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3\disk1\厚生科学課HDD(R3.12更新)\20　経理係\●⑨行政事業ﾚﾋﾞｭｰ\R4\220809　Ｒ４行政事業レビュー最終公表版\２事業単位整理表\６最終確認\感染研\"/>
    </mc:Choice>
  </mc:AlternateContent>
  <bookViews>
    <workbookView xWindow="0" yWindow="0" windowWidth="28800" windowHeight="11256"/>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28" i="11" l="1"/>
  <c r="AY340" i="11"/>
  <c r="AY338" i="11"/>
  <c r="AY397" i="11"/>
  <c r="AY325" i="11"/>
  <c r="AY333" i="11"/>
  <c r="AY399" i="11"/>
  <c r="AY330" i="11"/>
  <c r="AY69" i="11"/>
  <c r="AY331" i="11"/>
  <c r="AY326" i="11"/>
  <c r="AY336" i="11"/>
  <c r="AY329" i="11"/>
  <c r="AY322" i="11"/>
  <c r="AY323" i="11"/>
  <c r="AY327" i="11"/>
  <c r="AY337" i="11"/>
  <c r="AY341" i="11"/>
  <c r="AY324" i="11"/>
  <c r="AY66" i="11"/>
  <c r="AY75" i="11"/>
  <c r="AY73" i="11"/>
  <c r="AY77" i="11"/>
  <c r="AY74" i="11"/>
  <c r="AY72" i="11"/>
  <c r="AY335" i="11"/>
  <c r="AY214" i="11"/>
  <c r="AY208" i="11"/>
  <c r="AY213" i="11" s="1"/>
  <c r="AY204" i="11"/>
  <c r="AY203" i="11"/>
  <c r="AY200" i="11"/>
  <c r="AY205" i="11" s="1"/>
  <c r="AY195" i="11"/>
  <c r="AY196" i="11" s="1"/>
  <c r="AY190" i="11"/>
  <c r="AY192" i="11" s="1"/>
  <c r="AY180" i="11"/>
  <c r="AY187" i="11" s="1"/>
  <c r="AY173" i="11"/>
  <c r="AY174" i="11" s="1"/>
  <c r="AY170" i="11"/>
  <c r="AY171" i="11" s="1"/>
  <c r="AY167" i="11"/>
  <c r="AY169" i="11" s="1"/>
  <c r="AY136" i="11"/>
  <c r="AY138" i="11" s="1"/>
  <c r="AY133" i="11"/>
  <c r="AY135" i="11" s="1"/>
  <c r="AY132" i="11"/>
  <c r="AY143" i="11"/>
  <c r="AY142" i="11"/>
  <c r="AY140" i="11"/>
  <c r="AY139" i="11"/>
  <c r="AY145" i="11" s="1"/>
  <c r="AY166" i="11"/>
  <c r="AY161" i="11"/>
  <c r="AY162" i="11" s="1"/>
  <c r="AY156" i="11"/>
  <c r="AY158" i="11" s="1"/>
  <c r="AY155" i="11"/>
  <c r="AY154" i="11"/>
  <c r="AY152" i="11"/>
  <c r="AY146" i="11"/>
  <c r="AY150" i="11" s="1"/>
  <c r="AY127" i="11"/>
  <c r="AY131" i="11" s="1"/>
  <c r="AY122" i="11"/>
  <c r="AY125" i="11" s="1"/>
  <c r="AY112" i="11"/>
  <c r="AY114" i="11" s="1"/>
  <c r="AY99" i="11"/>
  <c r="AY101" i="11" s="1"/>
  <c r="AY98" i="11"/>
  <c r="AY102" i="11"/>
  <c r="AY104" i="11" s="1"/>
  <c r="AY153" i="11" l="1"/>
  <c r="AY141" i="11"/>
  <c r="AY211" i="11"/>
  <c r="AY212" i="11"/>
  <c r="AY134" i="11"/>
  <c r="AY126" i="11"/>
  <c r="AY137" i="11"/>
  <c r="AY128" i="11"/>
  <c r="AY172" i="11"/>
  <c r="AY206" i="11"/>
  <c r="AY100" i="11"/>
  <c r="AY130" i="11"/>
  <c r="AY129" i="11"/>
  <c r="AY113" i="11"/>
  <c r="AY115" i="11"/>
  <c r="AY116" i="11"/>
  <c r="AY124" i="11"/>
  <c r="AY163" i="11"/>
  <c r="AY144" i="11"/>
  <c r="AY176" i="11"/>
  <c r="AY198" i="11"/>
  <c r="AY207" i="11"/>
  <c r="AY123" i="11"/>
  <c r="AY175" i="11"/>
  <c r="AY117" i="11"/>
  <c r="AY151" i="11"/>
  <c r="AY164" i="11"/>
  <c r="AY177" i="11"/>
  <c r="AY118" i="11"/>
  <c r="AY178" i="11"/>
  <c r="AY201" i="11"/>
  <c r="AY209" i="11"/>
  <c r="AY121" i="11"/>
  <c r="AY119" i="11"/>
  <c r="AY179" i="11"/>
  <c r="AY202" i="11"/>
  <c r="AY210" i="11"/>
  <c r="AY120"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63" i="11" l="1"/>
  <c r="AY96" i="11"/>
  <c r="AY89" i="11"/>
  <c r="AY82" i="11"/>
  <c r="AY83" i="11"/>
  <c r="AY49" i="11"/>
  <c r="AY80" i="11"/>
  <c r="AY81" i="11"/>
  <c r="AY97" i="11"/>
  <c r="AY90" i="11"/>
  <c r="AY91" i="11"/>
  <c r="AY84" i="11"/>
  <c r="AY55" i="11"/>
  <c r="AY85"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<sst xmlns="http://schemas.openxmlformats.org/spreadsheetml/2006/main" count="1567" uniqueCount="705">
  <si>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</si>
  <si>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</si>
  <si>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</si>
  <si>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</si>
  <si>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</si>
  <si>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</si>
  <si>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</si>
  <si>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</si>
  <si>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</si>
  <si>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</si>
  <si>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</si>
  <si>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</si>
  <si>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</si>
  <si>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</si>
  <si>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</si>
  <si>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</si>
  <si>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</si>
  <si>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</si>
  <si>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</si>
  <si>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</si>
  <si>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</si>
  <si>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</si>
  <si>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</si>
  <si>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</si>
  <si>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</si>
  <si>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</si>
  <si>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</si>
  <si>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</si>
  <si>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</si>
  <si>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</si>
  <si>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</si>
  <si>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</si>
  <si>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</si>
  <si>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</si>
  <si>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</si>
  <si>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</si>
  <si>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</si>
  <si>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</si>
  <si>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</si>
  <si>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</si>
  <si>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</si>
  <si>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</si>
  <si>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</si>
  <si>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</si>
  <si>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</si>
  <si>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</si>
  <si>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</si>
  <si>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</si>
  <si>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</si>
  <si>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</si>
  <si>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</si>
  <si>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</si>
  <si>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</si>
  <si>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</si>
  <si>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</si>
  <si>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</si>
  <si>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</si>
  <si>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</si>
  <si>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</si>
  <si>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</si>
  <si>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</si>
  <si>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</si>
  <si>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</si>
  <si>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</si>
  <si>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</si>
  <si>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</si>
  <si>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</si>
  <si>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</si>
  <si>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</si>
  <si>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</si>
  <si>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</si>
  <si>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</si>
  <si>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</si>
  <si>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</si>
  <si>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</si>
  <si>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</si>
  <si>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</si>
  <si>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</si>
  <si>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</si>
  <si>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</si>
  <si>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</si>
  <si>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</si>
  <si>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</si>
  <si>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</si>
  <si>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</si>
  <si>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</si>
  <si>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</si>
  <si>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</si>
  <si>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</si>
  <si>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</si>
  <si>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</si>
  <si>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</si>
  <si>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</si>
  <si>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</si>
  <si>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</si>
  <si>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</si>
  <si>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</si>
  <si>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</si>
  <si>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</si>
  <si>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</si>
  <si>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</si>
  <si>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</si>
  <si>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</si>
  <si>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</si>
  <si>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</si>
  <si>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</si>
  <si>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</si>
  <si>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</si>
  <si>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</si>
  <si>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</si>
  <si>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</si>
  <si>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</si>
  <si>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</si>
  <si>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</si>
  <si>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</si>
  <si>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</si>
  <si>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</si>
  <si>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</si>
  <si>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</si>
  <si>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</si>
  <si>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</si>
  <si>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</si>
  <si>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</si>
  <si>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</si>
  <si>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</si>
  <si>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</si>
  <si>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</si>
  <si>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</si>
  <si>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</si>
  <si>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</si>
  <si>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</si>
  <si>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</si>
  <si>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</si>
  <si>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</si>
  <si>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</si>
  <si>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</si>
  <si>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</si>
  <si>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</si>
  <si>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</si>
  <si>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</si>
  <si>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</si>
  <si>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</si>
  <si>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</si>
  <si>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</si>
  <si>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</si>
  <si>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</si>
  <si>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</si>
  <si>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</si>
  <si>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</si>
  <si>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</si>
  <si>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</si>
  <si>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</si>
  <si>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</si>
  <si>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</si>
  <si>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</si>
  <si>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</si>
  <si>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</si>
  <si>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</si>
  <si>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</si>
  <si>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</si>
  <si>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</si>
  <si>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</si>
  <si>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</si>
  <si>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</si>
  <si>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</si>
  <si>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</si>
  <si>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</si>
  <si>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</si>
  <si>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</si>
  <si>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</si>
  <si>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</si>
  <si>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</si>
  <si>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</si>
  <si>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</si>
  <si>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</si>
  <si>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</si>
  <si>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</si>
  <si>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</si>
  <si>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</si>
  <si>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</si>
  <si>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</si>
  <si>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</si>
  <si>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</si>
  <si>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</si>
  <si>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</si>
  <si>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</si>
  <si>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</si>
  <si>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</si>
  <si>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</si>
  <si>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</si>
  <si>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</si>
  <si>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</si>
  <si>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</si>
  <si>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</si>
  <si>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</si>
  <si>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</si>
  <si>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</si>
  <si>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</si>
  <si>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</si>
  <si>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</si>
  <si>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</si>
  <si>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</si>
  <si>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</si>
  <si>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</si>
  <si>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</si>
  <si>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</si>
  <si>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</si>
  <si>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</si>
  <si>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</si>
  <si>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</si>
  <si>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</si>
  <si>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</si>
  <si>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</si>
  <si>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</si>
  <si>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</si>
  <si>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</si>
  <si>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</si>
  <si>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</si>
  <si>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</si>
  <si>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</si>
  <si>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</si>
  <si>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</si>
  <si>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</si>
  <si>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</si>
  <si>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</si>
  <si>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</si>
  <si>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</si>
  <si>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</si>
  <si>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</si>
  <si>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</si>
  <si>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</si>
  <si>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</si>
  <si>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</si>
  <si>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</si>
  <si>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</si>
  <si>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</si>
  <si>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</si>
  <si>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</si>
  <si>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</si>
  <si>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</si>
  <si>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</si>
  <si>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</si>
  <si>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</si>
  <si>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</si>
  <si>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</si>
  <si>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</si>
  <si>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</si>
  <si>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</si>
  <si>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</si>
  <si>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</si>
  <si>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</si>
  <si>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</si>
  <si>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</si>
  <si>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</si>
  <si>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</si>
  <si>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</si>
  <si>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</si>
  <si>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</si>
  <si>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</si>
  <si>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</si>
  <si>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</si>
  <si>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</si>
  <si>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</si>
  <si>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</si>
  <si>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</si>
  <si>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</si>
  <si>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</si>
  <si>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</si>
  <si>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</si>
  <si>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</si>
  <si>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</si>
  <si>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</si>
  <si>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</si>
  <si>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</si>
  <si>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</si>
  <si>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</si>
  <si>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</si>
  <si>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</si>
  <si>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</si>
  <si>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</si>
  <si>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</si>
  <si>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</si>
  <si>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</si>
  <si>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</si>
  <si>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</si>
  <si>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</si>
  <si>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</si>
  <si>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</si>
  <si>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</si>
  <si>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</si>
  <si>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</si>
  <si>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</si>
  <si>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</si>
  <si>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</si>
  <si>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</si>
  <si>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</si>
  <si>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</si>
  <si>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</si>
  <si>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</si>
  <si>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</si>
  <si>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</si>
  <si>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</si>
  <si>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</si>
  <si>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</si>
  <si>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</si>
  <si>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</si>
  <si>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</si>
  <si>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</si>
  <si>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</si>
  <si>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</si>
  <si>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</si>
  <si>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</si>
  <si>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</si>
  <si>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</si>
  <si>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</si>
  <si>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</si>
  <si>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</si>
  <si>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</si>
  <si>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</si>
  <si>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</si>
  <si>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</si>
  <si>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</si>
  <si>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</si>
  <si>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</si>
  <si>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</si>
  <si>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</si>
  <si>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</si>
  <si>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</si>
  <si>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</si>
  <si>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</si>
  <si>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</si>
  <si>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</si>
  <si>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</si>
  <si>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</si>
  <si>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</si>
  <si>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</si>
  <si>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</si>
  <si>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</si>
  <si>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</si>
  <si>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</si>
  <si>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</si>
  <si>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</si>
  <si>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</si>
  <si>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</si>
  <si>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</si>
  <si>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</si>
  <si>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</si>
  <si>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</si>
  <si>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</si>
  <si>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</si>
  <si>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</si>
  <si>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</si>
  <si>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</si>
  <si>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</si>
  <si>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</si>
  <si>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</si>
  <si>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</si>
  <si>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</si>
  <si>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</si>
  <si>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</si>
  <si>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</si>
  <si>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</si>
  <si>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</si>
  <si>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</si>
  <si>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</si>
  <si>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</si>
  <si>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</si>
  <si>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</si>
  <si>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</si>
  <si>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</si>
  <si>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</si>
  <si>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</si>
  <si>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</si>
  <si>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</si>
  <si>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</si>
  <si>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</si>
  <si>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</si>
  <si>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</si>
  <si>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</si>
  <si>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</si>
  <si>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</si>
  <si>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</si>
  <si>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</si>
  <si>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</si>
  <si>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</si>
  <si>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</si>
  <si>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</si>
  <si>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</si>
  <si>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</si>
  <si>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</si>
  <si>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</si>
  <si>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</si>
  <si>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</si>
  <si>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</si>
  <si>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</si>
  <si>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</si>
  <si>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</si>
  <si>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</si>
  <si>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</si>
  <si>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</si>
  <si>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</si>
  <si>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</si>
  <si>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</si>
  <si>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</si>
  <si>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</si>
  <si>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</si>
  <si>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</si>
  <si>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</si>
  <si>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</si>
  <si>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</si>
  <si>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</si>
  <si>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</si>
  <si>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</si>
  <si>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</si>
  <si>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</si>
  <si>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</si>
  <si>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</si>
  <si>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</si>
  <si>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</si>
  <si>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</si>
  <si>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</si>
  <si>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</si>
  <si>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</si>
  <si>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</si>
  <si>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</si>
  <si>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</si>
  <si>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</si>
  <si>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</si>
  <si>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</si>
  <si>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</si>
  <si>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</si>
  <si>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</si>
  <si>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</si>
  <si>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</si>
  <si>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</si>
  <si>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</si>
  <si>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</si>
  <si>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</si>
  <si>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</si>
  <si>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</si>
  <si>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</si>
  <si>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</si>
  <si>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</si>
  <si>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</si>
  <si>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</si>
  <si>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</si>
  <si>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</si>
  <si>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</si>
  <si>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</si>
  <si>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</si>
  <si>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</si>
  <si>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</si>
  <si>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</si>
  <si>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</si>
  <si>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</si>
  <si>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</si>
  <si>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</si>
  <si>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</si>
  <si>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</si>
  <si>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</si>
  <si>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</si>
  <si>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</si>
  <si>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</si>
  <si>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</si>
  <si>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</si>
  <si>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</si>
  <si>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</si>
  <si>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</si>
  <si>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</si>
  <si>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</si>
  <si>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</si>
  <si>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</si>
  <si>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</si>
  <si>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</si>
  <si>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</si>
  <si>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</si>
  <si>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</si>
  <si>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</si>
  <si>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</si>
  <si>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</si>
  <si>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</si>
  <si>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</si>
  <si>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</si>
  <si>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</si>
  <si>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</si>
  <si>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</si>
  <si>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</si>
  <si>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</si>
  <si>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</si>
  <si>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</si>
  <si>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</si>
  <si>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</si>
  <si>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</si>
  <si>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</si>
  <si>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</si>
  <si>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</si>
  <si>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</si>
  <si>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</si>
  <si>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</si>
  <si>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</si>
  <si>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</si>
  <si>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</si>
  <si>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</si>
  <si>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</si>
  <si>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</si>
  <si>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</si>
  <si>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</si>
  <si>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</si>
  <si>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</si>
  <si>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</si>
  <si>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</si>
  <si>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</si>
  <si>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</si>
  <si>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</si>
  <si>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</si>
  <si>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</si>
  <si>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</si>
  <si>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</si>
  <si>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</si>
  <si>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</si>
  <si>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</si>
  <si>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</si>
  <si>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</si>
  <si>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</si>
  <si>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</si>
  <si>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</si>
  <si>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</si>
  <si>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</si>
  <si>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</si>
  <si>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</si>
  <si>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</si>
  <si>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</si>
  <si>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</si>
  <si>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</si>
  <si>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</si>
  <si>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</si>
  <si>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</si>
  <si>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</si>
  <si>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</si>
  <si>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</si>
  <si>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</si>
  <si>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</si>
  <si>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</si>
  <si>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</si>
  <si>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</si>
  <si>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</si>
  <si>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</si>
  <si>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</si>
  <si>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</si>
  <si>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</si>
  <si>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</si>
  <si>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</si>
  <si>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</si>
  <si>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</si>
  <si>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</si>
  <si>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</si>
  <si>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</si>
  <si>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</si>
  <si>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</si>
  <si>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</si>
  <si>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</si>
  <si>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</si>
  <si>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</si>
  <si>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</si>
  <si>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</si>
  <si>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</si>
  <si>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</si>
  <si>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</si>
  <si>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</si>
  <si>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</si>
  <si>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</si>
  <si>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</si>
  <si>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</si>
  <si>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</si>
  <si>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</si>
  <si>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</si>
  <si>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</si>
  <si>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</si>
  <si>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</si>
  <si>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</si>
  <si>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</si>
  <si>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</si>
  <si>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</si>
  <si>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</si>
  <si>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</si>
  <si>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</si>
  <si>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</si>
  <si>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</si>
  <si>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</si>
  <si>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</si>
  <si>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</si>
  <si>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</si>
  <si>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</si>
  <si>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</si>
  <si>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</si>
  <si>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</si>
  <si>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</si>
  <si>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</si>
  <si>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</si>
  <si>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</si>
  <si>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</si>
  <si>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</si>
  <si>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</si>
  <si>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</si>
  <si>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</si>
  <si>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</si>
  <si>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</si>
  <si>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薬剤耐性菌感染症制御研究事業費</t>
  </si>
  <si>
    <t>国立感染症研究所</t>
  </si>
  <si>
    <t>藤谷　正</t>
  </si>
  <si>
    <t>平成29年度</t>
  </si>
  <si>
    <t>令和7年度</t>
  </si>
  <si>
    <t>総務部会計課</t>
  </si>
  <si>
    <t>-</t>
  </si>
  <si>
    <t>薬剤耐性（ＡＭＲ）対策アクションプラン</t>
  </si>
  <si>
    <t>国内外で薬剤耐性菌問題が深刻化していることを受け、2016年4月に国際的に脅威となる感染症対策関係閣僚会議が「薬剤耐性(AMR)対策アクションプラン」を策定した。このアクションプランに沿って、国立感染症研究所に薬剤耐性制御研究センターを設置して、薬剤耐性に関する基礎的な調査研究、医療現場や自治体が実施する臨床的な薬剤耐性菌感染対策支援、さらに国際協力などの活動を包括的に行う。そして薬剤耐性に関するシンクタンクとして情報集約、分析、発信、政策提言を行う。</t>
  </si>
  <si>
    <t>試験研究費</t>
  </si>
  <si>
    <t>職員旅費</t>
  </si>
  <si>
    <t>公衆衛生学的に重要な病原体の薬剤耐性の実態を分子疫学的に把握する</t>
  </si>
  <si>
    <t>収集した病原体を解析した数</t>
  </si>
  <si>
    <t>件</t>
  </si>
  <si>
    <t>収集した病原体の解析件数記録表</t>
  </si>
  <si>
    <t>病原体の収集実績</t>
  </si>
  <si>
    <t>Ｘ：執行額／Ｙ：解析病原体数　　　　　　　　　　　　　　</t>
    <phoneticPr fontId="5"/>
  </si>
  <si>
    <t>円</t>
  </si>
  <si>
    <t>　Ｘ/Ｙ</t>
    <phoneticPr fontId="5"/>
  </si>
  <si>
    <t>324百万円/1,000件</t>
  </si>
  <si>
    <t>340百万円／1,000件</t>
  </si>
  <si>
    <t>／　</t>
    <phoneticPr fontId="5"/>
  </si>
  <si>
    <t>新29-0053</t>
  </si>
  <si>
    <t>880</t>
  </si>
  <si>
    <t>○</t>
  </si>
  <si>
    <t>厚労</t>
  </si>
  <si>
    <t>施策大目標１　国立試験研究機関の適正かつ効果的な運営を確保すること</t>
    <phoneticPr fontId="5"/>
  </si>
  <si>
    <t>ⅩⅢ-1-1　国立感染症研究所など国立試験研究機関の適正かつ効果的な運営を確保すること</t>
    <phoneticPr fontId="5"/>
  </si>
  <si>
    <t>有</t>
  </si>
  <si>
    <t>‐</t>
  </si>
  <si>
    <t>近年薬剤耐性が急速に増加していて、治療が困難な感染症例が増えている。国民の生命を守るために対策強化が必須である。</t>
    <phoneticPr fontId="5"/>
  </si>
  <si>
    <t>感染症法等の国の責務を踏まえて実施している事業である。また専門性が高いため民間では困難である。</t>
    <phoneticPr fontId="5"/>
  </si>
  <si>
    <t>社会における薬剤耐性の実態を把握する事業である。対策を策定する上で、最も基盤的で重要な情報であるため、優先度は高い。</t>
    <phoneticPr fontId="5"/>
  </si>
  <si>
    <t>一般競争入札の実施や契約金額が少額であっても見積もり合わせの実施により、競争性を確保している。数年前から引き続き３庁舎による公告、類似契約業者への声掛けを実施しているところであるが、消耗品、備品購入等の調達の一部については、１者応札となった。引き続き、入札説明会に参加したが応札しなかった者等へのヒアリングを行う等、競争性の確保に係る取り組みを継続したい。</t>
    <phoneticPr fontId="5"/>
  </si>
  <si>
    <t>一般競争入札や少額の随意契約であっても複数社から見積書を徴収し、最も安価な業者を選定する等、コスト削減に努めている。</t>
    <phoneticPr fontId="5"/>
  </si>
  <si>
    <t>事業の適切な遂行について、必要な経費に限定されている。</t>
    <phoneticPr fontId="5"/>
  </si>
  <si>
    <t>成果実績が成果目標に達しているので見合っている。</t>
    <phoneticPr fontId="5"/>
  </si>
  <si>
    <t>当該事業の病原体の収集と解析により、薬剤耐性微生物の国内の状況、外国との違い等を把握できたことから、成果物は十分に活用されている。</t>
    <phoneticPr fontId="5"/>
  </si>
  <si>
    <t>当該事業は菌株の薬剤耐性遺伝子調査や、国内での薬剤耐性の流行状況を分子疫学的に把握する等、薬剤耐性菌を研究する事業であるが、AMR対策推進費は国際会議の開催や発生動向調査体制の確立等を通して普及啓発や指針の作成など薬剤耐性菌の対策推進を行う事業である。</t>
    <phoneticPr fontId="5"/>
  </si>
  <si>
    <t>薬剤耐性の細菌、真菌、寄生虫、衛生昆虫を全国から収集し、遺伝子の解析を行って、国内にどのような薬剤耐性微生物がどれくらい存在するか、またアジア途上国など外国との状況の違いや外国からの流入状況などを把握できた。</t>
    <phoneticPr fontId="5"/>
  </si>
  <si>
    <t>適切に予算を執行し、事業の目標を達成しており、このまま継続して事業を実施する。今後も薬剤耐性の病原体の収集と解析を継続する。今後、病原体の遺伝子をさらに詳細に解析し、家畜や食品などから人社会への流入の状況についても明らかにしていくため、外部機関との連携も強化する。また、同時に定型的作業は業者に発注するなどコストダウンに努める。</t>
    <phoneticPr fontId="5"/>
  </si>
  <si>
    <t>https://www.mhlw.go.jp/wp/seisaku/hyouka/dl/r03_jizenbunseki/XIII-1-1.pdf</t>
    <phoneticPr fontId="5"/>
  </si>
  <si>
    <t>8頁</t>
    <rPh sb="1" eb="2">
      <t>ページ</t>
    </rPh>
    <phoneticPr fontId="5"/>
  </si>
  <si>
    <t>株式会社チヨダサイエンス</t>
    <phoneticPr fontId="5"/>
  </si>
  <si>
    <t>尾崎理化株式会社</t>
    <phoneticPr fontId="5"/>
  </si>
  <si>
    <t>アズサイエンス株式会社</t>
    <phoneticPr fontId="5"/>
  </si>
  <si>
    <t>株式会社薬研社</t>
    <phoneticPr fontId="5"/>
  </si>
  <si>
    <t>キーウェアソリューションズ株式会社</t>
    <phoneticPr fontId="5"/>
  </si>
  <si>
    <t>岩井化学薬品株式会社</t>
    <phoneticPr fontId="5"/>
  </si>
  <si>
    <t>理科研株式会社</t>
    <phoneticPr fontId="5"/>
  </si>
  <si>
    <t>株式会社Ｂｌｕｅｓｈｉｐ</t>
    <phoneticPr fontId="5"/>
  </si>
  <si>
    <t>備品購入</t>
    <rPh sb="0" eb="4">
      <t>ビヒンコウニュウ</t>
    </rPh>
    <phoneticPr fontId="5"/>
  </si>
  <si>
    <t>消耗品購入</t>
    <rPh sb="0" eb="5">
      <t>ショウモウヒンコウニュウ</t>
    </rPh>
    <phoneticPr fontId="5"/>
  </si>
  <si>
    <t>雑役務費</t>
    <rPh sb="0" eb="4">
      <t>ザツエキムヒ</t>
    </rPh>
    <phoneticPr fontId="5"/>
  </si>
  <si>
    <t>システム機能追加業務</t>
    <rPh sb="4" eb="6">
      <t>キノウ</t>
    </rPh>
    <rPh sb="6" eb="10">
      <t>ツイカギョウム</t>
    </rPh>
    <phoneticPr fontId="5"/>
  </si>
  <si>
    <t>株式会社アール・イー　</t>
    <phoneticPr fontId="5"/>
  </si>
  <si>
    <t>非常勤職員A</t>
    <rPh sb="0" eb="5">
      <t>ヒジョウキンショクイン</t>
    </rPh>
    <phoneticPr fontId="5"/>
  </si>
  <si>
    <t>非常勤職員B</t>
    <rPh sb="0" eb="5">
      <t>ヒジョウキンショクイン</t>
    </rPh>
    <phoneticPr fontId="5"/>
  </si>
  <si>
    <t>非常勤職員C</t>
    <rPh sb="0" eb="5">
      <t>ヒジョウキンショクイン</t>
    </rPh>
    <phoneticPr fontId="5"/>
  </si>
  <si>
    <t>非常勤職員D</t>
    <rPh sb="0" eb="5">
      <t>ヒジョウキンショクイン</t>
    </rPh>
    <phoneticPr fontId="5"/>
  </si>
  <si>
    <t>非常勤職員E</t>
    <rPh sb="0" eb="5">
      <t>ヒジョウキンショクイン</t>
    </rPh>
    <phoneticPr fontId="5"/>
  </si>
  <si>
    <t>非常勤職員F</t>
    <rPh sb="0" eb="5">
      <t>ヒジョウキンショクイン</t>
    </rPh>
    <phoneticPr fontId="5"/>
  </si>
  <si>
    <t>非常勤職員G</t>
    <rPh sb="0" eb="5">
      <t>ヒジョウキンショクイン</t>
    </rPh>
    <phoneticPr fontId="5"/>
  </si>
  <si>
    <t>非常勤職員H</t>
    <rPh sb="0" eb="5">
      <t>ヒジョウキンショクイン</t>
    </rPh>
    <phoneticPr fontId="5"/>
  </si>
  <si>
    <t>非常勤職員I</t>
    <rPh sb="0" eb="5">
      <t>ヒジョウキンショクイン</t>
    </rPh>
    <phoneticPr fontId="5"/>
  </si>
  <si>
    <t>非常勤職員J</t>
    <rPh sb="0" eb="5">
      <t>ヒジョウキンショクイン</t>
    </rPh>
    <phoneticPr fontId="5"/>
  </si>
  <si>
    <t>賃金</t>
    <rPh sb="0" eb="2">
      <t>チンギン</t>
    </rPh>
    <phoneticPr fontId="5"/>
  </si>
  <si>
    <t>非常勤職員K</t>
    <rPh sb="0" eb="5">
      <t>ヒジョウキンショクイン</t>
    </rPh>
    <phoneticPr fontId="5"/>
  </si>
  <si>
    <t>非常勤職員L</t>
    <rPh sb="0" eb="5">
      <t>ヒジョウキンショクイン</t>
    </rPh>
    <phoneticPr fontId="5"/>
  </si>
  <si>
    <t>非常勤職員M</t>
    <rPh sb="0" eb="5">
      <t>ヒジョウキンショクイン</t>
    </rPh>
    <phoneticPr fontId="5"/>
  </si>
  <si>
    <t>非常勤職員N</t>
    <rPh sb="0" eb="5">
      <t>ヒジョウキンショクイン</t>
    </rPh>
    <phoneticPr fontId="5"/>
  </si>
  <si>
    <t>非常勤職員O</t>
    <rPh sb="0" eb="5">
      <t>ヒジョウキンショクイン</t>
    </rPh>
    <phoneticPr fontId="5"/>
  </si>
  <si>
    <t>非常勤職員P</t>
    <rPh sb="0" eb="5">
      <t>ヒジョウキンショクイン</t>
    </rPh>
    <phoneticPr fontId="5"/>
  </si>
  <si>
    <t>非常勤職員Q</t>
    <rPh sb="0" eb="5">
      <t>ヒジョウキンショクイン</t>
    </rPh>
    <phoneticPr fontId="5"/>
  </si>
  <si>
    <t>非常勤職員R</t>
    <rPh sb="0" eb="5">
      <t>ヒジョウキンショクイン</t>
    </rPh>
    <phoneticPr fontId="5"/>
  </si>
  <si>
    <t>非常勤職員S</t>
    <rPh sb="0" eb="5">
      <t>ヒジョウキンショクイン</t>
    </rPh>
    <phoneticPr fontId="5"/>
  </si>
  <si>
    <t>非常勤職員T</t>
    <rPh sb="0" eb="5">
      <t>ヒジョウキンショクイン</t>
    </rPh>
    <phoneticPr fontId="5"/>
  </si>
  <si>
    <t>職員旅費</t>
    <rPh sb="0" eb="4">
      <t>ショクインリョヒ</t>
    </rPh>
    <phoneticPr fontId="5"/>
  </si>
  <si>
    <t>A.株式会社チヨダサイエンス</t>
    <phoneticPr fontId="5"/>
  </si>
  <si>
    <t>備品費</t>
    <rPh sb="0" eb="3">
      <t>ビヒンヒ</t>
    </rPh>
    <phoneticPr fontId="5"/>
  </si>
  <si>
    <t>B.非常勤職員A</t>
    <rPh sb="2" eb="7">
      <t>ヒジョウキンショクイン</t>
    </rPh>
    <phoneticPr fontId="5"/>
  </si>
  <si>
    <t>検査委託</t>
    <rPh sb="0" eb="4">
      <t>ケンサイタク</t>
    </rPh>
    <phoneticPr fontId="5"/>
  </si>
  <si>
    <t>機器改修</t>
    <rPh sb="0" eb="4">
      <t>キキカイシュウ</t>
    </rPh>
    <phoneticPr fontId="5"/>
  </si>
  <si>
    <t>病原体収集体制を構築して耐性菌株の収集を進める。対象とする病原体は公衆衛生上問題が大きい腸内細菌科細菌等の細菌、マラリア、赤痢アメーバ等原虫、カンジダ等真菌、ウイルスを媒介する蚊などとする。収集される菌株の薬剤耐性遺伝子を調べ、国内での薬剤耐性の流行状況を分子疫学的に把握する。院内感染発生時には自治体と連携して病原体解析、疫学解析を行い、感染対策支援を行う。さらに家畜、食品由来の薬剤耐性菌の情報も収集し、ワンヘルスの考え方から社会における薬剤耐性の動向を俯瞰的に把握する。国際協力については、日本の薬剤耐性サーベイランスの集計プログラムをアジア途上国に提供し、各国での薬剤耐性サーベイランスシステムの構築を支援する。これらの活動を通じて、薬剤耐性に関する各分野の様々な情報を収集、集約、分析し、社会に情報発信するとともに政策提言を行う。</t>
    <phoneticPr fontId="5"/>
  </si>
  <si>
    <t>病原体収集体制を構築して耐性菌株の収集を進め、収集される菌株の薬剤耐性遺伝子を調べることにより、国内での薬剤耐性の流行状況を分子疫学的に把握する。</t>
    <phoneticPr fontId="5"/>
  </si>
  <si>
    <t>腸内細菌科細菌等の細菌、マラリア、赤痢アメーバ等原虫、カンジダ等真菌、ウイルスを媒介する蚊などの病原体の収集</t>
    <rPh sb="48" eb="51">
      <t>ビョウゲンタイ</t>
    </rPh>
    <rPh sb="52" eb="54">
      <t>シュウシュウ</t>
    </rPh>
    <phoneticPr fontId="5"/>
  </si>
  <si>
    <t>-</t>
    <phoneticPr fontId="5"/>
  </si>
  <si>
    <t>一般競争入札や少額の随意契約であっても複数社から見積書を徴収し、最も安価な業者を選定する等、コスト削減に努めているため、妥当である。</t>
    <rPh sb="60" eb="62">
      <t>ダトウ</t>
    </rPh>
    <phoneticPr fontId="5"/>
  </si>
  <si>
    <t>474百万円/1000件</t>
    <rPh sb="3" eb="6">
      <t>ヒャクマンエン</t>
    </rPh>
    <rPh sb="11" eb="12">
      <t>ケン</t>
    </rPh>
    <phoneticPr fontId="5"/>
  </si>
  <si>
    <t>477百万円/1000件</t>
    <rPh sb="3" eb="6">
      <t>ヒャクマンエン</t>
    </rPh>
    <rPh sb="11" eb="12">
      <t>ケン</t>
    </rPh>
    <phoneticPr fontId="5"/>
  </si>
  <si>
    <t>C.</t>
    <phoneticPr fontId="5"/>
  </si>
  <si>
    <t>事業計画時に見込んだ内容を概ね達成できている。</t>
    <phoneticPr fontId="5"/>
  </si>
  <si>
    <t>引き続き、必要な予算額を確保し、適正な執行に努めること。</t>
    <phoneticPr fontId="5"/>
  </si>
  <si>
    <t>点検対象外</t>
    <rPh sb="0" eb="5">
      <t>テンケンタイショウガイ</t>
    </rPh>
    <phoneticPr fontId="5"/>
  </si>
  <si>
    <t>‒</t>
    <phoneticPr fontId="5"/>
  </si>
  <si>
    <t>株式会社池田理化</t>
    <rPh sb="0" eb="4">
      <t>カブシキガイシャ</t>
    </rPh>
    <phoneticPr fontId="5"/>
  </si>
  <si>
    <t>「重要政策推進枠」168</t>
    <rPh sb="1" eb="5">
      <t>ジュウヨウセイサク</t>
    </rPh>
    <rPh sb="5" eb="8">
      <t>スイシンワク</t>
    </rPh>
    <phoneticPr fontId="5"/>
  </si>
  <si>
    <t>ＡＭＲ対策推進費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</si>
</sst>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116541</xdr:colOff>
      <xdr:row>270</xdr:row>
      <xdr:rowOff>0</xdr:rowOff>
    </xdr:from>
    <xdr:to>
      <xdr:col>37</xdr:col>
      <xdr:colOff>119391</xdr:colOff>
      <xdr:row>275</xdr:row>
      <xdr:rowOff>65483</xdr:rowOff>
    </xdr:to>
    <xdr:sp macro="" textlink="">
      <xdr:nvSpPr>
        <xdr:cNvPr id="2" name="正方形/長方形 1">
          <a:extLst>
            <a:ext uri="{FF2B5EF4-FFF2-40B4-BE49-F238E27FC236}">
              <a16:creationId xmlns:a16="http://schemas.microsoft.com/office/drawing/2014/main" id="{C446C9F6-1E7E-44DA-8AC6-EAC341583EAC}"/>
            </a:ext>
          </a:extLst>
        </xdr:cNvPr>
        <xdr:cNvSpPr/>
      </xdr:nvSpPr>
      <xdr:spPr>
        <a:xfrm>
          <a:off x="4061012" y="38915788"/>
          <a:ext cx="2692261" cy="184946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a:t>474.1</a:t>
          </a:r>
          <a:r>
            <a:rPr kumimoji="1" lang="ja-JP" altLang="en-US" sz="1100"/>
            <a:t>百万円</a:t>
          </a:r>
          <a:endParaRPr kumimoji="1" lang="en-US" altLang="ja-JP" sz="1100"/>
        </a:p>
        <a:p>
          <a:pPr algn="ctr"/>
          <a:endParaRPr kumimoji="1" lang="en-US" altLang="ja-JP" sz="1100"/>
        </a:p>
        <a:p>
          <a:pPr algn="ctr"/>
          <a:r>
            <a:rPr kumimoji="1" lang="ja-JP" altLang="en-US" sz="1100"/>
            <a:t>薬剤耐性菌感染症制御研究事業</a:t>
          </a:r>
          <a:endParaRPr kumimoji="1" lang="en-US" altLang="ja-JP" sz="1100"/>
        </a:p>
      </xdr:txBody>
    </xdr:sp>
    <xdr:clientData/>
  </xdr:twoCellAnchor>
  <xdr:twoCellAnchor>
    <xdr:from>
      <xdr:col>29</xdr:col>
      <xdr:colOff>170329</xdr:colOff>
      <xdr:row>275</xdr:row>
      <xdr:rowOff>71717</xdr:rowOff>
    </xdr:from>
    <xdr:to>
      <xdr:col>30</xdr:col>
      <xdr:colOff>3310</xdr:colOff>
      <xdr:row>277</xdr:row>
      <xdr:rowOff>65658</xdr:rowOff>
    </xdr:to>
    <xdr:cxnSp macro="">
      <xdr:nvCxnSpPr>
        <xdr:cNvPr id="3" name="直線コネクタ 2">
          <a:extLst>
            <a:ext uri="{FF2B5EF4-FFF2-40B4-BE49-F238E27FC236}">
              <a16:creationId xmlns:a16="http://schemas.microsoft.com/office/drawing/2014/main" id="{322B6C1B-C861-4E33-BD3C-D83C6142670B}"/>
            </a:ext>
          </a:extLst>
        </xdr:cNvPr>
        <xdr:cNvCxnSpPr/>
      </xdr:nvCxnSpPr>
      <xdr:spPr>
        <a:xfrm>
          <a:off x="5369858" y="40771482"/>
          <a:ext cx="12276" cy="702152"/>
        </a:xfrm>
        <a:prstGeom prst="line">
          <a:avLst/>
        </a:prstGeom>
        <a:ln w="381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xdr:colOff>
      <xdr:row>276</xdr:row>
      <xdr:rowOff>277906</xdr:rowOff>
    </xdr:from>
    <xdr:to>
      <xdr:col>30</xdr:col>
      <xdr:colOff>12275</xdr:colOff>
      <xdr:row>278</xdr:row>
      <xdr:rowOff>262881</xdr:rowOff>
    </xdr:to>
    <xdr:cxnSp macro="">
      <xdr:nvCxnSpPr>
        <xdr:cNvPr id="4" name="直線コネクタ 3">
          <a:extLst>
            <a:ext uri="{FF2B5EF4-FFF2-40B4-BE49-F238E27FC236}">
              <a16:creationId xmlns:a16="http://schemas.microsoft.com/office/drawing/2014/main" id="{2C0FAA10-138D-452A-91C1-17151DEAA11C}"/>
            </a:ext>
          </a:extLst>
        </xdr:cNvPr>
        <xdr:cNvCxnSpPr/>
      </xdr:nvCxnSpPr>
      <xdr:spPr>
        <a:xfrm>
          <a:off x="5378823" y="41327294"/>
          <a:ext cx="12276" cy="702152"/>
        </a:xfrm>
        <a:prstGeom prst="line">
          <a:avLst/>
        </a:prstGeom>
        <a:ln w="381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170330</xdr:colOff>
      <xdr:row>278</xdr:row>
      <xdr:rowOff>277906</xdr:rowOff>
    </xdr:from>
    <xdr:to>
      <xdr:col>43</xdr:col>
      <xdr:colOff>161365</xdr:colOff>
      <xdr:row>278</xdr:row>
      <xdr:rowOff>277906</xdr:rowOff>
    </xdr:to>
    <xdr:cxnSp macro="">
      <xdr:nvCxnSpPr>
        <xdr:cNvPr id="5" name="直線コネクタ 4">
          <a:extLst>
            <a:ext uri="{FF2B5EF4-FFF2-40B4-BE49-F238E27FC236}">
              <a16:creationId xmlns:a16="http://schemas.microsoft.com/office/drawing/2014/main" id="{15F78CB9-4938-41E0-BDAD-914A20E861D4}"/>
            </a:ext>
          </a:extLst>
        </xdr:cNvPr>
        <xdr:cNvCxnSpPr/>
      </xdr:nvCxnSpPr>
      <xdr:spPr>
        <a:xfrm flipH="1">
          <a:off x="2859742" y="42044471"/>
          <a:ext cx="5011270"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xdr:colOff>
      <xdr:row>278</xdr:row>
      <xdr:rowOff>286870</xdr:rowOff>
    </xdr:from>
    <xdr:to>
      <xdr:col>16</xdr:col>
      <xdr:colOff>3187</xdr:colOff>
      <xdr:row>279</xdr:row>
      <xdr:rowOff>319151</xdr:rowOff>
    </xdr:to>
    <xdr:cxnSp macro="">
      <xdr:nvCxnSpPr>
        <xdr:cNvPr id="6" name="直線コネクタ 5">
          <a:extLst>
            <a:ext uri="{FF2B5EF4-FFF2-40B4-BE49-F238E27FC236}">
              <a16:creationId xmlns:a16="http://schemas.microsoft.com/office/drawing/2014/main" id="{64768EAC-B56E-4D54-B590-E5B6D750C49D}"/>
            </a:ext>
          </a:extLst>
        </xdr:cNvPr>
        <xdr:cNvCxnSpPr/>
      </xdr:nvCxnSpPr>
      <xdr:spPr>
        <a:xfrm>
          <a:off x="2868707" y="42053435"/>
          <a:ext cx="3186" cy="390869"/>
        </a:xfrm>
        <a:prstGeom prst="line">
          <a:avLst/>
        </a:prstGeom>
        <a:ln w="381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17928</xdr:colOff>
      <xdr:row>278</xdr:row>
      <xdr:rowOff>295835</xdr:rowOff>
    </xdr:from>
    <xdr:to>
      <xdr:col>30</xdr:col>
      <xdr:colOff>21114</xdr:colOff>
      <xdr:row>279</xdr:row>
      <xdr:rowOff>328116</xdr:rowOff>
    </xdr:to>
    <xdr:cxnSp macro="">
      <xdr:nvCxnSpPr>
        <xdr:cNvPr id="7" name="直線コネクタ 6">
          <a:extLst>
            <a:ext uri="{FF2B5EF4-FFF2-40B4-BE49-F238E27FC236}">
              <a16:creationId xmlns:a16="http://schemas.microsoft.com/office/drawing/2014/main" id="{452BB462-049C-456F-A0FB-B8F9F1AE0DB1}"/>
            </a:ext>
          </a:extLst>
        </xdr:cNvPr>
        <xdr:cNvCxnSpPr/>
      </xdr:nvCxnSpPr>
      <xdr:spPr>
        <a:xfrm>
          <a:off x="5396752" y="42062400"/>
          <a:ext cx="3186" cy="390869"/>
        </a:xfrm>
        <a:prstGeom prst="line">
          <a:avLst/>
        </a:prstGeom>
        <a:ln w="381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152401</xdr:colOff>
      <xdr:row>278</xdr:row>
      <xdr:rowOff>277905</xdr:rowOff>
    </xdr:from>
    <xdr:to>
      <xdr:col>43</xdr:col>
      <xdr:colOff>155587</xdr:colOff>
      <xdr:row>279</xdr:row>
      <xdr:rowOff>310186</xdr:rowOff>
    </xdr:to>
    <xdr:cxnSp macro="">
      <xdr:nvCxnSpPr>
        <xdr:cNvPr id="8" name="直線コネクタ 7">
          <a:extLst>
            <a:ext uri="{FF2B5EF4-FFF2-40B4-BE49-F238E27FC236}">
              <a16:creationId xmlns:a16="http://schemas.microsoft.com/office/drawing/2014/main" id="{2DC0C94B-90FB-4488-A388-432A816BFD4D}"/>
            </a:ext>
          </a:extLst>
        </xdr:cNvPr>
        <xdr:cNvCxnSpPr/>
      </xdr:nvCxnSpPr>
      <xdr:spPr>
        <a:xfrm>
          <a:off x="7862048" y="42044470"/>
          <a:ext cx="3186" cy="390869"/>
        </a:xfrm>
        <a:prstGeom prst="line">
          <a:avLst/>
        </a:prstGeom>
        <a:ln w="381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134470</xdr:colOff>
      <xdr:row>279</xdr:row>
      <xdr:rowOff>331693</xdr:rowOff>
    </xdr:from>
    <xdr:to>
      <xdr:col>21</xdr:col>
      <xdr:colOff>47364</xdr:colOff>
      <xdr:row>285</xdr:row>
      <xdr:rowOff>26583</xdr:rowOff>
    </xdr:to>
    <xdr:sp macro="" textlink="">
      <xdr:nvSpPr>
        <xdr:cNvPr id="9" name="正方形/長方形 8">
          <a:extLst>
            <a:ext uri="{FF2B5EF4-FFF2-40B4-BE49-F238E27FC236}">
              <a16:creationId xmlns:a16="http://schemas.microsoft.com/office/drawing/2014/main" id="{F0935713-F566-4814-A9A5-02131EFE1A8B}"/>
            </a:ext>
          </a:extLst>
        </xdr:cNvPr>
        <xdr:cNvSpPr/>
      </xdr:nvSpPr>
      <xdr:spPr>
        <a:xfrm>
          <a:off x="1927411" y="42456846"/>
          <a:ext cx="1885129" cy="183745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a:t>
          </a:r>
          <a:r>
            <a:rPr kumimoji="1" lang="ja-JP" altLang="en-US" sz="1100"/>
            <a:t>株式会社チヨダサイエンス</a:t>
          </a:r>
          <a:endParaRPr kumimoji="1" lang="en-US" altLang="ja-JP" sz="1100"/>
        </a:p>
        <a:p>
          <a:pPr algn="ctr"/>
          <a:r>
            <a:rPr kumimoji="1" lang="ja-JP" altLang="en-US" sz="1100"/>
            <a:t>他</a:t>
          </a:r>
          <a:r>
            <a:rPr kumimoji="1" lang="en-US" altLang="ja-JP" sz="1100"/>
            <a:t>81</a:t>
          </a:r>
          <a:r>
            <a:rPr kumimoji="1" lang="ja-JP" altLang="en-US" sz="1100"/>
            <a:t>社</a:t>
          </a:r>
          <a:endParaRPr kumimoji="1" lang="en-US" altLang="ja-JP" sz="1100"/>
        </a:p>
        <a:p>
          <a:pPr algn="ctr"/>
          <a:endParaRPr kumimoji="1" lang="en-US" altLang="ja-JP" sz="1100"/>
        </a:p>
        <a:p>
          <a:pPr algn="ctr"/>
          <a:r>
            <a:rPr kumimoji="1" lang="en-US" altLang="ja-JP" sz="1100"/>
            <a:t>275</a:t>
          </a:r>
          <a:r>
            <a:rPr kumimoji="1" lang="ja-JP" altLang="en-US" sz="1100"/>
            <a:t>百万円</a:t>
          </a:r>
          <a:endParaRPr kumimoji="1" lang="en-US" altLang="ja-JP" sz="1100"/>
        </a:p>
        <a:p>
          <a:pPr algn="ctr"/>
          <a:endParaRPr kumimoji="1" lang="en-US" altLang="ja-JP" sz="1100"/>
        </a:p>
        <a:p>
          <a:pPr algn="ctr"/>
          <a:r>
            <a:rPr kumimoji="1" lang="ja-JP" altLang="en-US" sz="1100"/>
            <a:t>備品・消耗品の購入、雑役務費</a:t>
          </a:r>
          <a:endParaRPr kumimoji="1" lang="en-US" altLang="ja-JP" sz="1100"/>
        </a:p>
      </xdr:txBody>
    </xdr:sp>
    <xdr:clientData/>
  </xdr:twoCellAnchor>
  <xdr:twoCellAnchor>
    <xdr:from>
      <xdr:col>25</xdr:col>
      <xdr:colOff>62753</xdr:colOff>
      <xdr:row>279</xdr:row>
      <xdr:rowOff>331693</xdr:rowOff>
    </xdr:from>
    <xdr:to>
      <xdr:col>35</xdr:col>
      <xdr:colOff>11381</xdr:colOff>
      <xdr:row>285</xdr:row>
      <xdr:rowOff>64742</xdr:rowOff>
    </xdr:to>
    <xdr:sp macro="" textlink="">
      <xdr:nvSpPr>
        <xdr:cNvPr id="10" name="正方形/長方形 9">
          <a:extLst>
            <a:ext uri="{FF2B5EF4-FFF2-40B4-BE49-F238E27FC236}">
              <a16:creationId xmlns:a16="http://schemas.microsoft.com/office/drawing/2014/main" id="{E8E23539-6BF4-4DDF-88A6-536D1DFC8A27}"/>
            </a:ext>
          </a:extLst>
        </xdr:cNvPr>
        <xdr:cNvSpPr/>
      </xdr:nvSpPr>
      <xdr:spPr>
        <a:xfrm>
          <a:off x="4545106" y="42456846"/>
          <a:ext cx="1741569" cy="187561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B.</a:t>
          </a:r>
          <a:r>
            <a:rPr kumimoji="1" lang="ja-JP" altLang="en-US" sz="1100"/>
            <a:t>非常勤職員</a:t>
          </a:r>
          <a:r>
            <a:rPr kumimoji="1" lang="en-US" altLang="ja-JP" sz="1100"/>
            <a:t>A</a:t>
          </a:r>
          <a:r>
            <a:rPr kumimoji="1" lang="ja-JP" altLang="en-US" sz="1100"/>
            <a:t>他</a:t>
          </a:r>
          <a:r>
            <a:rPr kumimoji="1" lang="en-US" altLang="ja-JP" sz="1100"/>
            <a:t>139</a:t>
          </a:r>
          <a:r>
            <a:rPr kumimoji="1" lang="ja-JP" altLang="en-US" sz="1100"/>
            <a:t>名</a:t>
          </a:r>
          <a:endParaRPr kumimoji="1" lang="en-US" altLang="ja-JP" sz="1100"/>
        </a:p>
        <a:p>
          <a:pPr algn="ctr"/>
          <a:endParaRPr kumimoji="1" lang="en-US" altLang="ja-JP" sz="1100"/>
        </a:p>
        <a:p>
          <a:pPr algn="ctr"/>
          <a:r>
            <a:rPr kumimoji="1" lang="en-US" altLang="ja-JP" sz="1100"/>
            <a:t>198.5</a:t>
          </a:r>
          <a:r>
            <a:rPr kumimoji="1" lang="ja-JP" altLang="en-US" sz="1100"/>
            <a:t>百万円</a:t>
          </a:r>
          <a:endParaRPr kumimoji="1" lang="en-US" altLang="ja-JP" sz="1100"/>
        </a:p>
        <a:p>
          <a:pPr algn="ctr"/>
          <a:endParaRPr kumimoji="1" lang="en-US" altLang="ja-JP" sz="1100"/>
        </a:p>
        <a:p>
          <a:pPr algn="ctr"/>
          <a:r>
            <a:rPr kumimoji="1" lang="ja-JP" altLang="en-US" sz="1100"/>
            <a:t>賃金</a:t>
          </a:r>
          <a:endParaRPr kumimoji="1" lang="en-US" altLang="ja-JP" sz="1100"/>
        </a:p>
      </xdr:txBody>
    </xdr:sp>
    <xdr:clientData/>
  </xdr:twoCellAnchor>
  <xdr:twoCellAnchor>
    <xdr:from>
      <xdr:col>39</xdr:col>
      <xdr:colOff>17929</xdr:colOff>
      <xdr:row>279</xdr:row>
      <xdr:rowOff>304800</xdr:rowOff>
    </xdr:from>
    <xdr:to>
      <xdr:col>48</xdr:col>
      <xdr:colOff>107225</xdr:colOff>
      <xdr:row>285</xdr:row>
      <xdr:rowOff>53724</xdr:rowOff>
    </xdr:to>
    <xdr:sp macro="" textlink="">
      <xdr:nvSpPr>
        <xdr:cNvPr id="11" name="正方形/長方形 10">
          <a:extLst>
            <a:ext uri="{FF2B5EF4-FFF2-40B4-BE49-F238E27FC236}">
              <a16:creationId xmlns:a16="http://schemas.microsoft.com/office/drawing/2014/main" id="{4C60A568-4F64-4008-8E6A-E7A5E62B076A}"/>
            </a:ext>
          </a:extLst>
        </xdr:cNvPr>
        <xdr:cNvSpPr/>
      </xdr:nvSpPr>
      <xdr:spPr>
        <a:xfrm>
          <a:off x="7010400" y="42429953"/>
          <a:ext cx="1702943" cy="189148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C.</a:t>
          </a:r>
          <a:r>
            <a:rPr kumimoji="1" lang="ja-JP" altLang="en-US" sz="1100"/>
            <a:t>非常勤職員</a:t>
          </a:r>
          <a:r>
            <a:rPr kumimoji="1" lang="en-US" altLang="ja-JP" sz="1100"/>
            <a:t>K </a:t>
          </a:r>
          <a:r>
            <a:rPr kumimoji="1" lang="ja-JP" altLang="en-US" sz="1100"/>
            <a:t>他</a:t>
          </a:r>
          <a:r>
            <a:rPr kumimoji="1" lang="en-US" altLang="ja-JP" sz="1100"/>
            <a:t>10</a:t>
          </a:r>
          <a:r>
            <a:rPr kumimoji="1" lang="ja-JP" altLang="en-US" sz="1100"/>
            <a:t>名</a:t>
          </a:r>
          <a:endParaRPr kumimoji="1" lang="en-US" altLang="ja-JP" sz="1100"/>
        </a:p>
        <a:p>
          <a:pPr algn="ctr"/>
          <a:endParaRPr kumimoji="1" lang="en-US" altLang="ja-JP" sz="1100"/>
        </a:p>
        <a:p>
          <a:pPr algn="ctr"/>
          <a:r>
            <a:rPr kumimoji="1" lang="en-US" altLang="ja-JP" sz="1100"/>
            <a:t>0.6</a:t>
          </a:r>
          <a:r>
            <a:rPr kumimoji="1" lang="ja-JP" altLang="en-US" sz="1100"/>
            <a:t>百万円</a:t>
          </a:r>
          <a:endParaRPr kumimoji="1" lang="en-US" altLang="ja-JP" sz="1100"/>
        </a:p>
        <a:p>
          <a:pPr algn="ctr"/>
          <a:endParaRPr kumimoji="1" lang="en-US" altLang="ja-JP" sz="1100"/>
        </a:p>
        <a:p>
          <a:pPr algn="ctr"/>
          <a:r>
            <a:rPr kumimoji="1" lang="ja-JP" altLang="en-US" sz="1100"/>
            <a:t>職員旅費</a:t>
          </a:r>
          <a:endParaRPr kumimoji="1" lang="en-US" altLang="ja-JP" sz="1100"/>
        </a:p>
      </xdr:txBody>
    </xdr:sp>
    <xdr:clientData/>
  </xdr:twoCellAnchor>
  <xdr:twoCellAnchor>
    <xdr:from>
      <xdr:col>27</xdr:col>
      <xdr:colOff>98612</xdr:colOff>
      <xdr:row>278</xdr:row>
      <xdr:rowOff>161364</xdr:rowOff>
    </xdr:from>
    <xdr:to>
      <xdr:col>32</xdr:col>
      <xdr:colOff>36500</xdr:colOff>
      <xdr:row>279</xdr:row>
      <xdr:rowOff>73035</xdr:rowOff>
    </xdr:to>
    <xdr:sp macro="" textlink="">
      <xdr:nvSpPr>
        <xdr:cNvPr id="12" name="テキスト ボックス 11">
          <a:extLst>
            <a:ext uri="{FF2B5EF4-FFF2-40B4-BE49-F238E27FC236}">
              <a16:creationId xmlns:a16="http://schemas.microsoft.com/office/drawing/2014/main" id="{831DA96F-664F-4C7C-BBBB-0C57A123C621}"/>
            </a:ext>
          </a:extLst>
        </xdr:cNvPr>
        <xdr:cNvSpPr txBox="1"/>
      </xdr:nvSpPr>
      <xdr:spPr>
        <a:xfrm>
          <a:off x="4939553" y="41927929"/>
          <a:ext cx="834359" cy="2702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41</xdr:col>
      <xdr:colOff>125506</xdr:colOff>
      <xdr:row>278</xdr:row>
      <xdr:rowOff>161364</xdr:rowOff>
    </xdr:from>
    <xdr:to>
      <xdr:col>46</xdr:col>
      <xdr:colOff>63395</xdr:colOff>
      <xdr:row>279</xdr:row>
      <xdr:rowOff>73035</xdr:rowOff>
    </xdr:to>
    <xdr:sp macro="" textlink="">
      <xdr:nvSpPr>
        <xdr:cNvPr id="13" name="テキスト ボックス 12">
          <a:extLst>
            <a:ext uri="{FF2B5EF4-FFF2-40B4-BE49-F238E27FC236}">
              <a16:creationId xmlns:a16="http://schemas.microsoft.com/office/drawing/2014/main" id="{B787474D-FA64-42B4-9EF3-D3D3472DB8B6}"/>
            </a:ext>
          </a:extLst>
        </xdr:cNvPr>
        <xdr:cNvSpPr txBox="1"/>
      </xdr:nvSpPr>
      <xdr:spPr>
        <a:xfrm>
          <a:off x="7476565" y="41927929"/>
          <a:ext cx="834359" cy="2702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9</xdr:col>
      <xdr:colOff>143434</xdr:colOff>
      <xdr:row>278</xdr:row>
      <xdr:rowOff>179293</xdr:rowOff>
    </xdr:from>
    <xdr:to>
      <xdr:col>22</xdr:col>
      <xdr:colOff>111246</xdr:colOff>
      <xdr:row>279</xdr:row>
      <xdr:rowOff>155323</xdr:rowOff>
    </xdr:to>
    <xdr:sp macro="" textlink="">
      <xdr:nvSpPr>
        <xdr:cNvPr id="14" name="テキスト ボックス 13">
          <a:extLst>
            <a:ext uri="{FF2B5EF4-FFF2-40B4-BE49-F238E27FC236}">
              <a16:creationId xmlns:a16="http://schemas.microsoft.com/office/drawing/2014/main" id="{C0A2AB5B-872D-4158-84C2-450DDF2F1CFC}"/>
            </a:ext>
          </a:extLst>
        </xdr:cNvPr>
        <xdr:cNvSpPr txBox="1"/>
      </xdr:nvSpPr>
      <xdr:spPr>
        <a:xfrm>
          <a:off x="1757081" y="41945858"/>
          <a:ext cx="2298636" cy="3346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一般競争入札（最低価格）等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6" zoomScale="75" zoomScaleNormal="75" zoomScaleSheetLayoutView="75" zoomScalePageLayoutView="85" workbookViewId="0">
      <selection activeCell="O243" sqref="O243:AF243"/>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283</v>
      </c>
      <c r="AJ2" s="172" t="s">
        <v>632</v>
      </c>
      <c r="AK2" s="172"/>
      <c r="AL2" s="172"/>
      <c r="AM2" s="172"/>
      <c r="AN2" s="75" t="s">
        <v>283</v>
      </c>
      <c r="AO2" s="172">
        <v>21</v>
      </c>
      <c r="AP2" s="172"/>
      <c r="AQ2" s="172"/>
      <c r="AR2" s="76" t="s">
        <v>283</v>
      </c>
      <c r="AS2" s="173">
        <v>996</v>
      </c>
      <c r="AT2" s="173"/>
      <c r="AU2" s="173"/>
      <c r="AV2" s="75" t="str">
        <f>IF(AW2="","","-")</f>
        <v/>
      </c>
      <c r="AW2" s="174"/>
      <c r="AX2" s="174"/>
    </row>
    <row r="3" spans="1:50" ht="21" customHeight="1" thickBot="1" x14ac:dyDescent="0.25">
      <c r="A3" s="175" t="s">
        <v>596</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606</v>
      </c>
      <c r="AK3" s="177"/>
      <c r="AL3" s="177"/>
      <c r="AM3" s="177"/>
      <c r="AN3" s="177"/>
      <c r="AO3" s="177"/>
      <c r="AP3" s="177"/>
      <c r="AQ3" s="177"/>
      <c r="AR3" s="177"/>
      <c r="AS3" s="177"/>
      <c r="AT3" s="177"/>
      <c r="AU3" s="177"/>
      <c r="AV3" s="177"/>
      <c r="AW3" s="177"/>
      <c r="AX3" s="24" t="s">
        <v>60</v>
      </c>
    </row>
    <row r="4" spans="1:50" ht="24.75" customHeight="1" x14ac:dyDescent="0.2">
      <c r="A4" s="147" t="s">
        <v>23</v>
      </c>
      <c r="B4" s="148"/>
      <c r="C4" s="148"/>
      <c r="D4" s="148"/>
      <c r="E4" s="148"/>
      <c r="F4" s="148"/>
      <c r="G4" s="149" t="s">
        <v>607</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608</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2">
      <c r="A5" s="159" t="s">
        <v>62</v>
      </c>
      <c r="B5" s="160"/>
      <c r="C5" s="160"/>
      <c r="D5" s="160"/>
      <c r="E5" s="160"/>
      <c r="F5" s="161"/>
      <c r="G5" s="162" t="s">
        <v>610</v>
      </c>
      <c r="H5" s="163"/>
      <c r="I5" s="163"/>
      <c r="J5" s="163"/>
      <c r="K5" s="163"/>
      <c r="L5" s="163"/>
      <c r="M5" s="164" t="s">
        <v>61</v>
      </c>
      <c r="N5" s="165"/>
      <c r="O5" s="165"/>
      <c r="P5" s="165"/>
      <c r="Q5" s="165"/>
      <c r="R5" s="166"/>
      <c r="S5" s="167" t="s">
        <v>611</v>
      </c>
      <c r="T5" s="163"/>
      <c r="U5" s="163"/>
      <c r="V5" s="163"/>
      <c r="W5" s="163"/>
      <c r="X5" s="168"/>
      <c r="Y5" s="169" t="s">
        <v>3</v>
      </c>
      <c r="Z5" s="170"/>
      <c r="AA5" s="170"/>
      <c r="AB5" s="170"/>
      <c r="AC5" s="170"/>
      <c r="AD5" s="171"/>
      <c r="AE5" s="194" t="s">
        <v>612</v>
      </c>
      <c r="AF5" s="194"/>
      <c r="AG5" s="194"/>
      <c r="AH5" s="194"/>
      <c r="AI5" s="194"/>
      <c r="AJ5" s="194"/>
      <c r="AK5" s="194"/>
      <c r="AL5" s="194"/>
      <c r="AM5" s="194"/>
      <c r="AN5" s="194"/>
      <c r="AO5" s="194"/>
      <c r="AP5" s="195"/>
      <c r="AQ5" s="196" t="s">
        <v>609</v>
      </c>
      <c r="AR5" s="197"/>
      <c r="AS5" s="197"/>
      <c r="AT5" s="197"/>
      <c r="AU5" s="197"/>
      <c r="AV5" s="197"/>
      <c r="AW5" s="197"/>
      <c r="AX5" s="198"/>
    </row>
    <row r="6" spans="1:50" ht="39" customHeight="1" x14ac:dyDescent="0.2">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2">
      <c r="A7" s="178" t="s">
        <v>20</v>
      </c>
      <c r="B7" s="179"/>
      <c r="C7" s="179"/>
      <c r="D7" s="179"/>
      <c r="E7" s="179"/>
      <c r="F7" s="180"/>
      <c r="G7" s="204" t="s">
        <v>613</v>
      </c>
      <c r="H7" s="205"/>
      <c r="I7" s="205"/>
      <c r="J7" s="205"/>
      <c r="K7" s="205"/>
      <c r="L7" s="205"/>
      <c r="M7" s="205"/>
      <c r="N7" s="205"/>
      <c r="O7" s="205"/>
      <c r="P7" s="205"/>
      <c r="Q7" s="205"/>
      <c r="R7" s="205"/>
      <c r="S7" s="205"/>
      <c r="T7" s="205"/>
      <c r="U7" s="205"/>
      <c r="V7" s="205"/>
      <c r="W7" s="205"/>
      <c r="X7" s="206"/>
      <c r="Y7" s="207" t="s">
        <v>268</v>
      </c>
      <c r="Z7" s="208"/>
      <c r="AA7" s="208"/>
      <c r="AB7" s="208"/>
      <c r="AC7" s="208"/>
      <c r="AD7" s="209"/>
      <c r="AE7" s="210" t="s">
        <v>614</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2">
      <c r="A8" s="178" t="s">
        <v>185</v>
      </c>
      <c r="B8" s="179"/>
      <c r="C8" s="179"/>
      <c r="D8" s="179"/>
      <c r="E8" s="179"/>
      <c r="F8" s="180"/>
      <c r="G8" s="181" t="str">
        <f>入力規則等!A27</f>
        <v>医療分野の研究開発関連、科学技術・イノベーション</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文教及び科学振興</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2">
      <c r="A9" s="189" t="s">
        <v>21</v>
      </c>
      <c r="B9" s="190"/>
      <c r="C9" s="190"/>
      <c r="D9" s="190"/>
      <c r="E9" s="190"/>
      <c r="F9" s="190"/>
      <c r="G9" s="191" t="s">
        <v>615</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2">
      <c r="A10" s="234" t="s">
        <v>27</v>
      </c>
      <c r="B10" s="235"/>
      <c r="C10" s="235"/>
      <c r="D10" s="235"/>
      <c r="E10" s="235"/>
      <c r="F10" s="235"/>
      <c r="G10" s="236" t="s">
        <v>690</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2">
      <c r="A11" s="234" t="s">
        <v>5</v>
      </c>
      <c r="B11" s="235"/>
      <c r="C11" s="235"/>
      <c r="D11" s="235"/>
      <c r="E11" s="235"/>
      <c r="F11" s="239"/>
      <c r="G11" s="240" t="str">
        <f>入力規則等!P10</f>
        <v>直接実施</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2">
      <c r="A12" s="243" t="s">
        <v>22</v>
      </c>
      <c r="B12" s="244"/>
      <c r="C12" s="244"/>
      <c r="D12" s="244"/>
      <c r="E12" s="244"/>
      <c r="F12" s="245"/>
      <c r="G12" s="250"/>
      <c r="H12" s="251"/>
      <c r="I12" s="251"/>
      <c r="J12" s="251"/>
      <c r="K12" s="251"/>
      <c r="L12" s="251"/>
      <c r="M12" s="251"/>
      <c r="N12" s="251"/>
      <c r="O12" s="251"/>
      <c r="P12" s="222" t="s">
        <v>415</v>
      </c>
      <c r="Q12" s="223"/>
      <c r="R12" s="223"/>
      <c r="S12" s="223"/>
      <c r="T12" s="223"/>
      <c r="U12" s="223"/>
      <c r="V12" s="252"/>
      <c r="W12" s="222" t="s">
        <v>567</v>
      </c>
      <c r="X12" s="223"/>
      <c r="Y12" s="223"/>
      <c r="Z12" s="223"/>
      <c r="AA12" s="223"/>
      <c r="AB12" s="223"/>
      <c r="AC12" s="252"/>
      <c r="AD12" s="222" t="s">
        <v>569</v>
      </c>
      <c r="AE12" s="223"/>
      <c r="AF12" s="223"/>
      <c r="AG12" s="223"/>
      <c r="AH12" s="223"/>
      <c r="AI12" s="223"/>
      <c r="AJ12" s="252"/>
      <c r="AK12" s="222" t="s">
        <v>587</v>
      </c>
      <c r="AL12" s="223"/>
      <c r="AM12" s="223"/>
      <c r="AN12" s="223"/>
      <c r="AO12" s="223"/>
      <c r="AP12" s="223"/>
      <c r="AQ12" s="252"/>
      <c r="AR12" s="222" t="s">
        <v>588</v>
      </c>
      <c r="AS12" s="223"/>
      <c r="AT12" s="223"/>
      <c r="AU12" s="223"/>
      <c r="AV12" s="223"/>
      <c r="AW12" s="223"/>
      <c r="AX12" s="224"/>
    </row>
    <row r="13" spans="1:50" ht="21" customHeight="1" x14ac:dyDescent="0.2">
      <c r="A13" s="246"/>
      <c r="B13" s="247"/>
      <c r="C13" s="247"/>
      <c r="D13" s="247"/>
      <c r="E13" s="247"/>
      <c r="F13" s="248"/>
      <c r="G13" s="266" t="s">
        <v>6</v>
      </c>
      <c r="H13" s="267"/>
      <c r="I13" s="225" t="s">
        <v>7</v>
      </c>
      <c r="J13" s="226"/>
      <c r="K13" s="226"/>
      <c r="L13" s="226"/>
      <c r="M13" s="226"/>
      <c r="N13" s="226"/>
      <c r="O13" s="227"/>
      <c r="P13" s="216">
        <v>324</v>
      </c>
      <c r="Q13" s="217"/>
      <c r="R13" s="217"/>
      <c r="S13" s="217"/>
      <c r="T13" s="217"/>
      <c r="U13" s="217"/>
      <c r="V13" s="218"/>
      <c r="W13" s="216">
        <v>345</v>
      </c>
      <c r="X13" s="217"/>
      <c r="Y13" s="217"/>
      <c r="Z13" s="217"/>
      <c r="AA13" s="217"/>
      <c r="AB13" s="217"/>
      <c r="AC13" s="218"/>
      <c r="AD13" s="216">
        <v>479</v>
      </c>
      <c r="AE13" s="217"/>
      <c r="AF13" s="217"/>
      <c r="AG13" s="217"/>
      <c r="AH13" s="217"/>
      <c r="AI13" s="217"/>
      <c r="AJ13" s="218"/>
      <c r="AK13" s="216">
        <v>477</v>
      </c>
      <c r="AL13" s="217"/>
      <c r="AM13" s="217"/>
      <c r="AN13" s="217"/>
      <c r="AO13" s="217"/>
      <c r="AP13" s="217"/>
      <c r="AQ13" s="218"/>
      <c r="AR13" s="228">
        <v>646</v>
      </c>
      <c r="AS13" s="229"/>
      <c r="AT13" s="229"/>
      <c r="AU13" s="229"/>
      <c r="AV13" s="229"/>
      <c r="AW13" s="229"/>
      <c r="AX13" s="230"/>
    </row>
    <row r="14" spans="1:50" ht="21" customHeight="1" x14ac:dyDescent="0.2">
      <c r="A14" s="246"/>
      <c r="B14" s="247"/>
      <c r="C14" s="247"/>
      <c r="D14" s="247"/>
      <c r="E14" s="247"/>
      <c r="F14" s="248"/>
      <c r="G14" s="268"/>
      <c r="H14" s="269"/>
      <c r="I14" s="213" t="s">
        <v>8</v>
      </c>
      <c r="J14" s="231"/>
      <c r="K14" s="231"/>
      <c r="L14" s="231"/>
      <c r="M14" s="231"/>
      <c r="N14" s="231"/>
      <c r="O14" s="232"/>
      <c r="P14" s="216" t="s">
        <v>613</v>
      </c>
      <c r="Q14" s="217"/>
      <c r="R14" s="217"/>
      <c r="S14" s="217"/>
      <c r="T14" s="217"/>
      <c r="U14" s="217"/>
      <c r="V14" s="218"/>
      <c r="W14" s="216" t="s">
        <v>613</v>
      </c>
      <c r="X14" s="217"/>
      <c r="Y14" s="217"/>
      <c r="Z14" s="217"/>
      <c r="AA14" s="217"/>
      <c r="AB14" s="217"/>
      <c r="AC14" s="218"/>
      <c r="AD14" s="216" t="s">
        <v>613</v>
      </c>
      <c r="AE14" s="217"/>
      <c r="AF14" s="217"/>
      <c r="AG14" s="217"/>
      <c r="AH14" s="217"/>
      <c r="AI14" s="217"/>
      <c r="AJ14" s="218"/>
      <c r="AK14" s="216" t="s">
        <v>283</v>
      </c>
      <c r="AL14" s="217"/>
      <c r="AM14" s="217"/>
      <c r="AN14" s="217"/>
      <c r="AO14" s="217"/>
      <c r="AP14" s="217"/>
      <c r="AQ14" s="218"/>
      <c r="AR14" s="272"/>
      <c r="AS14" s="272"/>
      <c r="AT14" s="272"/>
      <c r="AU14" s="272"/>
      <c r="AV14" s="272"/>
      <c r="AW14" s="272"/>
      <c r="AX14" s="273"/>
    </row>
    <row r="15" spans="1:50" ht="21" customHeight="1" x14ac:dyDescent="0.2">
      <c r="A15" s="246"/>
      <c r="B15" s="247"/>
      <c r="C15" s="247"/>
      <c r="D15" s="247"/>
      <c r="E15" s="247"/>
      <c r="F15" s="248"/>
      <c r="G15" s="268"/>
      <c r="H15" s="269"/>
      <c r="I15" s="213" t="s">
        <v>47</v>
      </c>
      <c r="J15" s="214"/>
      <c r="K15" s="214"/>
      <c r="L15" s="214"/>
      <c r="M15" s="214"/>
      <c r="N15" s="214"/>
      <c r="O15" s="215"/>
      <c r="P15" s="216" t="s">
        <v>613</v>
      </c>
      <c r="Q15" s="217"/>
      <c r="R15" s="217"/>
      <c r="S15" s="217"/>
      <c r="T15" s="217"/>
      <c r="U15" s="217"/>
      <c r="V15" s="218"/>
      <c r="W15" s="216" t="s">
        <v>613</v>
      </c>
      <c r="X15" s="217"/>
      <c r="Y15" s="217"/>
      <c r="Z15" s="217"/>
      <c r="AA15" s="217"/>
      <c r="AB15" s="217"/>
      <c r="AC15" s="218"/>
      <c r="AD15" s="216" t="s">
        <v>613</v>
      </c>
      <c r="AE15" s="217"/>
      <c r="AF15" s="217"/>
      <c r="AG15" s="217"/>
      <c r="AH15" s="217"/>
      <c r="AI15" s="217"/>
      <c r="AJ15" s="218"/>
      <c r="AK15" s="216" t="s">
        <v>283</v>
      </c>
      <c r="AL15" s="217"/>
      <c r="AM15" s="217"/>
      <c r="AN15" s="217"/>
      <c r="AO15" s="217"/>
      <c r="AP15" s="217"/>
      <c r="AQ15" s="218"/>
      <c r="AR15" s="216" t="s">
        <v>283</v>
      </c>
      <c r="AS15" s="217"/>
      <c r="AT15" s="217"/>
      <c r="AU15" s="217"/>
      <c r="AV15" s="217"/>
      <c r="AW15" s="217"/>
      <c r="AX15" s="233"/>
    </row>
    <row r="16" spans="1:50" ht="21" customHeight="1" x14ac:dyDescent="0.2">
      <c r="A16" s="246"/>
      <c r="B16" s="247"/>
      <c r="C16" s="247"/>
      <c r="D16" s="247"/>
      <c r="E16" s="247"/>
      <c r="F16" s="248"/>
      <c r="G16" s="268"/>
      <c r="H16" s="269"/>
      <c r="I16" s="213" t="s">
        <v>48</v>
      </c>
      <c r="J16" s="214"/>
      <c r="K16" s="214"/>
      <c r="L16" s="214"/>
      <c r="M16" s="214"/>
      <c r="N16" s="214"/>
      <c r="O16" s="215"/>
      <c r="P16" s="216" t="s">
        <v>613</v>
      </c>
      <c r="Q16" s="217"/>
      <c r="R16" s="217"/>
      <c r="S16" s="217"/>
      <c r="T16" s="217"/>
      <c r="U16" s="217"/>
      <c r="V16" s="218"/>
      <c r="W16" s="216" t="s">
        <v>613</v>
      </c>
      <c r="X16" s="217"/>
      <c r="Y16" s="217"/>
      <c r="Z16" s="217"/>
      <c r="AA16" s="217"/>
      <c r="AB16" s="217"/>
      <c r="AC16" s="218"/>
      <c r="AD16" s="216" t="s">
        <v>613</v>
      </c>
      <c r="AE16" s="217"/>
      <c r="AF16" s="217"/>
      <c r="AG16" s="217"/>
      <c r="AH16" s="217"/>
      <c r="AI16" s="217"/>
      <c r="AJ16" s="218"/>
      <c r="AK16" s="216" t="s">
        <v>283</v>
      </c>
      <c r="AL16" s="217"/>
      <c r="AM16" s="217"/>
      <c r="AN16" s="217"/>
      <c r="AO16" s="217"/>
      <c r="AP16" s="217"/>
      <c r="AQ16" s="218"/>
      <c r="AR16" s="219"/>
      <c r="AS16" s="220"/>
      <c r="AT16" s="220"/>
      <c r="AU16" s="220"/>
      <c r="AV16" s="220"/>
      <c r="AW16" s="220"/>
      <c r="AX16" s="221"/>
    </row>
    <row r="17" spans="1:50" ht="24.75" customHeight="1" x14ac:dyDescent="0.2">
      <c r="A17" s="246"/>
      <c r="B17" s="247"/>
      <c r="C17" s="247"/>
      <c r="D17" s="247"/>
      <c r="E17" s="247"/>
      <c r="F17" s="248"/>
      <c r="G17" s="268"/>
      <c r="H17" s="269"/>
      <c r="I17" s="213" t="s">
        <v>46</v>
      </c>
      <c r="J17" s="231"/>
      <c r="K17" s="231"/>
      <c r="L17" s="231"/>
      <c r="M17" s="231"/>
      <c r="N17" s="231"/>
      <c r="O17" s="232"/>
      <c r="P17" s="216" t="s">
        <v>613</v>
      </c>
      <c r="Q17" s="217"/>
      <c r="R17" s="217"/>
      <c r="S17" s="217"/>
      <c r="T17" s="217"/>
      <c r="U17" s="217"/>
      <c r="V17" s="218"/>
      <c r="W17" s="216" t="s">
        <v>613</v>
      </c>
      <c r="X17" s="217"/>
      <c r="Y17" s="217"/>
      <c r="Z17" s="217"/>
      <c r="AA17" s="217"/>
      <c r="AB17" s="217"/>
      <c r="AC17" s="218"/>
      <c r="AD17" s="216" t="s">
        <v>613</v>
      </c>
      <c r="AE17" s="217"/>
      <c r="AF17" s="217"/>
      <c r="AG17" s="217"/>
      <c r="AH17" s="217"/>
      <c r="AI17" s="217"/>
      <c r="AJ17" s="218"/>
      <c r="AK17" s="216" t="s">
        <v>283</v>
      </c>
      <c r="AL17" s="217"/>
      <c r="AM17" s="217"/>
      <c r="AN17" s="217"/>
      <c r="AO17" s="217"/>
      <c r="AP17" s="217"/>
      <c r="AQ17" s="218"/>
      <c r="AR17" s="264"/>
      <c r="AS17" s="264"/>
      <c r="AT17" s="264"/>
      <c r="AU17" s="264"/>
      <c r="AV17" s="264"/>
      <c r="AW17" s="264"/>
      <c r="AX17" s="265"/>
    </row>
    <row r="18" spans="1:50" ht="24.75" customHeight="1" x14ac:dyDescent="0.2">
      <c r="A18" s="246"/>
      <c r="B18" s="247"/>
      <c r="C18" s="247"/>
      <c r="D18" s="247"/>
      <c r="E18" s="247"/>
      <c r="F18" s="248"/>
      <c r="G18" s="270"/>
      <c r="H18" s="271"/>
      <c r="I18" s="257" t="s">
        <v>18</v>
      </c>
      <c r="J18" s="258"/>
      <c r="K18" s="258"/>
      <c r="L18" s="258"/>
      <c r="M18" s="258"/>
      <c r="N18" s="258"/>
      <c r="O18" s="259"/>
      <c r="P18" s="260">
        <f>SUM(P13:V17)</f>
        <v>324</v>
      </c>
      <c r="Q18" s="261"/>
      <c r="R18" s="261"/>
      <c r="S18" s="261"/>
      <c r="T18" s="261"/>
      <c r="U18" s="261"/>
      <c r="V18" s="262"/>
      <c r="W18" s="260">
        <f>SUM(W13:AC17)</f>
        <v>345</v>
      </c>
      <c r="X18" s="261"/>
      <c r="Y18" s="261"/>
      <c r="Z18" s="261"/>
      <c r="AA18" s="261"/>
      <c r="AB18" s="261"/>
      <c r="AC18" s="262"/>
      <c r="AD18" s="260">
        <f>SUM(AD13:AJ17)</f>
        <v>479</v>
      </c>
      <c r="AE18" s="261"/>
      <c r="AF18" s="261"/>
      <c r="AG18" s="261"/>
      <c r="AH18" s="261"/>
      <c r="AI18" s="261"/>
      <c r="AJ18" s="262"/>
      <c r="AK18" s="260">
        <f>SUM(AK13:AQ17)</f>
        <v>477</v>
      </c>
      <c r="AL18" s="261"/>
      <c r="AM18" s="261"/>
      <c r="AN18" s="261"/>
      <c r="AO18" s="261"/>
      <c r="AP18" s="261"/>
      <c r="AQ18" s="262"/>
      <c r="AR18" s="260">
        <f>SUM(AR13:AX17)</f>
        <v>646</v>
      </c>
      <c r="AS18" s="261"/>
      <c r="AT18" s="261"/>
      <c r="AU18" s="261"/>
      <c r="AV18" s="261"/>
      <c r="AW18" s="261"/>
      <c r="AX18" s="263"/>
    </row>
    <row r="19" spans="1:50" ht="24.75" customHeight="1" x14ac:dyDescent="0.2">
      <c r="A19" s="246"/>
      <c r="B19" s="247"/>
      <c r="C19" s="247"/>
      <c r="D19" s="247"/>
      <c r="E19" s="247"/>
      <c r="F19" s="248"/>
      <c r="G19" s="253" t="s">
        <v>9</v>
      </c>
      <c r="H19" s="254"/>
      <c r="I19" s="254"/>
      <c r="J19" s="254"/>
      <c r="K19" s="254"/>
      <c r="L19" s="254"/>
      <c r="M19" s="254"/>
      <c r="N19" s="254"/>
      <c r="O19" s="254"/>
      <c r="P19" s="216">
        <v>324</v>
      </c>
      <c r="Q19" s="217"/>
      <c r="R19" s="217"/>
      <c r="S19" s="217"/>
      <c r="T19" s="217"/>
      <c r="U19" s="217"/>
      <c r="V19" s="218"/>
      <c r="W19" s="216">
        <v>340</v>
      </c>
      <c r="X19" s="217"/>
      <c r="Y19" s="217"/>
      <c r="Z19" s="217"/>
      <c r="AA19" s="217"/>
      <c r="AB19" s="217"/>
      <c r="AC19" s="218"/>
      <c r="AD19" s="216">
        <v>474</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2">
      <c r="A20" s="246"/>
      <c r="B20" s="247"/>
      <c r="C20" s="247"/>
      <c r="D20" s="247"/>
      <c r="E20" s="247"/>
      <c r="F20" s="248"/>
      <c r="G20" s="253" t="s">
        <v>10</v>
      </c>
      <c r="H20" s="254"/>
      <c r="I20" s="254"/>
      <c r="J20" s="254"/>
      <c r="K20" s="254"/>
      <c r="L20" s="254"/>
      <c r="M20" s="254"/>
      <c r="N20" s="254"/>
      <c r="O20" s="254"/>
      <c r="P20" s="292">
        <f>IF(P18=0, "-", SUM(P19)/P18)</f>
        <v>1</v>
      </c>
      <c r="Q20" s="292"/>
      <c r="R20" s="292"/>
      <c r="S20" s="292"/>
      <c r="T20" s="292"/>
      <c r="U20" s="292"/>
      <c r="V20" s="292"/>
      <c r="W20" s="292">
        <f>IF(W18=0, "-", SUM(W19)/W18)</f>
        <v>0.98550724637681164</v>
      </c>
      <c r="X20" s="292"/>
      <c r="Y20" s="292"/>
      <c r="Z20" s="292"/>
      <c r="AA20" s="292"/>
      <c r="AB20" s="292"/>
      <c r="AC20" s="292"/>
      <c r="AD20" s="292">
        <f>IF(AD18=0, "-", SUM(AD19)/AD18)</f>
        <v>0.98956158663883087</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2">
      <c r="A21" s="189"/>
      <c r="B21" s="190"/>
      <c r="C21" s="190"/>
      <c r="D21" s="190"/>
      <c r="E21" s="190"/>
      <c r="F21" s="249"/>
      <c r="G21" s="290" t="s">
        <v>238</v>
      </c>
      <c r="H21" s="291"/>
      <c r="I21" s="291"/>
      <c r="J21" s="291"/>
      <c r="K21" s="291"/>
      <c r="L21" s="291"/>
      <c r="M21" s="291"/>
      <c r="N21" s="291"/>
      <c r="O21" s="291"/>
      <c r="P21" s="292">
        <f>IF(P19=0, "-", SUM(P19)/SUM(P13,P14))</f>
        <v>1</v>
      </c>
      <c r="Q21" s="292"/>
      <c r="R21" s="292"/>
      <c r="S21" s="292"/>
      <c r="T21" s="292"/>
      <c r="U21" s="292"/>
      <c r="V21" s="292"/>
      <c r="W21" s="292">
        <f>IF(W19=0, "-", SUM(W19)/SUM(W13,W14))</f>
        <v>0.98550724637681164</v>
      </c>
      <c r="X21" s="292"/>
      <c r="Y21" s="292"/>
      <c r="Z21" s="292"/>
      <c r="AA21" s="292"/>
      <c r="AB21" s="292"/>
      <c r="AC21" s="292"/>
      <c r="AD21" s="292">
        <f>IF(AD19=0, "-", SUM(AD19)/SUM(AD13,AD14))</f>
        <v>0.98956158663883087</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2">
      <c r="A22" s="300" t="s">
        <v>591</v>
      </c>
      <c r="B22" s="301"/>
      <c r="C22" s="301"/>
      <c r="D22" s="301"/>
      <c r="E22" s="301"/>
      <c r="F22" s="302"/>
      <c r="G22" s="306" t="s">
        <v>228</v>
      </c>
      <c r="H22" s="275"/>
      <c r="I22" s="275"/>
      <c r="J22" s="275"/>
      <c r="K22" s="275"/>
      <c r="L22" s="275"/>
      <c r="M22" s="275"/>
      <c r="N22" s="275"/>
      <c r="O22" s="307"/>
      <c r="P22" s="274" t="s">
        <v>589</v>
      </c>
      <c r="Q22" s="275"/>
      <c r="R22" s="275"/>
      <c r="S22" s="275"/>
      <c r="T22" s="275"/>
      <c r="U22" s="275"/>
      <c r="V22" s="307"/>
      <c r="W22" s="274" t="s">
        <v>590</v>
      </c>
      <c r="X22" s="275"/>
      <c r="Y22" s="275"/>
      <c r="Z22" s="275"/>
      <c r="AA22" s="275"/>
      <c r="AB22" s="275"/>
      <c r="AC22" s="307"/>
      <c r="AD22" s="274" t="s">
        <v>227</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2">
      <c r="A23" s="303"/>
      <c r="B23" s="304"/>
      <c r="C23" s="304"/>
      <c r="D23" s="304"/>
      <c r="E23" s="304"/>
      <c r="F23" s="305"/>
      <c r="G23" s="277" t="s">
        <v>616</v>
      </c>
      <c r="H23" s="278"/>
      <c r="I23" s="278"/>
      <c r="J23" s="278"/>
      <c r="K23" s="278"/>
      <c r="L23" s="278"/>
      <c r="M23" s="278"/>
      <c r="N23" s="278"/>
      <c r="O23" s="279"/>
      <c r="P23" s="228">
        <v>473</v>
      </c>
      <c r="Q23" s="229"/>
      <c r="R23" s="229"/>
      <c r="S23" s="229"/>
      <c r="T23" s="229"/>
      <c r="U23" s="229"/>
      <c r="V23" s="280"/>
      <c r="W23" s="228">
        <v>642</v>
      </c>
      <c r="X23" s="229"/>
      <c r="Y23" s="229"/>
      <c r="Z23" s="229"/>
      <c r="AA23" s="229"/>
      <c r="AB23" s="229"/>
      <c r="AC23" s="280"/>
      <c r="AD23" s="281" t="s">
        <v>703</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2">
      <c r="A24" s="303"/>
      <c r="B24" s="304"/>
      <c r="C24" s="304"/>
      <c r="D24" s="304"/>
      <c r="E24" s="304"/>
      <c r="F24" s="305"/>
      <c r="G24" s="287" t="s">
        <v>617</v>
      </c>
      <c r="H24" s="288"/>
      <c r="I24" s="288"/>
      <c r="J24" s="288"/>
      <c r="K24" s="288"/>
      <c r="L24" s="288"/>
      <c r="M24" s="288"/>
      <c r="N24" s="288"/>
      <c r="O24" s="289"/>
      <c r="P24" s="216">
        <v>4</v>
      </c>
      <c r="Q24" s="217"/>
      <c r="R24" s="217"/>
      <c r="S24" s="217"/>
      <c r="T24" s="217"/>
      <c r="U24" s="217"/>
      <c r="V24" s="218"/>
      <c r="W24" s="216">
        <v>4</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2">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2">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2">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2">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5">
      <c r="A29" s="303"/>
      <c r="B29" s="304"/>
      <c r="C29" s="304"/>
      <c r="D29" s="304"/>
      <c r="E29" s="304"/>
      <c r="F29" s="305"/>
      <c r="G29" s="126" t="s">
        <v>18</v>
      </c>
      <c r="H29" s="127"/>
      <c r="I29" s="127"/>
      <c r="J29" s="127"/>
      <c r="K29" s="127"/>
      <c r="L29" s="127"/>
      <c r="M29" s="127"/>
      <c r="N29" s="127"/>
      <c r="O29" s="128"/>
      <c r="P29" s="330">
        <f>AK13</f>
        <v>477</v>
      </c>
      <c r="Q29" s="331"/>
      <c r="R29" s="331"/>
      <c r="S29" s="331"/>
      <c r="T29" s="331"/>
      <c r="U29" s="331"/>
      <c r="V29" s="332"/>
      <c r="W29" s="333">
        <f>AR13</f>
        <v>646</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2">
      <c r="A30" s="336" t="s">
        <v>578</v>
      </c>
      <c r="B30" s="337"/>
      <c r="C30" s="337"/>
      <c r="D30" s="337"/>
      <c r="E30" s="337"/>
      <c r="F30" s="338"/>
      <c r="G30" s="339" t="s">
        <v>691</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2">
      <c r="A31" s="348" t="s">
        <v>579</v>
      </c>
      <c r="B31" s="317"/>
      <c r="C31" s="317"/>
      <c r="D31" s="317"/>
      <c r="E31" s="317"/>
      <c r="F31" s="318"/>
      <c r="G31" s="350" t="s">
        <v>571</v>
      </c>
      <c r="H31" s="351"/>
      <c r="I31" s="351"/>
      <c r="J31" s="351"/>
      <c r="K31" s="351"/>
      <c r="L31" s="351"/>
      <c r="M31" s="351"/>
      <c r="N31" s="351"/>
      <c r="O31" s="351"/>
      <c r="P31" s="352" t="s">
        <v>570</v>
      </c>
      <c r="Q31" s="351"/>
      <c r="R31" s="351"/>
      <c r="S31" s="351"/>
      <c r="T31" s="351"/>
      <c r="U31" s="351"/>
      <c r="V31" s="351"/>
      <c r="W31" s="351"/>
      <c r="X31" s="353"/>
      <c r="Y31" s="354"/>
      <c r="Z31" s="355"/>
      <c r="AA31" s="356"/>
      <c r="AB31" s="401" t="s">
        <v>11</v>
      </c>
      <c r="AC31" s="401"/>
      <c r="AD31" s="401"/>
      <c r="AE31" s="402" t="s">
        <v>415</v>
      </c>
      <c r="AF31" s="403"/>
      <c r="AG31" s="403"/>
      <c r="AH31" s="404"/>
      <c r="AI31" s="402" t="s">
        <v>567</v>
      </c>
      <c r="AJ31" s="403"/>
      <c r="AK31" s="403"/>
      <c r="AL31" s="404"/>
      <c r="AM31" s="402" t="s">
        <v>383</v>
      </c>
      <c r="AN31" s="403"/>
      <c r="AO31" s="403"/>
      <c r="AP31" s="404"/>
      <c r="AQ31" s="411" t="s">
        <v>414</v>
      </c>
      <c r="AR31" s="412"/>
      <c r="AS31" s="412"/>
      <c r="AT31" s="413"/>
      <c r="AU31" s="411" t="s">
        <v>592</v>
      </c>
      <c r="AV31" s="412"/>
      <c r="AW31" s="412"/>
      <c r="AX31" s="414"/>
    </row>
    <row r="32" spans="1:50" ht="23.25" customHeight="1" x14ac:dyDescent="0.2">
      <c r="A32" s="348"/>
      <c r="B32" s="317"/>
      <c r="C32" s="317"/>
      <c r="D32" s="317"/>
      <c r="E32" s="317"/>
      <c r="F32" s="318"/>
      <c r="G32" s="357" t="s">
        <v>692</v>
      </c>
      <c r="H32" s="358"/>
      <c r="I32" s="358"/>
      <c r="J32" s="358"/>
      <c r="K32" s="358"/>
      <c r="L32" s="358"/>
      <c r="M32" s="358"/>
      <c r="N32" s="358"/>
      <c r="O32" s="358"/>
      <c r="P32" s="361" t="s">
        <v>622</v>
      </c>
      <c r="Q32" s="362"/>
      <c r="R32" s="362"/>
      <c r="S32" s="362"/>
      <c r="T32" s="362"/>
      <c r="U32" s="362"/>
      <c r="V32" s="362"/>
      <c r="W32" s="362"/>
      <c r="X32" s="363"/>
      <c r="Y32" s="367" t="s">
        <v>51</v>
      </c>
      <c r="Z32" s="368"/>
      <c r="AA32" s="369"/>
      <c r="AB32" s="370" t="s">
        <v>620</v>
      </c>
      <c r="AC32" s="370"/>
      <c r="AD32" s="370"/>
      <c r="AE32" s="371">
        <v>1000</v>
      </c>
      <c r="AF32" s="371"/>
      <c r="AG32" s="371"/>
      <c r="AH32" s="371"/>
      <c r="AI32" s="371">
        <v>1000</v>
      </c>
      <c r="AJ32" s="371"/>
      <c r="AK32" s="371"/>
      <c r="AL32" s="371"/>
      <c r="AM32" s="371">
        <v>1000</v>
      </c>
      <c r="AN32" s="371"/>
      <c r="AO32" s="371"/>
      <c r="AP32" s="371"/>
      <c r="AQ32" s="398" t="s">
        <v>283</v>
      </c>
      <c r="AR32" s="371"/>
      <c r="AS32" s="371"/>
      <c r="AT32" s="371"/>
      <c r="AU32" s="389" t="s">
        <v>283</v>
      </c>
      <c r="AV32" s="405"/>
      <c r="AW32" s="405"/>
      <c r="AX32" s="406"/>
    </row>
    <row r="33" spans="1:51" ht="45.6" customHeight="1" x14ac:dyDescent="0.2">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620</v>
      </c>
      <c r="AC33" s="370"/>
      <c r="AD33" s="370"/>
      <c r="AE33" s="371">
        <v>1000</v>
      </c>
      <c r="AF33" s="371"/>
      <c r="AG33" s="371"/>
      <c r="AH33" s="371"/>
      <c r="AI33" s="371">
        <v>1000</v>
      </c>
      <c r="AJ33" s="371"/>
      <c r="AK33" s="371"/>
      <c r="AL33" s="371"/>
      <c r="AM33" s="371">
        <v>1000</v>
      </c>
      <c r="AN33" s="371"/>
      <c r="AO33" s="371"/>
      <c r="AP33" s="371"/>
      <c r="AQ33" s="371">
        <v>1000</v>
      </c>
      <c r="AR33" s="371"/>
      <c r="AS33" s="371"/>
      <c r="AT33" s="371"/>
      <c r="AU33" s="410">
        <v>1000</v>
      </c>
      <c r="AV33" s="405"/>
      <c r="AW33" s="405"/>
      <c r="AX33" s="406"/>
    </row>
    <row r="34" spans="1:51" ht="23.25" customHeight="1" x14ac:dyDescent="0.2">
      <c r="A34" s="436" t="s">
        <v>580</v>
      </c>
      <c r="B34" s="437"/>
      <c r="C34" s="437"/>
      <c r="D34" s="437"/>
      <c r="E34" s="437"/>
      <c r="F34" s="438"/>
      <c r="G34" s="223" t="s">
        <v>581</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415</v>
      </c>
      <c r="AF34" s="223"/>
      <c r="AG34" s="223"/>
      <c r="AH34" s="252"/>
      <c r="AI34" s="222" t="s">
        <v>567</v>
      </c>
      <c r="AJ34" s="223"/>
      <c r="AK34" s="223"/>
      <c r="AL34" s="252"/>
      <c r="AM34" s="222" t="s">
        <v>383</v>
      </c>
      <c r="AN34" s="223"/>
      <c r="AO34" s="223"/>
      <c r="AP34" s="252"/>
      <c r="AQ34" s="416" t="s">
        <v>593</v>
      </c>
      <c r="AR34" s="417"/>
      <c r="AS34" s="417"/>
      <c r="AT34" s="417"/>
      <c r="AU34" s="417"/>
      <c r="AV34" s="417"/>
      <c r="AW34" s="417"/>
      <c r="AX34" s="418"/>
    </row>
    <row r="35" spans="1:51" ht="23.25" customHeight="1" x14ac:dyDescent="0.2">
      <c r="A35" s="439"/>
      <c r="B35" s="440"/>
      <c r="C35" s="440"/>
      <c r="D35" s="440"/>
      <c r="E35" s="440"/>
      <c r="F35" s="441"/>
      <c r="G35" s="394" t="s">
        <v>623</v>
      </c>
      <c r="H35" s="395"/>
      <c r="I35" s="395"/>
      <c r="J35" s="395"/>
      <c r="K35" s="395"/>
      <c r="L35" s="395"/>
      <c r="M35" s="395"/>
      <c r="N35" s="395"/>
      <c r="O35" s="395"/>
      <c r="P35" s="395"/>
      <c r="Q35" s="395"/>
      <c r="R35" s="395"/>
      <c r="S35" s="395"/>
      <c r="T35" s="395"/>
      <c r="U35" s="395"/>
      <c r="V35" s="395"/>
      <c r="W35" s="395"/>
      <c r="X35" s="395"/>
      <c r="Y35" s="419" t="s">
        <v>580</v>
      </c>
      <c r="Z35" s="420"/>
      <c r="AA35" s="421"/>
      <c r="AB35" s="422" t="s">
        <v>624</v>
      </c>
      <c r="AC35" s="423"/>
      <c r="AD35" s="424"/>
      <c r="AE35" s="398">
        <v>324000</v>
      </c>
      <c r="AF35" s="398"/>
      <c r="AG35" s="398"/>
      <c r="AH35" s="398"/>
      <c r="AI35" s="398">
        <v>340000</v>
      </c>
      <c r="AJ35" s="398"/>
      <c r="AK35" s="398"/>
      <c r="AL35" s="398"/>
      <c r="AM35" s="398">
        <v>474000</v>
      </c>
      <c r="AN35" s="398"/>
      <c r="AO35" s="398"/>
      <c r="AP35" s="398"/>
      <c r="AQ35" s="389">
        <v>477000</v>
      </c>
      <c r="AR35" s="372"/>
      <c r="AS35" s="372"/>
      <c r="AT35" s="372"/>
      <c r="AU35" s="372"/>
      <c r="AV35" s="372"/>
      <c r="AW35" s="372"/>
      <c r="AX35" s="373"/>
    </row>
    <row r="36" spans="1:51" ht="46.5" customHeight="1" x14ac:dyDescent="0.2">
      <c r="A36" s="442"/>
      <c r="B36" s="208"/>
      <c r="C36" s="208"/>
      <c r="D36" s="208"/>
      <c r="E36" s="208"/>
      <c r="F36" s="443"/>
      <c r="G36" s="396"/>
      <c r="H36" s="397"/>
      <c r="I36" s="397"/>
      <c r="J36" s="397"/>
      <c r="K36" s="397"/>
      <c r="L36" s="397"/>
      <c r="M36" s="397"/>
      <c r="N36" s="397"/>
      <c r="O36" s="397"/>
      <c r="P36" s="397"/>
      <c r="Q36" s="397"/>
      <c r="R36" s="397"/>
      <c r="S36" s="397"/>
      <c r="T36" s="397"/>
      <c r="U36" s="397"/>
      <c r="V36" s="397"/>
      <c r="W36" s="397"/>
      <c r="X36" s="397"/>
      <c r="Y36" s="385" t="s">
        <v>583</v>
      </c>
      <c r="Z36" s="399"/>
      <c r="AA36" s="400"/>
      <c r="AB36" s="425" t="s">
        <v>625</v>
      </c>
      <c r="AC36" s="426"/>
      <c r="AD36" s="427"/>
      <c r="AE36" s="428" t="s">
        <v>626</v>
      </c>
      <c r="AF36" s="428"/>
      <c r="AG36" s="428"/>
      <c r="AH36" s="428"/>
      <c r="AI36" s="428" t="s">
        <v>627</v>
      </c>
      <c r="AJ36" s="428"/>
      <c r="AK36" s="428"/>
      <c r="AL36" s="428"/>
      <c r="AM36" s="428" t="s">
        <v>695</v>
      </c>
      <c r="AN36" s="428"/>
      <c r="AO36" s="428"/>
      <c r="AP36" s="428"/>
      <c r="AQ36" s="428" t="s">
        <v>696</v>
      </c>
      <c r="AR36" s="428"/>
      <c r="AS36" s="428"/>
      <c r="AT36" s="428"/>
      <c r="AU36" s="428"/>
      <c r="AV36" s="428"/>
      <c r="AW36" s="428"/>
      <c r="AX36" s="430"/>
    </row>
    <row r="37" spans="1:51" ht="18.75" customHeight="1" x14ac:dyDescent="0.2">
      <c r="A37" s="466" t="s">
        <v>235</v>
      </c>
      <c r="B37" s="467"/>
      <c r="C37" s="467"/>
      <c r="D37" s="467"/>
      <c r="E37" s="467"/>
      <c r="F37" s="468"/>
      <c r="G37" s="476" t="s">
        <v>139</v>
      </c>
      <c r="H37" s="322"/>
      <c r="I37" s="322"/>
      <c r="J37" s="322"/>
      <c r="K37" s="322"/>
      <c r="L37" s="322"/>
      <c r="M37" s="322"/>
      <c r="N37" s="322"/>
      <c r="O37" s="323"/>
      <c r="P37" s="326" t="s">
        <v>55</v>
      </c>
      <c r="Q37" s="322"/>
      <c r="R37" s="322"/>
      <c r="S37" s="322"/>
      <c r="T37" s="322"/>
      <c r="U37" s="322"/>
      <c r="V37" s="322"/>
      <c r="W37" s="322"/>
      <c r="X37" s="323"/>
      <c r="Y37" s="477"/>
      <c r="Z37" s="478"/>
      <c r="AA37" s="479"/>
      <c r="AB37" s="483" t="s">
        <v>11</v>
      </c>
      <c r="AC37" s="484"/>
      <c r="AD37" s="485"/>
      <c r="AE37" s="483" t="s">
        <v>415</v>
      </c>
      <c r="AF37" s="484"/>
      <c r="AG37" s="484"/>
      <c r="AH37" s="485"/>
      <c r="AI37" s="488" t="s">
        <v>567</v>
      </c>
      <c r="AJ37" s="488"/>
      <c r="AK37" s="488"/>
      <c r="AL37" s="483"/>
      <c r="AM37" s="488" t="s">
        <v>383</v>
      </c>
      <c r="AN37" s="488"/>
      <c r="AO37" s="488"/>
      <c r="AP37" s="483"/>
      <c r="AQ37" s="457" t="s">
        <v>174</v>
      </c>
      <c r="AR37" s="458"/>
      <c r="AS37" s="458"/>
      <c r="AT37" s="459"/>
      <c r="AU37" s="322" t="s">
        <v>128</v>
      </c>
      <c r="AV37" s="322"/>
      <c r="AW37" s="322"/>
      <c r="AX37" s="327"/>
    </row>
    <row r="38" spans="1:51" ht="18.75" customHeight="1" x14ac:dyDescent="0.2">
      <c r="A38" s="469"/>
      <c r="B38" s="470"/>
      <c r="C38" s="470"/>
      <c r="D38" s="470"/>
      <c r="E38" s="470"/>
      <c r="F38" s="471"/>
      <c r="G38" s="343"/>
      <c r="H38" s="324"/>
      <c r="I38" s="324"/>
      <c r="J38" s="324"/>
      <c r="K38" s="324"/>
      <c r="L38" s="324"/>
      <c r="M38" s="324"/>
      <c r="N38" s="324"/>
      <c r="O38" s="325"/>
      <c r="P38" s="328"/>
      <c r="Q38" s="324"/>
      <c r="R38" s="324"/>
      <c r="S38" s="324"/>
      <c r="T38" s="324"/>
      <c r="U38" s="324"/>
      <c r="V38" s="324"/>
      <c r="W38" s="324"/>
      <c r="X38" s="325"/>
      <c r="Y38" s="480"/>
      <c r="Z38" s="481"/>
      <c r="AA38" s="482"/>
      <c r="AB38" s="402"/>
      <c r="AC38" s="486"/>
      <c r="AD38" s="487"/>
      <c r="AE38" s="402"/>
      <c r="AF38" s="486"/>
      <c r="AG38" s="486"/>
      <c r="AH38" s="487"/>
      <c r="AI38" s="489"/>
      <c r="AJ38" s="489"/>
      <c r="AK38" s="489"/>
      <c r="AL38" s="402"/>
      <c r="AM38" s="489"/>
      <c r="AN38" s="489"/>
      <c r="AO38" s="489"/>
      <c r="AP38" s="402"/>
      <c r="AQ38" s="431" t="s">
        <v>613</v>
      </c>
      <c r="AR38" s="432"/>
      <c r="AS38" s="433" t="s">
        <v>175</v>
      </c>
      <c r="AT38" s="434"/>
      <c r="AU38" s="435">
        <v>4</v>
      </c>
      <c r="AV38" s="435"/>
      <c r="AW38" s="324" t="s">
        <v>166</v>
      </c>
      <c r="AX38" s="329"/>
    </row>
    <row r="39" spans="1:51" ht="23.25" customHeight="1" x14ac:dyDescent="0.2">
      <c r="A39" s="472"/>
      <c r="B39" s="470"/>
      <c r="C39" s="470"/>
      <c r="D39" s="470"/>
      <c r="E39" s="470"/>
      <c r="F39" s="471"/>
      <c r="G39" s="374" t="s">
        <v>618</v>
      </c>
      <c r="H39" s="375"/>
      <c r="I39" s="375"/>
      <c r="J39" s="375"/>
      <c r="K39" s="375"/>
      <c r="L39" s="375"/>
      <c r="M39" s="375"/>
      <c r="N39" s="375"/>
      <c r="O39" s="376"/>
      <c r="P39" s="139" t="s">
        <v>619</v>
      </c>
      <c r="Q39" s="139"/>
      <c r="R39" s="139"/>
      <c r="S39" s="139"/>
      <c r="T39" s="139"/>
      <c r="U39" s="139"/>
      <c r="V39" s="139"/>
      <c r="W39" s="139"/>
      <c r="X39" s="140"/>
      <c r="Y39" s="385" t="s">
        <v>12</v>
      </c>
      <c r="Z39" s="386"/>
      <c r="AA39" s="387"/>
      <c r="AB39" s="388" t="s">
        <v>620</v>
      </c>
      <c r="AC39" s="388"/>
      <c r="AD39" s="388"/>
      <c r="AE39" s="389">
        <v>1000</v>
      </c>
      <c r="AF39" s="372"/>
      <c r="AG39" s="372"/>
      <c r="AH39" s="372"/>
      <c r="AI39" s="389">
        <v>1000</v>
      </c>
      <c r="AJ39" s="372"/>
      <c r="AK39" s="372"/>
      <c r="AL39" s="372"/>
      <c r="AM39" s="389">
        <v>1000</v>
      </c>
      <c r="AN39" s="372"/>
      <c r="AO39" s="372"/>
      <c r="AP39" s="372"/>
      <c r="AQ39" s="391" t="s">
        <v>613</v>
      </c>
      <c r="AR39" s="392"/>
      <c r="AS39" s="392"/>
      <c r="AT39" s="393"/>
      <c r="AU39" s="372" t="s">
        <v>613</v>
      </c>
      <c r="AV39" s="372"/>
      <c r="AW39" s="372"/>
      <c r="AX39" s="373"/>
    </row>
    <row r="40" spans="1:51" ht="23.25" customHeight="1" x14ac:dyDescent="0.2">
      <c r="A40" s="473"/>
      <c r="B40" s="474"/>
      <c r="C40" s="474"/>
      <c r="D40" s="474"/>
      <c r="E40" s="474"/>
      <c r="F40" s="475"/>
      <c r="G40" s="377"/>
      <c r="H40" s="378"/>
      <c r="I40" s="378"/>
      <c r="J40" s="378"/>
      <c r="K40" s="378"/>
      <c r="L40" s="378"/>
      <c r="M40" s="378"/>
      <c r="N40" s="378"/>
      <c r="O40" s="379"/>
      <c r="P40" s="383"/>
      <c r="Q40" s="383"/>
      <c r="R40" s="383"/>
      <c r="S40" s="383"/>
      <c r="T40" s="383"/>
      <c r="U40" s="383"/>
      <c r="V40" s="383"/>
      <c r="W40" s="383"/>
      <c r="X40" s="384"/>
      <c r="Y40" s="222" t="s">
        <v>50</v>
      </c>
      <c r="Z40" s="223"/>
      <c r="AA40" s="252"/>
      <c r="AB40" s="447" t="s">
        <v>620</v>
      </c>
      <c r="AC40" s="447"/>
      <c r="AD40" s="447"/>
      <c r="AE40" s="389">
        <v>1000</v>
      </c>
      <c r="AF40" s="372"/>
      <c r="AG40" s="372"/>
      <c r="AH40" s="372"/>
      <c r="AI40" s="389">
        <v>1000</v>
      </c>
      <c r="AJ40" s="372"/>
      <c r="AK40" s="372"/>
      <c r="AL40" s="372"/>
      <c r="AM40" s="389">
        <v>1000</v>
      </c>
      <c r="AN40" s="372"/>
      <c r="AO40" s="372"/>
      <c r="AP40" s="372"/>
      <c r="AQ40" s="391" t="s">
        <v>613</v>
      </c>
      <c r="AR40" s="392"/>
      <c r="AS40" s="392"/>
      <c r="AT40" s="393"/>
      <c r="AU40" s="372">
        <v>1000</v>
      </c>
      <c r="AV40" s="372"/>
      <c r="AW40" s="372"/>
      <c r="AX40" s="373"/>
    </row>
    <row r="41" spans="1:51" ht="23.25" customHeight="1" x14ac:dyDescent="0.2">
      <c r="A41" s="472"/>
      <c r="B41" s="470"/>
      <c r="C41" s="470"/>
      <c r="D41" s="470"/>
      <c r="E41" s="470"/>
      <c r="F41" s="471"/>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100</v>
      </c>
      <c r="AF41" s="372"/>
      <c r="AG41" s="372"/>
      <c r="AH41" s="372"/>
      <c r="AI41" s="389">
        <v>100</v>
      </c>
      <c r="AJ41" s="372"/>
      <c r="AK41" s="372"/>
      <c r="AL41" s="372"/>
      <c r="AM41" s="389">
        <v>100</v>
      </c>
      <c r="AN41" s="372"/>
      <c r="AO41" s="372"/>
      <c r="AP41" s="372"/>
      <c r="AQ41" s="391" t="s">
        <v>613</v>
      </c>
      <c r="AR41" s="392"/>
      <c r="AS41" s="392"/>
      <c r="AT41" s="393"/>
      <c r="AU41" s="372" t="s">
        <v>613</v>
      </c>
      <c r="AV41" s="372"/>
      <c r="AW41" s="372"/>
      <c r="AX41" s="373"/>
    </row>
    <row r="42" spans="1:51" ht="23.25" customHeight="1" x14ac:dyDescent="0.2">
      <c r="A42" s="460" t="s">
        <v>259</v>
      </c>
      <c r="B42" s="455"/>
      <c r="C42" s="455"/>
      <c r="D42" s="455"/>
      <c r="E42" s="455"/>
      <c r="F42" s="456"/>
      <c r="G42" s="496" t="s">
        <v>621</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thickBot="1" x14ac:dyDescent="0.25">
      <c r="A43" s="349"/>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2">
      <c r="A44" s="888" t="s">
        <v>572</v>
      </c>
      <c r="B44" s="316" t="s">
        <v>573</v>
      </c>
      <c r="C44" s="317"/>
      <c r="D44" s="317"/>
      <c r="E44" s="317"/>
      <c r="F44" s="318"/>
      <c r="G44" s="322" t="s">
        <v>574</v>
      </c>
      <c r="H44" s="322"/>
      <c r="I44" s="322"/>
      <c r="J44" s="322"/>
      <c r="K44" s="322"/>
      <c r="L44" s="322"/>
      <c r="M44" s="322"/>
      <c r="N44" s="322"/>
      <c r="O44" s="322"/>
      <c r="P44" s="322"/>
      <c r="Q44" s="322"/>
      <c r="R44" s="322"/>
      <c r="S44" s="322"/>
      <c r="T44" s="322"/>
      <c r="U44" s="322"/>
      <c r="V44" s="322"/>
      <c r="W44" s="322"/>
      <c r="X44" s="322"/>
      <c r="Y44" s="322"/>
      <c r="Z44" s="322"/>
      <c r="AA44" s="323"/>
      <c r="AB44" s="326" t="s">
        <v>594</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2">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2">
      <c r="A46" s="314"/>
      <c r="B46" s="316"/>
      <c r="C46" s="317"/>
      <c r="D46" s="317"/>
      <c r="E46" s="317"/>
      <c r="F46" s="318"/>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2">
      <c r="A47" s="314"/>
      <c r="B47" s="316"/>
      <c r="C47" s="317"/>
      <c r="D47" s="317"/>
      <c r="E47" s="317"/>
      <c r="F47" s="318"/>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2">
      <c r="A48" s="314"/>
      <c r="B48" s="319"/>
      <c r="C48" s="320"/>
      <c r="D48" s="320"/>
      <c r="E48" s="320"/>
      <c r="F48" s="321"/>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2">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415</v>
      </c>
      <c r="AF49" s="415"/>
      <c r="AG49" s="415"/>
      <c r="AH49" s="415"/>
      <c r="AI49" s="415" t="s">
        <v>567</v>
      </c>
      <c r="AJ49" s="415"/>
      <c r="AK49" s="415"/>
      <c r="AL49" s="415"/>
      <c r="AM49" s="415" t="s">
        <v>383</v>
      </c>
      <c r="AN49" s="415"/>
      <c r="AO49" s="415"/>
      <c r="AP49" s="415"/>
      <c r="AQ49" s="490" t="s">
        <v>174</v>
      </c>
      <c r="AR49" s="491"/>
      <c r="AS49" s="491"/>
      <c r="AT49" s="492"/>
      <c r="AU49" s="493" t="s">
        <v>128</v>
      </c>
      <c r="AV49" s="493"/>
      <c r="AW49" s="493"/>
      <c r="AX49" s="494"/>
      <c r="AY49">
        <f t="shared" si="0"/>
        <v>0</v>
      </c>
      <c r="AZ49" s="10"/>
      <c r="BA49" s="10"/>
      <c r="BB49" s="10"/>
      <c r="BC49" s="10"/>
    </row>
    <row r="50" spans="1:60" ht="18.75" hidden="1" customHeight="1" x14ac:dyDescent="0.2">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6"/>
      <c r="AD50" s="487"/>
      <c r="AE50" s="415"/>
      <c r="AF50" s="415"/>
      <c r="AG50" s="415"/>
      <c r="AH50" s="415"/>
      <c r="AI50" s="415"/>
      <c r="AJ50" s="415"/>
      <c r="AK50" s="415"/>
      <c r="AL50" s="415"/>
      <c r="AM50" s="415"/>
      <c r="AN50" s="415"/>
      <c r="AO50" s="415"/>
      <c r="AP50" s="415"/>
      <c r="AQ50" s="495"/>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2">
      <c r="A51" s="314"/>
      <c r="B51" s="316"/>
      <c r="C51" s="317"/>
      <c r="D51" s="317"/>
      <c r="E51" s="317"/>
      <c r="F51" s="318"/>
      <c r="G51" s="138"/>
      <c r="H51" s="139"/>
      <c r="I51" s="139"/>
      <c r="J51" s="139"/>
      <c r="K51" s="139"/>
      <c r="L51" s="139"/>
      <c r="M51" s="139"/>
      <c r="N51" s="139"/>
      <c r="O51" s="140"/>
      <c r="P51" s="139"/>
      <c r="Q51" s="448"/>
      <c r="R51" s="448"/>
      <c r="S51" s="448"/>
      <c r="T51" s="448"/>
      <c r="U51" s="448"/>
      <c r="V51" s="448"/>
      <c r="W51" s="448"/>
      <c r="X51" s="449"/>
      <c r="Y51" s="889" t="s">
        <v>57</v>
      </c>
      <c r="Z51" s="890"/>
      <c r="AA51" s="891"/>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2">
      <c r="A52" s="314"/>
      <c r="B52" s="316"/>
      <c r="C52" s="317"/>
      <c r="D52" s="317"/>
      <c r="E52" s="317"/>
      <c r="F52" s="318"/>
      <c r="G52" s="892"/>
      <c r="H52" s="383"/>
      <c r="I52" s="383"/>
      <c r="J52" s="383"/>
      <c r="K52" s="383"/>
      <c r="L52" s="383"/>
      <c r="M52" s="383"/>
      <c r="N52" s="383"/>
      <c r="O52" s="384"/>
      <c r="P52" s="450"/>
      <c r="Q52" s="450"/>
      <c r="R52" s="450"/>
      <c r="S52" s="450"/>
      <c r="T52" s="450"/>
      <c r="U52" s="450"/>
      <c r="V52" s="450"/>
      <c r="W52" s="450"/>
      <c r="X52" s="451"/>
      <c r="Y52" s="893" t="s">
        <v>50</v>
      </c>
      <c r="Z52" s="785"/>
      <c r="AA52" s="786"/>
      <c r="AB52" s="447"/>
      <c r="AC52" s="447"/>
      <c r="AD52" s="447"/>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2">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893" t="s">
        <v>13</v>
      </c>
      <c r="Z53" s="785"/>
      <c r="AA53" s="786"/>
      <c r="AB53" s="894" t="s">
        <v>14</v>
      </c>
      <c r="AC53" s="894"/>
      <c r="AD53" s="894"/>
      <c r="AE53" s="563"/>
      <c r="AF53" s="564"/>
      <c r="AG53" s="564"/>
      <c r="AH53" s="564"/>
      <c r="AI53" s="563"/>
      <c r="AJ53" s="564"/>
      <c r="AK53" s="564"/>
      <c r="AL53" s="564"/>
      <c r="AM53" s="563"/>
      <c r="AN53" s="564"/>
      <c r="AO53" s="564"/>
      <c r="AP53" s="564"/>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2">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415</v>
      </c>
      <c r="AF54" s="415"/>
      <c r="AG54" s="415"/>
      <c r="AH54" s="415"/>
      <c r="AI54" s="415" t="s">
        <v>567</v>
      </c>
      <c r="AJ54" s="415"/>
      <c r="AK54" s="415"/>
      <c r="AL54" s="415"/>
      <c r="AM54" s="415" t="s">
        <v>383</v>
      </c>
      <c r="AN54" s="415"/>
      <c r="AO54" s="415"/>
      <c r="AP54" s="415"/>
      <c r="AQ54" s="490" t="s">
        <v>174</v>
      </c>
      <c r="AR54" s="491"/>
      <c r="AS54" s="491"/>
      <c r="AT54" s="492"/>
      <c r="AU54" s="493" t="s">
        <v>128</v>
      </c>
      <c r="AV54" s="493"/>
      <c r="AW54" s="493"/>
      <c r="AX54" s="494"/>
      <c r="AY54">
        <f>COUNTA($G$56)</f>
        <v>0</v>
      </c>
      <c r="AZ54" s="10"/>
      <c r="BA54" s="10"/>
      <c r="BB54" s="10"/>
      <c r="BC54" s="10"/>
    </row>
    <row r="55" spans="1:60" ht="18.75" hidden="1" customHeight="1" x14ac:dyDescent="0.2">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6"/>
      <c r="AD55" s="487"/>
      <c r="AE55" s="415"/>
      <c r="AF55" s="415"/>
      <c r="AG55" s="415"/>
      <c r="AH55" s="415"/>
      <c r="AI55" s="415"/>
      <c r="AJ55" s="415"/>
      <c r="AK55" s="415"/>
      <c r="AL55" s="415"/>
      <c r="AM55" s="415"/>
      <c r="AN55" s="415"/>
      <c r="AO55" s="415"/>
      <c r="AP55" s="415"/>
      <c r="AQ55" s="495"/>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2">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889" t="s">
        <v>57</v>
      </c>
      <c r="Z56" s="890"/>
      <c r="AA56" s="891"/>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2">
      <c r="A57" s="314"/>
      <c r="B57" s="316"/>
      <c r="C57" s="317"/>
      <c r="D57" s="317"/>
      <c r="E57" s="317"/>
      <c r="F57" s="318"/>
      <c r="G57" s="892"/>
      <c r="H57" s="383"/>
      <c r="I57" s="383"/>
      <c r="J57" s="383"/>
      <c r="K57" s="383"/>
      <c r="L57" s="383"/>
      <c r="M57" s="383"/>
      <c r="N57" s="383"/>
      <c r="O57" s="384"/>
      <c r="P57" s="450"/>
      <c r="Q57" s="450"/>
      <c r="R57" s="450"/>
      <c r="S57" s="450"/>
      <c r="T57" s="450"/>
      <c r="U57" s="450"/>
      <c r="V57" s="450"/>
      <c r="W57" s="450"/>
      <c r="X57" s="451"/>
      <c r="Y57" s="893" t="s">
        <v>50</v>
      </c>
      <c r="Z57" s="785"/>
      <c r="AA57" s="786"/>
      <c r="AB57" s="447"/>
      <c r="AC57" s="447"/>
      <c r="AD57" s="447"/>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2">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893" t="s">
        <v>13</v>
      </c>
      <c r="Z58" s="785"/>
      <c r="AA58" s="786"/>
      <c r="AB58" s="894" t="s">
        <v>14</v>
      </c>
      <c r="AC58" s="894"/>
      <c r="AD58" s="894"/>
      <c r="AE58" s="563"/>
      <c r="AF58" s="564"/>
      <c r="AG58" s="564"/>
      <c r="AH58" s="564"/>
      <c r="AI58" s="563"/>
      <c r="AJ58" s="564"/>
      <c r="AK58" s="564"/>
      <c r="AL58" s="564"/>
      <c r="AM58" s="563"/>
      <c r="AN58" s="564"/>
      <c r="AO58" s="564"/>
      <c r="AP58" s="564"/>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2">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415</v>
      </c>
      <c r="AF59" s="415"/>
      <c r="AG59" s="415"/>
      <c r="AH59" s="415"/>
      <c r="AI59" s="415" t="s">
        <v>567</v>
      </c>
      <c r="AJ59" s="415"/>
      <c r="AK59" s="415"/>
      <c r="AL59" s="415"/>
      <c r="AM59" s="415" t="s">
        <v>383</v>
      </c>
      <c r="AN59" s="415"/>
      <c r="AO59" s="415"/>
      <c r="AP59" s="415"/>
      <c r="AQ59" s="490" t="s">
        <v>174</v>
      </c>
      <c r="AR59" s="491"/>
      <c r="AS59" s="491"/>
      <c r="AT59" s="492"/>
      <c r="AU59" s="493" t="s">
        <v>128</v>
      </c>
      <c r="AV59" s="493"/>
      <c r="AW59" s="493"/>
      <c r="AX59" s="494"/>
      <c r="AY59">
        <f>COUNTA($G$61)</f>
        <v>0</v>
      </c>
      <c r="AZ59" s="10"/>
      <c r="BA59" s="10"/>
      <c r="BB59" s="10"/>
      <c r="BC59" s="10"/>
    </row>
    <row r="60" spans="1:60" ht="18.75" hidden="1" customHeight="1" x14ac:dyDescent="0.2">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6"/>
      <c r="AD60" s="487"/>
      <c r="AE60" s="415"/>
      <c r="AF60" s="415"/>
      <c r="AG60" s="415"/>
      <c r="AH60" s="415"/>
      <c r="AI60" s="415"/>
      <c r="AJ60" s="415"/>
      <c r="AK60" s="415"/>
      <c r="AL60" s="415"/>
      <c r="AM60" s="415"/>
      <c r="AN60" s="415"/>
      <c r="AO60" s="415"/>
      <c r="AP60" s="415"/>
      <c r="AQ60" s="495"/>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2">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889" t="s">
        <v>57</v>
      </c>
      <c r="Z61" s="890"/>
      <c r="AA61" s="891"/>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2">
      <c r="A62" s="314"/>
      <c r="B62" s="316"/>
      <c r="C62" s="317"/>
      <c r="D62" s="317"/>
      <c r="E62" s="317"/>
      <c r="F62" s="318"/>
      <c r="G62" s="892"/>
      <c r="H62" s="383"/>
      <c r="I62" s="383"/>
      <c r="J62" s="383"/>
      <c r="K62" s="383"/>
      <c r="L62" s="383"/>
      <c r="M62" s="383"/>
      <c r="N62" s="383"/>
      <c r="O62" s="384"/>
      <c r="P62" s="450"/>
      <c r="Q62" s="450"/>
      <c r="R62" s="450"/>
      <c r="S62" s="450"/>
      <c r="T62" s="450"/>
      <c r="U62" s="450"/>
      <c r="V62" s="450"/>
      <c r="W62" s="450"/>
      <c r="X62" s="451"/>
      <c r="Y62" s="893" t="s">
        <v>50</v>
      </c>
      <c r="Z62" s="785"/>
      <c r="AA62" s="786"/>
      <c r="AB62" s="447"/>
      <c r="AC62" s="447"/>
      <c r="AD62" s="447"/>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5">
      <c r="A63" s="315"/>
      <c r="B63" s="882"/>
      <c r="C63" s="883"/>
      <c r="D63" s="883"/>
      <c r="E63" s="883"/>
      <c r="F63" s="884"/>
      <c r="G63" s="141"/>
      <c r="H63" s="142"/>
      <c r="I63" s="142"/>
      <c r="J63" s="142"/>
      <c r="K63" s="142"/>
      <c r="L63" s="142"/>
      <c r="M63" s="142"/>
      <c r="N63" s="142"/>
      <c r="O63" s="143"/>
      <c r="P63" s="452"/>
      <c r="Q63" s="452"/>
      <c r="R63" s="452"/>
      <c r="S63" s="452"/>
      <c r="T63" s="452"/>
      <c r="U63" s="452"/>
      <c r="V63" s="452"/>
      <c r="W63" s="452"/>
      <c r="X63" s="453"/>
      <c r="Y63" s="893" t="s">
        <v>13</v>
      </c>
      <c r="Z63" s="785"/>
      <c r="AA63" s="786"/>
      <c r="AB63" s="894" t="s">
        <v>14</v>
      </c>
      <c r="AC63" s="894"/>
      <c r="AD63" s="894"/>
      <c r="AE63" s="563"/>
      <c r="AF63" s="564"/>
      <c r="AG63" s="564"/>
      <c r="AH63" s="564"/>
      <c r="AI63" s="563"/>
      <c r="AJ63" s="564"/>
      <c r="AK63" s="564"/>
      <c r="AL63" s="564"/>
      <c r="AM63" s="563"/>
      <c r="AN63" s="564"/>
      <c r="AO63" s="564"/>
      <c r="AP63" s="564"/>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2">
      <c r="A64" s="336" t="s">
        <v>578</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2">
      <c r="A65" s="348" t="s">
        <v>579</v>
      </c>
      <c r="B65" s="317"/>
      <c r="C65" s="317"/>
      <c r="D65" s="317"/>
      <c r="E65" s="317"/>
      <c r="F65" s="318"/>
      <c r="G65" s="350" t="s">
        <v>571</v>
      </c>
      <c r="H65" s="351"/>
      <c r="I65" s="351"/>
      <c r="J65" s="351"/>
      <c r="K65" s="351"/>
      <c r="L65" s="351"/>
      <c r="M65" s="351"/>
      <c r="N65" s="351"/>
      <c r="O65" s="351"/>
      <c r="P65" s="352" t="s">
        <v>570</v>
      </c>
      <c r="Q65" s="351"/>
      <c r="R65" s="351"/>
      <c r="S65" s="351"/>
      <c r="T65" s="351"/>
      <c r="U65" s="351"/>
      <c r="V65" s="351"/>
      <c r="W65" s="351"/>
      <c r="X65" s="353"/>
      <c r="Y65" s="354"/>
      <c r="Z65" s="355"/>
      <c r="AA65" s="356"/>
      <c r="AB65" s="401" t="s">
        <v>11</v>
      </c>
      <c r="AC65" s="401"/>
      <c r="AD65" s="401"/>
      <c r="AE65" s="402" t="s">
        <v>415</v>
      </c>
      <c r="AF65" s="403"/>
      <c r="AG65" s="403"/>
      <c r="AH65" s="404"/>
      <c r="AI65" s="402" t="s">
        <v>567</v>
      </c>
      <c r="AJ65" s="403"/>
      <c r="AK65" s="403"/>
      <c r="AL65" s="404"/>
      <c r="AM65" s="402" t="s">
        <v>383</v>
      </c>
      <c r="AN65" s="403"/>
      <c r="AO65" s="403"/>
      <c r="AP65" s="404"/>
      <c r="AQ65" s="411" t="s">
        <v>414</v>
      </c>
      <c r="AR65" s="412"/>
      <c r="AS65" s="412"/>
      <c r="AT65" s="413"/>
      <c r="AU65" s="411" t="s">
        <v>592</v>
      </c>
      <c r="AV65" s="412"/>
      <c r="AW65" s="412"/>
      <c r="AX65" s="414"/>
      <c r="AY65">
        <f>COUNTA($G$66)</f>
        <v>0</v>
      </c>
    </row>
    <row r="66" spans="1:51" ht="23.25" hidden="1" customHeight="1" x14ac:dyDescent="0.2">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0"/>
      <c r="AV66" s="405"/>
      <c r="AW66" s="405"/>
      <c r="AX66" s="406"/>
      <c r="AY66">
        <f>$AY$65</f>
        <v>0</v>
      </c>
    </row>
    <row r="67" spans="1:51" ht="23.25" hidden="1" customHeight="1" x14ac:dyDescent="0.2">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0"/>
      <c r="AV67" s="405"/>
      <c r="AW67" s="405"/>
      <c r="AX67" s="406"/>
      <c r="AY67">
        <f>$AY$65</f>
        <v>0</v>
      </c>
    </row>
    <row r="68" spans="1:51" ht="23.25" hidden="1" customHeight="1" x14ac:dyDescent="0.2">
      <c r="A68" s="436" t="s">
        <v>580</v>
      </c>
      <c r="B68" s="437"/>
      <c r="C68" s="437"/>
      <c r="D68" s="437"/>
      <c r="E68" s="437"/>
      <c r="F68" s="438"/>
      <c r="G68" s="223" t="s">
        <v>581</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5" t="s">
        <v>415</v>
      </c>
      <c r="AF68" s="415"/>
      <c r="AG68" s="415"/>
      <c r="AH68" s="415"/>
      <c r="AI68" s="415" t="s">
        <v>567</v>
      </c>
      <c r="AJ68" s="415"/>
      <c r="AK68" s="415"/>
      <c r="AL68" s="415"/>
      <c r="AM68" s="415" t="s">
        <v>383</v>
      </c>
      <c r="AN68" s="415"/>
      <c r="AO68" s="415"/>
      <c r="AP68" s="415"/>
      <c r="AQ68" s="416" t="s">
        <v>593</v>
      </c>
      <c r="AR68" s="417"/>
      <c r="AS68" s="417"/>
      <c r="AT68" s="417"/>
      <c r="AU68" s="417"/>
      <c r="AV68" s="417"/>
      <c r="AW68" s="417"/>
      <c r="AX68" s="418"/>
      <c r="AY68">
        <f>IF(SUBSTITUTE(SUBSTITUTE($G$69,"／",""),"　","")="",0,1)</f>
        <v>0</v>
      </c>
    </row>
    <row r="69" spans="1:51" ht="23.25" hidden="1" customHeight="1" x14ac:dyDescent="0.2">
      <c r="A69" s="439"/>
      <c r="B69" s="440"/>
      <c r="C69" s="440"/>
      <c r="D69" s="440"/>
      <c r="E69" s="440"/>
      <c r="F69" s="441"/>
      <c r="G69" s="394" t="s">
        <v>628</v>
      </c>
      <c r="H69" s="395"/>
      <c r="I69" s="395"/>
      <c r="J69" s="395"/>
      <c r="K69" s="395"/>
      <c r="L69" s="395"/>
      <c r="M69" s="395"/>
      <c r="N69" s="395"/>
      <c r="O69" s="395"/>
      <c r="P69" s="395"/>
      <c r="Q69" s="395"/>
      <c r="R69" s="395"/>
      <c r="S69" s="395"/>
      <c r="T69" s="395"/>
      <c r="U69" s="395"/>
      <c r="V69" s="395"/>
      <c r="W69" s="395"/>
      <c r="X69" s="395"/>
      <c r="Y69" s="419" t="s">
        <v>580</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2">
      <c r="A70" s="442"/>
      <c r="B70" s="208"/>
      <c r="C70" s="208"/>
      <c r="D70" s="208"/>
      <c r="E70" s="208"/>
      <c r="F70" s="443"/>
      <c r="G70" s="396"/>
      <c r="H70" s="397"/>
      <c r="I70" s="397"/>
      <c r="J70" s="397"/>
      <c r="K70" s="397"/>
      <c r="L70" s="397"/>
      <c r="M70" s="397"/>
      <c r="N70" s="397"/>
      <c r="O70" s="397"/>
      <c r="P70" s="397"/>
      <c r="Q70" s="397"/>
      <c r="R70" s="397"/>
      <c r="S70" s="397"/>
      <c r="T70" s="397"/>
      <c r="U70" s="397"/>
      <c r="V70" s="397"/>
      <c r="W70" s="397"/>
      <c r="X70" s="397"/>
      <c r="Y70" s="385" t="s">
        <v>583</v>
      </c>
      <c r="Z70" s="399"/>
      <c r="AA70" s="400"/>
      <c r="AB70" s="425" t="s">
        <v>584</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hidden="1" customHeight="1" x14ac:dyDescent="0.2">
      <c r="A71" s="502" t="s">
        <v>235</v>
      </c>
      <c r="B71" s="503"/>
      <c r="C71" s="503"/>
      <c r="D71" s="503"/>
      <c r="E71" s="503"/>
      <c r="F71" s="504"/>
      <c r="G71" s="476" t="s">
        <v>139</v>
      </c>
      <c r="H71" s="322"/>
      <c r="I71" s="322"/>
      <c r="J71" s="322"/>
      <c r="K71" s="322"/>
      <c r="L71" s="322"/>
      <c r="M71" s="322"/>
      <c r="N71" s="322"/>
      <c r="O71" s="323"/>
      <c r="P71" s="326" t="s">
        <v>55</v>
      </c>
      <c r="Q71" s="322"/>
      <c r="R71" s="322"/>
      <c r="S71" s="322"/>
      <c r="T71" s="322"/>
      <c r="U71" s="322"/>
      <c r="V71" s="322"/>
      <c r="W71" s="322"/>
      <c r="X71" s="323"/>
      <c r="Y71" s="477"/>
      <c r="Z71" s="478"/>
      <c r="AA71" s="479"/>
      <c r="AB71" s="483" t="s">
        <v>11</v>
      </c>
      <c r="AC71" s="484"/>
      <c r="AD71" s="485"/>
      <c r="AE71" s="415" t="s">
        <v>415</v>
      </c>
      <c r="AF71" s="415"/>
      <c r="AG71" s="415"/>
      <c r="AH71" s="415"/>
      <c r="AI71" s="415" t="s">
        <v>567</v>
      </c>
      <c r="AJ71" s="415"/>
      <c r="AK71" s="415"/>
      <c r="AL71" s="415"/>
      <c r="AM71" s="415" t="s">
        <v>383</v>
      </c>
      <c r="AN71" s="415"/>
      <c r="AO71" s="415"/>
      <c r="AP71" s="415"/>
      <c r="AQ71" s="457" t="s">
        <v>174</v>
      </c>
      <c r="AR71" s="458"/>
      <c r="AS71" s="458"/>
      <c r="AT71" s="459"/>
      <c r="AU71" s="322" t="s">
        <v>128</v>
      </c>
      <c r="AV71" s="322"/>
      <c r="AW71" s="322"/>
      <c r="AX71" s="327"/>
      <c r="AY71">
        <f>COUNTA($G$73)</f>
        <v>0</v>
      </c>
    </row>
    <row r="72" spans="1:51" ht="18.75" hidden="1" customHeight="1" x14ac:dyDescent="0.2">
      <c r="A72" s="505"/>
      <c r="B72" s="506"/>
      <c r="C72" s="506"/>
      <c r="D72" s="506"/>
      <c r="E72" s="506"/>
      <c r="F72" s="507"/>
      <c r="G72" s="343"/>
      <c r="H72" s="324"/>
      <c r="I72" s="324"/>
      <c r="J72" s="324"/>
      <c r="K72" s="324"/>
      <c r="L72" s="324"/>
      <c r="M72" s="324"/>
      <c r="N72" s="324"/>
      <c r="O72" s="325"/>
      <c r="P72" s="328"/>
      <c r="Q72" s="324"/>
      <c r="R72" s="324"/>
      <c r="S72" s="324"/>
      <c r="T72" s="324"/>
      <c r="U72" s="324"/>
      <c r="V72" s="324"/>
      <c r="W72" s="324"/>
      <c r="X72" s="325"/>
      <c r="Y72" s="480"/>
      <c r="Z72" s="481"/>
      <c r="AA72" s="482"/>
      <c r="AB72" s="402"/>
      <c r="AC72" s="486"/>
      <c r="AD72" s="487"/>
      <c r="AE72" s="415"/>
      <c r="AF72" s="415"/>
      <c r="AG72" s="415"/>
      <c r="AH72" s="415"/>
      <c r="AI72" s="415"/>
      <c r="AJ72" s="415"/>
      <c r="AK72" s="415"/>
      <c r="AL72" s="415"/>
      <c r="AM72" s="415"/>
      <c r="AN72" s="415"/>
      <c r="AO72" s="415"/>
      <c r="AP72" s="415"/>
      <c r="AQ72" s="431"/>
      <c r="AR72" s="432"/>
      <c r="AS72" s="433" t="s">
        <v>175</v>
      </c>
      <c r="AT72" s="434"/>
      <c r="AU72" s="435"/>
      <c r="AV72" s="435"/>
      <c r="AW72" s="324" t="s">
        <v>166</v>
      </c>
      <c r="AX72" s="329"/>
      <c r="AY72">
        <f t="shared" ref="AY72:AY77" si="1">$AY$71</f>
        <v>0</v>
      </c>
    </row>
    <row r="73" spans="1:51" ht="23.25" hidden="1" customHeight="1" x14ac:dyDescent="0.2">
      <c r="A73" s="508"/>
      <c r="B73" s="506"/>
      <c r="C73" s="506"/>
      <c r="D73" s="506"/>
      <c r="E73" s="506"/>
      <c r="F73" s="507"/>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2">
      <c r="A74" s="509"/>
      <c r="B74" s="510"/>
      <c r="C74" s="510"/>
      <c r="D74" s="510"/>
      <c r="E74" s="510"/>
      <c r="F74" s="511"/>
      <c r="G74" s="377"/>
      <c r="H74" s="378"/>
      <c r="I74" s="378"/>
      <c r="J74" s="378"/>
      <c r="K74" s="378"/>
      <c r="L74" s="378"/>
      <c r="M74" s="378"/>
      <c r="N74" s="378"/>
      <c r="O74" s="379"/>
      <c r="P74" s="383"/>
      <c r="Q74" s="383"/>
      <c r="R74" s="383"/>
      <c r="S74" s="383"/>
      <c r="T74" s="383"/>
      <c r="U74" s="383"/>
      <c r="V74" s="383"/>
      <c r="W74" s="383"/>
      <c r="X74" s="384"/>
      <c r="Y74" s="222" t="s">
        <v>50</v>
      </c>
      <c r="Z74" s="223"/>
      <c r="AA74" s="252"/>
      <c r="AB74" s="447"/>
      <c r="AC74" s="447"/>
      <c r="AD74" s="447"/>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2">
      <c r="A75" s="508"/>
      <c r="B75" s="506"/>
      <c r="C75" s="506"/>
      <c r="D75" s="506"/>
      <c r="E75" s="506"/>
      <c r="F75" s="507"/>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2">
      <c r="A76" s="460" t="s">
        <v>259</v>
      </c>
      <c r="B76" s="455"/>
      <c r="C76" s="455"/>
      <c r="D76" s="455"/>
      <c r="E76" s="455"/>
      <c r="F76" s="456"/>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0</v>
      </c>
    </row>
    <row r="77" spans="1:51" ht="23.25" hidden="1" customHeight="1" x14ac:dyDescent="0.2">
      <c r="A77" s="349"/>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0</v>
      </c>
    </row>
    <row r="78" spans="1:51" ht="18.75" hidden="1" customHeight="1" x14ac:dyDescent="0.2">
      <c r="A78" s="314" t="s">
        <v>572</v>
      </c>
      <c r="B78" s="316" t="s">
        <v>573</v>
      </c>
      <c r="C78" s="317"/>
      <c r="D78" s="317"/>
      <c r="E78" s="317"/>
      <c r="F78" s="318"/>
      <c r="G78" s="322" t="s">
        <v>574</v>
      </c>
      <c r="H78" s="322"/>
      <c r="I78" s="322"/>
      <c r="J78" s="322"/>
      <c r="K78" s="322"/>
      <c r="L78" s="322"/>
      <c r="M78" s="322"/>
      <c r="N78" s="322"/>
      <c r="O78" s="322"/>
      <c r="P78" s="322"/>
      <c r="Q78" s="322"/>
      <c r="R78" s="322"/>
      <c r="S78" s="322"/>
      <c r="T78" s="322"/>
      <c r="U78" s="322"/>
      <c r="V78" s="322"/>
      <c r="W78" s="322"/>
      <c r="X78" s="322"/>
      <c r="Y78" s="322"/>
      <c r="Z78" s="322"/>
      <c r="AA78" s="323"/>
      <c r="AB78" s="326" t="s">
        <v>594</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2">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2">
      <c r="A80" s="314"/>
      <c r="B80" s="316"/>
      <c r="C80" s="317"/>
      <c r="D80" s="317"/>
      <c r="E80" s="317"/>
      <c r="F80" s="318"/>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2">
      <c r="A81" s="314"/>
      <c r="B81" s="316"/>
      <c r="C81" s="317"/>
      <c r="D81" s="317"/>
      <c r="E81" s="317"/>
      <c r="F81" s="318"/>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2">
      <c r="A82" s="314"/>
      <c r="B82" s="319"/>
      <c r="C82" s="320"/>
      <c r="D82" s="320"/>
      <c r="E82" s="320"/>
      <c r="F82" s="321"/>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2">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415</v>
      </c>
      <c r="AF83" s="415"/>
      <c r="AG83" s="415"/>
      <c r="AH83" s="415"/>
      <c r="AI83" s="415" t="s">
        <v>567</v>
      </c>
      <c r="AJ83" s="415"/>
      <c r="AK83" s="415"/>
      <c r="AL83" s="415"/>
      <c r="AM83" s="415" t="s">
        <v>383</v>
      </c>
      <c r="AN83" s="415"/>
      <c r="AO83" s="415"/>
      <c r="AP83" s="415"/>
      <c r="AQ83" s="490" t="s">
        <v>174</v>
      </c>
      <c r="AR83" s="491"/>
      <c r="AS83" s="491"/>
      <c r="AT83" s="492"/>
      <c r="AU83" s="493" t="s">
        <v>128</v>
      </c>
      <c r="AV83" s="493"/>
      <c r="AW83" s="493"/>
      <c r="AX83" s="494"/>
      <c r="AY83">
        <f t="shared" si="2"/>
        <v>0</v>
      </c>
      <c r="AZ83" s="10"/>
      <c r="BA83" s="10"/>
      <c r="BB83" s="10"/>
      <c r="BC83" s="10"/>
    </row>
    <row r="84" spans="1:60" ht="18.75" hidden="1" customHeight="1" x14ac:dyDescent="0.2">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6"/>
      <c r="AD84" s="487"/>
      <c r="AE84" s="415"/>
      <c r="AF84" s="415"/>
      <c r="AG84" s="415"/>
      <c r="AH84" s="415"/>
      <c r="AI84" s="415"/>
      <c r="AJ84" s="415"/>
      <c r="AK84" s="415"/>
      <c r="AL84" s="415"/>
      <c r="AM84" s="415"/>
      <c r="AN84" s="415"/>
      <c r="AO84" s="415"/>
      <c r="AP84" s="415"/>
      <c r="AQ84" s="495"/>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2">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889" t="s">
        <v>57</v>
      </c>
      <c r="Z85" s="890"/>
      <c r="AA85" s="891"/>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2">
      <c r="A86" s="314"/>
      <c r="B86" s="316"/>
      <c r="C86" s="317"/>
      <c r="D86" s="317"/>
      <c r="E86" s="317"/>
      <c r="F86" s="318"/>
      <c r="G86" s="892"/>
      <c r="H86" s="383"/>
      <c r="I86" s="383"/>
      <c r="J86" s="383"/>
      <c r="K86" s="383"/>
      <c r="L86" s="383"/>
      <c r="M86" s="383"/>
      <c r="N86" s="383"/>
      <c r="O86" s="384"/>
      <c r="P86" s="450"/>
      <c r="Q86" s="450"/>
      <c r="R86" s="450"/>
      <c r="S86" s="450"/>
      <c r="T86" s="450"/>
      <c r="U86" s="450"/>
      <c r="V86" s="450"/>
      <c r="W86" s="450"/>
      <c r="X86" s="451"/>
      <c r="Y86" s="893" t="s">
        <v>50</v>
      </c>
      <c r="Z86" s="785"/>
      <c r="AA86" s="786"/>
      <c r="AB86" s="447"/>
      <c r="AC86" s="447"/>
      <c r="AD86" s="447"/>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2">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893" t="s">
        <v>13</v>
      </c>
      <c r="Z87" s="785"/>
      <c r="AA87" s="786"/>
      <c r="AB87" s="894" t="s">
        <v>14</v>
      </c>
      <c r="AC87" s="894"/>
      <c r="AD87" s="894"/>
      <c r="AE87" s="563"/>
      <c r="AF87" s="564"/>
      <c r="AG87" s="564"/>
      <c r="AH87" s="564"/>
      <c r="AI87" s="563"/>
      <c r="AJ87" s="564"/>
      <c r="AK87" s="564"/>
      <c r="AL87" s="564"/>
      <c r="AM87" s="563"/>
      <c r="AN87" s="564"/>
      <c r="AO87" s="564"/>
      <c r="AP87" s="564"/>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2">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415</v>
      </c>
      <c r="AF88" s="415"/>
      <c r="AG88" s="415"/>
      <c r="AH88" s="415"/>
      <c r="AI88" s="415" t="s">
        <v>567</v>
      </c>
      <c r="AJ88" s="415"/>
      <c r="AK88" s="415"/>
      <c r="AL88" s="415"/>
      <c r="AM88" s="415" t="s">
        <v>383</v>
      </c>
      <c r="AN88" s="415"/>
      <c r="AO88" s="415"/>
      <c r="AP88" s="415"/>
      <c r="AQ88" s="490" t="s">
        <v>174</v>
      </c>
      <c r="AR88" s="491"/>
      <c r="AS88" s="491"/>
      <c r="AT88" s="492"/>
      <c r="AU88" s="493" t="s">
        <v>128</v>
      </c>
      <c r="AV88" s="493"/>
      <c r="AW88" s="493"/>
      <c r="AX88" s="494"/>
      <c r="AY88">
        <f>$G$90</f>
        <v>0</v>
      </c>
      <c r="AZ88" s="10"/>
      <c r="BA88" s="10"/>
      <c r="BB88" s="10"/>
      <c r="BC88" s="10"/>
    </row>
    <row r="89" spans="1:60" ht="18.75" hidden="1" customHeight="1" x14ac:dyDescent="0.2">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6"/>
      <c r="AD89" s="487"/>
      <c r="AE89" s="415"/>
      <c r="AF89" s="415"/>
      <c r="AG89" s="415"/>
      <c r="AH89" s="415"/>
      <c r="AI89" s="415"/>
      <c r="AJ89" s="415"/>
      <c r="AK89" s="415"/>
      <c r="AL89" s="415"/>
      <c r="AM89" s="415"/>
      <c r="AN89" s="415"/>
      <c r="AO89" s="415"/>
      <c r="AP89" s="415"/>
      <c r="AQ89" s="495"/>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2">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889" t="s">
        <v>57</v>
      </c>
      <c r="Z90" s="890"/>
      <c r="AA90" s="891"/>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2">
      <c r="A91" s="314"/>
      <c r="B91" s="316"/>
      <c r="C91" s="317"/>
      <c r="D91" s="317"/>
      <c r="E91" s="317"/>
      <c r="F91" s="318"/>
      <c r="G91" s="892"/>
      <c r="H91" s="383"/>
      <c r="I91" s="383"/>
      <c r="J91" s="383"/>
      <c r="K91" s="383"/>
      <c r="L91" s="383"/>
      <c r="M91" s="383"/>
      <c r="N91" s="383"/>
      <c r="O91" s="384"/>
      <c r="P91" s="450"/>
      <c r="Q91" s="450"/>
      <c r="R91" s="450"/>
      <c r="S91" s="450"/>
      <c r="T91" s="450"/>
      <c r="U91" s="450"/>
      <c r="V91" s="450"/>
      <c r="W91" s="450"/>
      <c r="X91" s="451"/>
      <c r="Y91" s="893" t="s">
        <v>50</v>
      </c>
      <c r="Z91" s="785"/>
      <c r="AA91" s="786"/>
      <c r="AB91" s="447"/>
      <c r="AC91" s="447"/>
      <c r="AD91" s="447"/>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2">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893" t="s">
        <v>13</v>
      </c>
      <c r="Z92" s="785"/>
      <c r="AA92" s="786"/>
      <c r="AB92" s="894" t="s">
        <v>14</v>
      </c>
      <c r="AC92" s="894"/>
      <c r="AD92" s="894"/>
      <c r="AE92" s="563"/>
      <c r="AF92" s="564"/>
      <c r="AG92" s="564"/>
      <c r="AH92" s="564"/>
      <c r="AI92" s="563"/>
      <c r="AJ92" s="564"/>
      <c r="AK92" s="564"/>
      <c r="AL92" s="564"/>
      <c r="AM92" s="563"/>
      <c r="AN92" s="564"/>
      <c r="AO92" s="564"/>
      <c r="AP92" s="564"/>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2">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415</v>
      </c>
      <c r="AF93" s="415"/>
      <c r="AG93" s="415"/>
      <c r="AH93" s="415"/>
      <c r="AI93" s="415" t="s">
        <v>567</v>
      </c>
      <c r="AJ93" s="415"/>
      <c r="AK93" s="415"/>
      <c r="AL93" s="415"/>
      <c r="AM93" s="415" t="s">
        <v>383</v>
      </c>
      <c r="AN93" s="415"/>
      <c r="AO93" s="415"/>
      <c r="AP93" s="415"/>
      <c r="AQ93" s="490" t="s">
        <v>174</v>
      </c>
      <c r="AR93" s="491"/>
      <c r="AS93" s="491"/>
      <c r="AT93" s="492"/>
      <c r="AU93" s="493" t="s">
        <v>128</v>
      </c>
      <c r="AV93" s="493"/>
      <c r="AW93" s="493"/>
      <c r="AX93" s="494"/>
      <c r="AY93">
        <f>$G$95</f>
        <v>0</v>
      </c>
      <c r="AZ93" s="10"/>
      <c r="BA93" s="10"/>
      <c r="BB93" s="10"/>
      <c r="BC93" s="10"/>
    </row>
    <row r="94" spans="1:60" ht="18.75" hidden="1" customHeight="1" x14ac:dyDescent="0.2">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6"/>
      <c r="AD94" s="487"/>
      <c r="AE94" s="415"/>
      <c r="AF94" s="415"/>
      <c r="AG94" s="415"/>
      <c r="AH94" s="415"/>
      <c r="AI94" s="415"/>
      <c r="AJ94" s="415"/>
      <c r="AK94" s="415"/>
      <c r="AL94" s="415"/>
      <c r="AM94" s="415"/>
      <c r="AN94" s="415"/>
      <c r="AO94" s="415"/>
      <c r="AP94" s="415"/>
      <c r="AQ94" s="495"/>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2">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889" t="s">
        <v>57</v>
      </c>
      <c r="Z95" s="890"/>
      <c r="AA95" s="891"/>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2">
      <c r="A96" s="314"/>
      <c r="B96" s="316"/>
      <c r="C96" s="317"/>
      <c r="D96" s="317"/>
      <c r="E96" s="317"/>
      <c r="F96" s="318"/>
      <c r="G96" s="892"/>
      <c r="H96" s="383"/>
      <c r="I96" s="383"/>
      <c r="J96" s="383"/>
      <c r="K96" s="383"/>
      <c r="L96" s="383"/>
      <c r="M96" s="383"/>
      <c r="N96" s="383"/>
      <c r="O96" s="384"/>
      <c r="P96" s="450"/>
      <c r="Q96" s="450"/>
      <c r="R96" s="450"/>
      <c r="S96" s="450"/>
      <c r="T96" s="450"/>
      <c r="U96" s="450"/>
      <c r="V96" s="450"/>
      <c r="W96" s="450"/>
      <c r="X96" s="451"/>
      <c r="Y96" s="893" t="s">
        <v>50</v>
      </c>
      <c r="Z96" s="785"/>
      <c r="AA96" s="786"/>
      <c r="AB96" s="447"/>
      <c r="AC96" s="447"/>
      <c r="AD96" s="447"/>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5">
      <c r="A97" s="315"/>
      <c r="B97" s="882"/>
      <c r="C97" s="883"/>
      <c r="D97" s="883"/>
      <c r="E97" s="883"/>
      <c r="F97" s="884"/>
      <c r="G97" s="141"/>
      <c r="H97" s="142"/>
      <c r="I97" s="142"/>
      <c r="J97" s="142"/>
      <c r="K97" s="142"/>
      <c r="L97" s="142"/>
      <c r="M97" s="142"/>
      <c r="N97" s="142"/>
      <c r="O97" s="143"/>
      <c r="P97" s="452"/>
      <c r="Q97" s="452"/>
      <c r="R97" s="452"/>
      <c r="S97" s="452"/>
      <c r="T97" s="452"/>
      <c r="U97" s="452"/>
      <c r="V97" s="452"/>
      <c r="W97" s="452"/>
      <c r="X97" s="453"/>
      <c r="Y97" s="893" t="s">
        <v>13</v>
      </c>
      <c r="Z97" s="785"/>
      <c r="AA97" s="786"/>
      <c r="AB97" s="894" t="s">
        <v>14</v>
      </c>
      <c r="AC97" s="894"/>
      <c r="AD97" s="894"/>
      <c r="AE97" s="563"/>
      <c r="AF97" s="564"/>
      <c r="AG97" s="564"/>
      <c r="AH97" s="564"/>
      <c r="AI97" s="563"/>
      <c r="AJ97" s="564"/>
      <c r="AK97" s="564"/>
      <c r="AL97" s="564"/>
      <c r="AM97" s="563"/>
      <c r="AN97" s="564"/>
      <c r="AO97" s="564"/>
      <c r="AP97" s="564"/>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2">
      <c r="A98" s="308" t="s">
        <v>578</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2">
      <c r="A99" s="348" t="s">
        <v>579</v>
      </c>
      <c r="B99" s="317"/>
      <c r="C99" s="317"/>
      <c r="D99" s="317"/>
      <c r="E99" s="317"/>
      <c r="F99" s="318"/>
      <c r="G99" s="350" t="s">
        <v>571</v>
      </c>
      <c r="H99" s="351"/>
      <c r="I99" s="351"/>
      <c r="J99" s="351"/>
      <c r="K99" s="351"/>
      <c r="L99" s="351"/>
      <c r="M99" s="351"/>
      <c r="N99" s="351"/>
      <c r="O99" s="351"/>
      <c r="P99" s="352" t="s">
        <v>570</v>
      </c>
      <c r="Q99" s="351"/>
      <c r="R99" s="351"/>
      <c r="S99" s="351"/>
      <c r="T99" s="351"/>
      <c r="U99" s="351"/>
      <c r="V99" s="351"/>
      <c r="W99" s="351"/>
      <c r="X99" s="353"/>
      <c r="Y99" s="354"/>
      <c r="Z99" s="355"/>
      <c r="AA99" s="356"/>
      <c r="AB99" s="401" t="s">
        <v>11</v>
      </c>
      <c r="AC99" s="401"/>
      <c r="AD99" s="401"/>
      <c r="AE99" s="415" t="s">
        <v>415</v>
      </c>
      <c r="AF99" s="415"/>
      <c r="AG99" s="415"/>
      <c r="AH99" s="415"/>
      <c r="AI99" s="415" t="s">
        <v>567</v>
      </c>
      <c r="AJ99" s="415"/>
      <c r="AK99" s="415"/>
      <c r="AL99" s="415"/>
      <c r="AM99" s="415" t="s">
        <v>383</v>
      </c>
      <c r="AN99" s="415"/>
      <c r="AO99" s="415"/>
      <c r="AP99" s="415"/>
      <c r="AQ99" s="411" t="s">
        <v>414</v>
      </c>
      <c r="AR99" s="412"/>
      <c r="AS99" s="412"/>
      <c r="AT99" s="413"/>
      <c r="AU99" s="411" t="s">
        <v>592</v>
      </c>
      <c r="AV99" s="412"/>
      <c r="AW99" s="412"/>
      <c r="AX99" s="414"/>
      <c r="AY99">
        <f>COUNTA($G$100)</f>
        <v>0</v>
      </c>
    </row>
    <row r="100" spans="1:60" ht="23.25" hidden="1" customHeight="1" x14ac:dyDescent="0.2">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0"/>
      <c r="AV100" s="405"/>
      <c r="AW100" s="405"/>
      <c r="AX100" s="406"/>
      <c r="AY100">
        <f>$AY$99</f>
        <v>0</v>
      </c>
    </row>
    <row r="101" spans="1:60" ht="23.25" hidden="1" customHeight="1" x14ac:dyDescent="0.2">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0"/>
      <c r="AV101" s="405"/>
      <c r="AW101" s="405"/>
      <c r="AX101" s="406"/>
      <c r="AY101">
        <f>$AY$99</f>
        <v>0</v>
      </c>
    </row>
    <row r="102" spans="1:60" ht="23.25" hidden="1" customHeight="1" x14ac:dyDescent="0.2">
      <c r="A102" s="460" t="s">
        <v>580</v>
      </c>
      <c r="B102" s="341"/>
      <c r="C102" s="341"/>
      <c r="D102" s="341"/>
      <c r="E102" s="341"/>
      <c r="F102" s="461"/>
      <c r="G102" s="223" t="s">
        <v>581</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5" t="s">
        <v>415</v>
      </c>
      <c r="AF102" s="415"/>
      <c r="AG102" s="415"/>
      <c r="AH102" s="415"/>
      <c r="AI102" s="415" t="s">
        <v>567</v>
      </c>
      <c r="AJ102" s="415"/>
      <c r="AK102" s="415"/>
      <c r="AL102" s="415"/>
      <c r="AM102" s="415" t="s">
        <v>383</v>
      </c>
      <c r="AN102" s="415"/>
      <c r="AO102" s="415"/>
      <c r="AP102" s="415"/>
      <c r="AQ102" s="416" t="s">
        <v>593</v>
      </c>
      <c r="AR102" s="417"/>
      <c r="AS102" s="417"/>
      <c r="AT102" s="417"/>
      <c r="AU102" s="417"/>
      <c r="AV102" s="417"/>
      <c r="AW102" s="417"/>
      <c r="AX102" s="418"/>
      <c r="AY102">
        <f>IF(SUBSTITUTE(SUBSTITUTE($G$103,"／",""),"　","")="",0,1)</f>
        <v>0</v>
      </c>
    </row>
    <row r="103" spans="1:60" ht="23.25" hidden="1" customHeight="1" x14ac:dyDescent="0.2">
      <c r="A103" s="462"/>
      <c r="B103" s="322"/>
      <c r="C103" s="322"/>
      <c r="D103" s="322"/>
      <c r="E103" s="322"/>
      <c r="F103" s="463"/>
      <c r="G103" s="394" t="s">
        <v>582</v>
      </c>
      <c r="H103" s="395"/>
      <c r="I103" s="395"/>
      <c r="J103" s="395"/>
      <c r="K103" s="395"/>
      <c r="L103" s="395"/>
      <c r="M103" s="395"/>
      <c r="N103" s="395"/>
      <c r="O103" s="395"/>
      <c r="P103" s="395"/>
      <c r="Q103" s="395"/>
      <c r="R103" s="395"/>
      <c r="S103" s="395"/>
      <c r="T103" s="395"/>
      <c r="U103" s="395"/>
      <c r="V103" s="395"/>
      <c r="W103" s="395"/>
      <c r="X103" s="395"/>
      <c r="Y103" s="419" t="s">
        <v>580</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2">
      <c r="A104" s="464"/>
      <c r="B104" s="324"/>
      <c r="C104" s="324"/>
      <c r="D104" s="324"/>
      <c r="E104" s="324"/>
      <c r="F104" s="465"/>
      <c r="G104" s="396"/>
      <c r="H104" s="397"/>
      <c r="I104" s="397"/>
      <c r="J104" s="397"/>
      <c r="K104" s="397"/>
      <c r="L104" s="397"/>
      <c r="M104" s="397"/>
      <c r="N104" s="397"/>
      <c r="O104" s="397"/>
      <c r="P104" s="397"/>
      <c r="Q104" s="397"/>
      <c r="R104" s="397"/>
      <c r="S104" s="397"/>
      <c r="T104" s="397"/>
      <c r="U104" s="397"/>
      <c r="V104" s="397"/>
      <c r="W104" s="397"/>
      <c r="X104" s="397"/>
      <c r="Y104" s="385" t="s">
        <v>583</v>
      </c>
      <c r="Z104" s="399"/>
      <c r="AA104" s="400"/>
      <c r="AB104" s="425" t="s">
        <v>584</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2">
      <c r="A105" s="502" t="s">
        <v>235</v>
      </c>
      <c r="B105" s="503"/>
      <c r="C105" s="503"/>
      <c r="D105" s="503"/>
      <c r="E105" s="503"/>
      <c r="F105" s="504"/>
      <c r="G105" s="476" t="s">
        <v>139</v>
      </c>
      <c r="H105" s="322"/>
      <c r="I105" s="322"/>
      <c r="J105" s="322"/>
      <c r="K105" s="322"/>
      <c r="L105" s="322"/>
      <c r="M105" s="322"/>
      <c r="N105" s="322"/>
      <c r="O105" s="323"/>
      <c r="P105" s="326" t="s">
        <v>55</v>
      </c>
      <c r="Q105" s="322"/>
      <c r="R105" s="322"/>
      <c r="S105" s="322"/>
      <c r="T105" s="322"/>
      <c r="U105" s="322"/>
      <c r="V105" s="322"/>
      <c r="W105" s="322"/>
      <c r="X105" s="323"/>
      <c r="Y105" s="477"/>
      <c r="Z105" s="478"/>
      <c r="AA105" s="479"/>
      <c r="AB105" s="483" t="s">
        <v>11</v>
      </c>
      <c r="AC105" s="484"/>
      <c r="AD105" s="485"/>
      <c r="AE105" s="415" t="s">
        <v>415</v>
      </c>
      <c r="AF105" s="415"/>
      <c r="AG105" s="415"/>
      <c r="AH105" s="415"/>
      <c r="AI105" s="415" t="s">
        <v>567</v>
      </c>
      <c r="AJ105" s="415"/>
      <c r="AK105" s="415"/>
      <c r="AL105" s="415"/>
      <c r="AM105" s="415" t="s">
        <v>383</v>
      </c>
      <c r="AN105" s="415"/>
      <c r="AO105" s="415"/>
      <c r="AP105" s="415"/>
      <c r="AQ105" s="457" t="s">
        <v>174</v>
      </c>
      <c r="AR105" s="458"/>
      <c r="AS105" s="458"/>
      <c r="AT105" s="459"/>
      <c r="AU105" s="322" t="s">
        <v>128</v>
      </c>
      <c r="AV105" s="322"/>
      <c r="AW105" s="322"/>
      <c r="AX105" s="327"/>
      <c r="AY105">
        <f>COUNTA($G$107)</f>
        <v>0</v>
      </c>
    </row>
    <row r="106" spans="1:60" ht="18.75" hidden="1" customHeight="1" x14ac:dyDescent="0.2">
      <c r="A106" s="505"/>
      <c r="B106" s="506"/>
      <c r="C106" s="506"/>
      <c r="D106" s="506"/>
      <c r="E106" s="506"/>
      <c r="F106" s="507"/>
      <c r="G106" s="343"/>
      <c r="H106" s="324"/>
      <c r="I106" s="324"/>
      <c r="J106" s="324"/>
      <c r="K106" s="324"/>
      <c r="L106" s="324"/>
      <c r="M106" s="324"/>
      <c r="N106" s="324"/>
      <c r="O106" s="325"/>
      <c r="P106" s="328"/>
      <c r="Q106" s="324"/>
      <c r="R106" s="324"/>
      <c r="S106" s="324"/>
      <c r="T106" s="324"/>
      <c r="U106" s="324"/>
      <c r="V106" s="324"/>
      <c r="W106" s="324"/>
      <c r="X106" s="325"/>
      <c r="Y106" s="480"/>
      <c r="Z106" s="481"/>
      <c r="AA106" s="482"/>
      <c r="AB106" s="402"/>
      <c r="AC106" s="486"/>
      <c r="AD106" s="487"/>
      <c r="AE106" s="415"/>
      <c r="AF106" s="415"/>
      <c r="AG106" s="415"/>
      <c r="AH106" s="415"/>
      <c r="AI106" s="415"/>
      <c r="AJ106" s="415"/>
      <c r="AK106" s="415"/>
      <c r="AL106" s="415"/>
      <c r="AM106" s="415"/>
      <c r="AN106" s="415"/>
      <c r="AO106" s="415"/>
      <c r="AP106" s="415"/>
      <c r="AQ106" s="431"/>
      <c r="AR106" s="432"/>
      <c r="AS106" s="433" t="s">
        <v>175</v>
      </c>
      <c r="AT106" s="434"/>
      <c r="AU106" s="435"/>
      <c r="AV106" s="435"/>
      <c r="AW106" s="324" t="s">
        <v>166</v>
      </c>
      <c r="AX106" s="329"/>
      <c r="AY106">
        <f t="shared" ref="AY106:AY111" si="3">$AY$105</f>
        <v>0</v>
      </c>
    </row>
    <row r="107" spans="1:60" ht="23.25" hidden="1" customHeight="1" x14ac:dyDescent="0.2">
      <c r="A107" s="508"/>
      <c r="B107" s="506"/>
      <c r="C107" s="506"/>
      <c r="D107" s="506"/>
      <c r="E107" s="506"/>
      <c r="F107" s="507"/>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2">
      <c r="A108" s="509"/>
      <c r="B108" s="510"/>
      <c r="C108" s="510"/>
      <c r="D108" s="510"/>
      <c r="E108" s="510"/>
      <c r="F108" s="511"/>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7"/>
      <c r="AC108" s="447"/>
      <c r="AD108" s="447"/>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2">
      <c r="A109" s="508"/>
      <c r="B109" s="506"/>
      <c r="C109" s="506"/>
      <c r="D109" s="506"/>
      <c r="E109" s="506"/>
      <c r="F109" s="507"/>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2">
      <c r="A110" s="460" t="s">
        <v>259</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2">
      <c r="A111" s="349"/>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2">
      <c r="A112" s="314" t="s">
        <v>572</v>
      </c>
      <c r="B112" s="316" t="s">
        <v>573</v>
      </c>
      <c r="C112" s="317"/>
      <c r="D112" s="317"/>
      <c r="E112" s="317"/>
      <c r="F112" s="318"/>
      <c r="G112" s="322" t="s">
        <v>574</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594</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2">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2">
      <c r="A114" s="314"/>
      <c r="B114" s="316"/>
      <c r="C114" s="317"/>
      <c r="D114" s="317"/>
      <c r="E114" s="317"/>
      <c r="F114" s="318"/>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2">
      <c r="A115" s="314"/>
      <c r="B115" s="316"/>
      <c r="C115" s="317"/>
      <c r="D115" s="317"/>
      <c r="E115" s="317"/>
      <c r="F115" s="318"/>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2">
      <c r="A116" s="314"/>
      <c r="B116" s="319"/>
      <c r="C116" s="320"/>
      <c r="D116" s="320"/>
      <c r="E116" s="320"/>
      <c r="F116" s="321"/>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2">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415</v>
      </c>
      <c r="AF117" s="415"/>
      <c r="AG117" s="415"/>
      <c r="AH117" s="415"/>
      <c r="AI117" s="415" t="s">
        <v>567</v>
      </c>
      <c r="AJ117" s="415"/>
      <c r="AK117" s="415"/>
      <c r="AL117" s="415"/>
      <c r="AM117" s="415" t="s">
        <v>383</v>
      </c>
      <c r="AN117" s="415"/>
      <c r="AO117" s="415"/>
      <c r="AP117" s="415"/>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2">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6"/>
      <c r="AD118" s="487"/>
      <c r="AE118" s="415"/>
      <c r="AF118" s="415"/>
      <c r="AG118" s="415"/>
      <c r="AH118" s="415"/>
      <c r="AI118" s="415"/>
      <c r="AJ118" s="415"/>
      <c r="AK118" s="415"/>
      <c r="AL118" s="415"/>
      <c r="AM118" s="415"/>
      <c r="AN118" s="415"/>
      <c r="AO118" s="415"/>
      <c r="AP118" s="415"/>
      <c r="AQ118" s="495"/>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2">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889" t="s">
        <v>57</v>
      </c>
      <c r="Z119" s="890"/>
      <c r="AA119" s="891"/>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2">
      <c r="A120" s="314"/>
      <c r="B120" s="316"/>
      <c r="C120" s="317"/>
      <c r="D120" s="317"/>
      <c r="E120" s="317"/>
      <c r="F120" s="318"/>
      <c r="G120" s="892"/>
      <c r="H120" s="383"/>
      <c r="I120" s="383"/>
      <c r="J120" s="383"/>
      <c r="K120" s="383"/>
      <c r="L120" s="383"/>
      <c r="M120" s="383"/>
      <c r="N120" s="383"/>
      <c r="O120" s="384"/>
      <c r="P120" s="450"/>
      <c r="Q120" s="450"/>
      <c r="R120" s="450"/>
      <c r="S120" s="450"/>
      <c r="T120" s="450"/>
      <c r="U120" s="450"/>
      <c r="V120" s="450"/>
      <c r="W120" s="450"/>
      <c r="X120" s="451"/>
      <c r="Y120" s="893" t="s">
        <v>50</v>
      </c>
      <c r="Z120" s="785"/>
      <c r="AA120" s="786"/>
      <c r="AB120" s="447"/>
      <c r="AC120" s="447"/>
      <c r="AD120" s="447"/>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2">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893" t="s">
        <v>13</v>
      </c>
      <c r="Z121" s="785"/>
      <c r="AA121" s="786"/>
      <c r="AB121" s="894" t="s">
        <v>14</v>
      </c>
      <c r="AC121" s="894"/>
      <c r="AD121" s="894"/>
      <c r="AE121" s="563"/>
      <c r="AF121" s="564"/>
      <c r="AG121" s="564"/>
      <c r="AH121" s="564"/>
      <c r="AI121" s="563"/>
      <c r="AJ121" s="564"/>
      <c r="AK121" s="564"/>
      <c r="AL121" s="564"/>
      <c r="AM121" s="563"/>
      <c r="AN121" s="564"/>
      <c r="AO121" s="564"/>
      <c r="AP121" s="564"/>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2">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415</v>
      </c>
      <c r="AF122" s="415"/>
      <c r="AG122" s="415"/>
      <c r="AH122" s="415"/>
      <c r="AI122" s="415" t="s">
        <v>567</v>
      </c>
      <c r="AJ122" s="415"/>
      <c r="AK122" s="415"/>
      <c r="AL122" s="415"/>
      <c r="AM122" s="415" t="s">
        <v>383</v>
      </c>
      <c r="AN122" s="415"/>
      <c r="AO122" s="415"/>
      <c r="AP122" s="415"/>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2">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6"/>
      <c r="AD123" s="487"/>
      <c r="AE123" s="415"/>
      <c r="AF123" s="415"/>
      <c r="AG123" s="415"/>
      <c r="AH123" s="415"/>
      <c r="AI123" s="415"/>
      <c r="AJ123" s="415"/>
      <c r="AK123" s="415"/>
      <c r="AL123" s="415"/>
      <c r="AM123" s="415"/>
      <c r="AN123" s="415"/>
      <c r="AO123" s="415"/>
      <c r="AP123" s="415"/>
      <c r="AQ123" s="495"/>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2">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889" t="s">
        <v>57</v>
      </c>
      <c r="Z124" s="890"/>
      <c r="AA124" s="891"/>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2">
      <c r="A125" s="314"/>
      <c r="B125" s="316"/>
      <c r="C125" s="317"/>
      <c r="D125" s="317"/>
      <c r="E125" s="317"/>
      <c r="F125" s="318"/>
      <c r="G125" s="892"/>
      <c r="H125" s="383"/>
      <c r="I125" s="383"/>
      <c r="J125" s="383"/>
      <c r="K125" s="383"/>
      <c r="L125" s="383"/>
      <c r="M125" s="383"/>
      <c r="N125" s="383"/>
      <c r="O125" s="384"/>
      <c r="P125" s="450"/>
      <c r="Q125" s="450"/>
      <c r="R125" s="450"/>
      <c r="S125" s="450"/>
      <c r="T125" s="450"/>
      <c r="U125" s="450"/>
      <c r="V125" s="450"/>
      <c r="W125" s="450"/>
      <c r="X125" s="451"/>
      <c r="Y125" s="893" t="s">
        <v>50</v>
      </c>
      <c r="Z125" s="785"/>
      <c r="AA125" s="786"/>
      <c r="AB125" s="447"/>
      <c r="AC125" s="447"/>
      <c r="AD125" s="447"/>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2">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893" t="s">
        <v>13</v>
      </c>
      <c r="Z126" s="785"/>
      <c r="AA126" s="786"/>
      <c r="AB126" s="894" t="s">
        <v>14</v>
      </c>
      <c r="AC126" s="894"/>
      <c r="AD126" s="894"/>
      <c r="AE126" s="563"/>
      <c r="AF126" s="564"/>
      <c r="AG126" s="564"/>
      <c r="AH126" s="564"/>
      <c r="AI126" s="563"/>
      <c r="AJ126" s="564"/>
      <c r="AK126" s="564"/>
      <c r="AL126" s="564"/>
      <c r="AM126" s="563"/>
      <c r="AN126" s="564"/>
      <c r="AO126" s="564"/>
      <c r="AP126" s="564"/>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2">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415</v>
      </c>
      <c r="AF127" s="415"/>
      <c r="AG127" s="415"/>
      <c r="AH127" s="415"/>
      <c r="AI127" s="415" t="s">
        <v>567</v>
      </c>
      <c r="AJ127" s="415"/>
      <c r="AK127" s="415"/>
      <c r="AL127" s="415"/>
      <c r="AM127" s="415" t="s">
        <v>383</v>
      </c>
      <c r="AN127" s="415"/>
      <c r="AO127" s="415"/>
      <c r="AP127" s="415"/>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2">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6"/>
      <c r="AD128" s="487"/>
      <c r="AE128" s="415"/>
      <c r="AF128" s="415"/>
      <c r="AG128" s="415"/>
      <c r="AH128" s="415"/>
      <c r="AI128" s="415"/>
      <c r="AJ128" s="415"/>
      <c r="AK128" s="415"/>
      <c r="AL128" s="415"/>
      <c r="AM128" s="415"/>
      <c r="AN128" s="415"/>
      <c r="AO128" s="415"/>
      <c r="AP128" s="415"/>
      <c r="AQ128" s="495"/>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2">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889" t="s">
        <v>57</v>
      </c>
      <c r="Z129" s="890"/>
      <c r="AA129" s="891"/>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2">
      <c r="A130" s="314"/>
      <c r="B130" s="316"/>
      <c r="C130" s="317"/>
      <c r="D130" s="317"/>
      <c r="E130" s="317"/>
      <c r="F130" s="318"/>
      <c r="G130" s="892"/>
      <c r="H130" s="383"/>
      <c r="I130" s="383"/>
      <c r="J130" s="383"/>
      <c r="K130" s="383"/>
      <c r="L130" s="383"/>
      <c r="M130" s="383"/>
      <c r="N130" s="383"/>
      <c r="O130" s="384"/>
      <c r="P130" s="450"/>
      <c r="Q130" s="450"/>
      <c r="R130" s="450"/>
      <c r="S130" s="450"/>
      <c r="T130" s="450"/>
      <c r="U130" s="450"/>
      <c r="V130" s="450"/>
      <c r="W130" s="450"/>
      <c r="X130" s="451"/>
      <c r="Y130" s="893" t="s">
        <v>50</v>
      </c>
      <c r="Z130" s="785"/>
      <c r="AA130" s="786"/>
      <c r="AB130" s="447"/>
      <c r="AC130" s="447"/>
      <c r="AD130" s="447"/>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5">
      <c r="A131" s="315"/>
      <c r="B131" s="882"/>
      <c r="C131" s="883"/>
      <c r="D131" s="883"/>
      <c r="E131" s="883"/>
      <c r="F131" s="884"/>
      <c r="G131" s="141"/>
      <c r="H131" s="142"/>
      <c r="I131" s="142"/>
      <c r="J131" s="142"/>
      <c r="K131" s="142"/>
      <c r="L131" s="142"/>
      <c r="M131" s="142"/>
      <c r="N131" s="142"/>
      <c r="O131" s="143"/>
      <c r="P131" s="452"/>
      <c r="Q131" s="452"/>
      <c r="R131" s="452"/>
      <c r="S131" s="452"/>
      <c r="T131" s="452"/>
      <c r="U131" s="452"/>
      <c r="V131" s="452"/>
      <c r="W131" s="452"/>
      <c r="X131" s="453"/>
      <c r="Y131" s="893" t="s">
        <v>13</v>
      </c>
      <c r="Z131" s="785"/>
      <c r="AA131" s="786"/>
      <c r="AB131" s="894" t="s">
        <v>14</v>
      </c>
      <c r="AC131" s="894"/>
      <c r="AD131" s="894"/>
      <c r="AE131" s="563"/>
      <c r="AF131" s="564"/>
      <c r="AG131" s="564"/>
      <c r="AH131" s="564"/>
      <c r="AI131" s="563"/>
      <c r="AJ131" s="564"/>
      <c r="AK131" s="564"/>
      <c r="AL131" s="564"/>
      <c r="AM131" s="563"/>
      <c r="AN131" s="564"/>
      <c r="AO131" s="564"/>
      <c r="AP131" s="564"/>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2">
      <c r="A132" s="308" t="s">
        <v>578</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2">
      <c r="A133" s="348" t="s">
        <v>579</v>
      </c>
      <c r="B133" s="317"/>
      <c r="C133" s="317"/>
      <c r="D133" s="317"/>
      <c r="E133" s="317"/>
      <c r="F133" s="318"/>
      <c r="G133" s="350" t="s">
        <v>571</v>
      </c>
      <c r="H133" s="351"/>
      <c r="I133" s="351"/>
      <c r="J133" s="351"/>
      <c r="K133" s="351"/>
      <c r="L133" s="351"/>
      <c r="M133" s="351"/>
      <c r="N133" s="351"/>
      <c r="O133" s="351"/>
      <c r="P133" s="352" t="s">
        <v>570</v>
      </c>
      <c r="Q133" s="351"/>
      <c r="R133" s="351"/>
      <c r="S133" s="351"/>
      <c r="T133" s="351"/>
      <c r="U133" s="351"/>
      <c r="V133" s="351"/>
      <c r="W133" s="351"/>
      <c r="X133" s="353"/>
      <c r="Y133" s="354"/>
      <c r="Z133" s="355"/>
      <c r="AA133" s="356"/>
      <c r="AB133" s="401" t="s">
        <v>11</v>
      </c>
      <c r="AC133" s="401"/>
      <c r="AD133" s="401"/>
      <c r="AE133" s="415" t="s">
        <v>415</v>
      </c>
      <c r="AF133" s="415"/>
      <c r="AG133" s="415"/>
      <c r="AH133" s="415"/>
      <c r="AI133" s="415" t="s">
        <v>567</v>
      </c>
      <c r="AJ133" s="415"/>
      <c r="AK133" s="415"/>
      <c r="AL133" s="415"/>
      <c r="AM133" s="415" t="s">
        <v>383</v>
      </c>
      <c r="AN133" s="415"/>
      <c r="AO133" s="415"/>
      <c r="AP133" s="415"/>
      <c r="AQ133" s="411" t="s">
        <v>414</v>
      </c>
      <c r="AR133" s="412"/>
      <c r="AS133" s="412"/>
      <c r="AT133" s="413"/>
      <c r="AU133" s="411" t="s">
        <v>592</v>
      </c>
      <c r="AV133" s="412"/>
      <c r="AW133" s="412"/>
      <c r="AX133" s="414"/>
      <c r="AY133">
        <f>COUNTA($G$134)</f>
        <v>0</v>
      </c>
    </row>
    <row r="134" spans="1:60" ht="23.25" hidden="1" customHeight="1" x14ac:dyDescent="0.2">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2">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2">
      <c r="A136" s="460" t="s">
        <v>580</v>
      </c>
      <c r="B136" s="341"/>
      <c r="C136" s="341"/>
      <c r="D136" s="341"/>
      <c r="E136" s="341"/>
      <c r="F136" s="461"/>
      <c r="G136" s="223" t="s">
        <v>581</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5" t="s">
        <v>415</v>
      </c>
      <c r="AF136" s="415"/>
      <c r="AG136" s="415"/>
      <c r="AH136" s="415"/>
      <c r="AI136" s="415" t="s">
        <v>567</v>
      </c>
      <c r="AJ136" s="415"/>
      <c r="AK136" s="415"/>
      <c r="AL136" s="415"/>
      <c r="AM136" s="415" t="s">
        <v>383</v>
      </c>
      <c r="AN136" s="415"/>
      <c r="AO136" s="415"/>
      <c r="AP136" s="415"/>
      <c r="AQ136" s="416" t="s">
        <v>593</v>
      </c>
      <c r="AR136" s="417"/>
      <c r="AS136" s="417"/>
      <c r="AT136" s="417"/>
      <c r="AU136" s="417"/>
      <c r="AV136" s="417"/>
      <c r="AW136" s="417"/>
      <c r="AX136" s="418"/>
      <c r="AY136">
        <f>IF(SUBSTITUTE(SUBSTITUTE($G$137,"／",""),"　","")="",0,1)</f>
        <v>0</v>
      </c>
    </row>
    <row r="137" spans="1:60" ht="23.25" hidden="1" customHeight="1" x14ac:dyDescent="0.2">
      <c r="A137" s="462"/>
      <c r="B137" s="322"/>
      <c r="C137" s="322"/>
      <c r="D137" s="322"/>
      <c r="E137" s="322"/>
      <c r="F137" s="463"/>
      <c r="G137" s="394" t="s">
        <v>582</v>
      </c>
      <c r="H137" s="395"/>
      <c r="I137" s="395"/>
      <c r="J137" s="395"/>
      <c r="K137" s="395"/>
      <c r="L137" s="395"/>
      <c r="M137" s="395"/>
      <c r="N137" s="395"/>
      <c r="O137" s="395"/>
      <c r="P137" s="395"/>
      <c r="Q137" s="395"/>
      <c r="R137" s="395"/>
      <c r="S137" s="395"/>
      <c r="T137" s="395"/>
      <c r="U137" s="395"/>
      <c r="V137" s="395"/>
      <c r="W137" s="395"/>
      <c r="X137" s="395"/>
      <c r="Y137" s="419" t="s">
        <v>580</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2">
      <c r="A138" s="464"/>
      <c r="B138" s="324"/>
      <c r="C138" s="324"/>
      <c r="D138" s="324"/>
      <c r="E138" s="324"/>
      <c r="F138" s="465"/>
      <c r="G138" s="396"/>
      <c r="H138" s="397"/>
      <c r="I138" s="397"/>
      <c r="J138" s="397"/>
      <c r="K138" s="397"/>
      <c r="L138" s="397"/>
      <c r="M138" s="397"/>
      <c r="N138" s="397"/>
      <c r="O138" s="397"/>
      <c r="P138" s="397"/>
      <c r="Q138" s="397"/>
      <c r="R138" s="397"/>
      <c r="S138" s="397"/>
      <c r="T138" s="397"/>
      <c r="U138" s="397"/>
      <c r="V138" s="397"/>
      <c r="W138" s="397"/>
      <c r="X138" s="397"/>
      <c r="Y138" s="385" t="s">
        <v>583</v>
      </c>
      <c r="Z138" s="399"/>
      <c r="AA138" s="400"/>
      <c r="AB138" s="425" t="s">
        <v>584</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2">
      <c r="A139" s="502" t="s">
        <v>235</v>
      </c>
      <c r="B139" s="503"/>
      <c r="C139" s="503"/>
      <c r="D139" s="503"/>
      <c r="E139" s="503"/>
      <c r="F139" s="504"/>
      <c r="G139" s="476" t="s">
        <v>139</v>
      </c>
      <c r="H139" s="322"/>
      <c r="I139" s="322"/>
      <c r="J139" s="322"/>
      <c r="K139" s="322"/>
      <c r="L139" s="322"/>
      <c r="M139" s="322"/>
      <c r="N139" s="322"/>
      <c r="O139" s="323"/>
      <c r="P139" s="326" t="s">
        <v>55</v>
      </c>
      <c r="Q139" s="322"/>
      <c r="R139" s="322"/>
      <c r="S139" s="322"/>
      <c r="T139" s="322"/>
      <c r="U139" s="322"/>
      <c r="V139" s="322"/>
      <c r="W139" s="322"/>
      <c r="X139" s="323"/>
      <c r="Y139" s="477"/>
      <c r="Z139" s="478"/>
      <c r="AA139" s="479"/>
      <c r="AB139" s="483" t="s">
        <v>11</v>
      </c>
      <c r="AC139" s="484"/>
      <c r="AD139" s="485"/>
      <c r="AE139" s="415" t="s">
        <v>415</v>
      </c>
      <c r="AF139" s="415"/>
      <c r="AG139" s="415"/>
      <c r="AH139" s="415"/>
      <c r="AI139" s="415" t="s">
        <v>567</v>
      </c>
      <c r="AJ139" s="415"/>
      <c r="AK139" s="415"/>
      <c r="AL139" s="415"/>
      <c r="AM139" s="415" t="s">
        <v>383</v>
      </c>
      <c r="AN139" s="415"/>
      <c r="AO139" s="415"/>
      <c r="AP139" s="415"/>
      <c r="AQ139" s="457" t="s">
        <v>174</v>
      </c>
      <c r="AR139" s="458"/>
      <c r="AS139" s="458"/>
      <c r="AT139" s="459"/>
      <c r="AU139" s="322" t="s">
        <v>128</v>
      </c>
      <c r="AV139" s="322"/>
      <c r="AW139" s="322"/>
      <c r="AX139" s="327"/>
      <c r="AY139">
        <f>COUNTA($G$141)</f>
        <v>0</v>
      </c>
    </row>
    <row r="140" spans="1:60" ht="18.75" hidden="1" customHeight="1" x14ac:dyDescent="0.2">
      <c r="A140" s="505"/>
      <c r="B140" s="506"/>
      <c r="C140" s="506"/>
      <c r="D140" s="506"/>
      <c r="E140" s="506"/>
      <c r="F140" s="507"/>
      <c r="G140" s="343"/>
      <c r="H140" s="324"/>
      <c r="I140" s="324"/>
      <c r="J140" s="324"/>
      <c r="K140" s="324"/>
      <c r="L140" s="324"/>
      <c r="M140" s="324"/>
      <c r="N140" s="324"/>
      <c r="O140" s="325"/>
      <c r="P140" s="328"/>
      <c r="Q140" s="324"/>
      <c r="R140" s="324"/>
      <c r="S140" s="324"/>
      <c r="T140" s="324"/>
      <c r="U140" s="324"/>
      <c r="V140" s="324"/>
      <c r="W140" s="324"/>
      <c r="X140" s="325"/>
      <c r="Y140" s="480"/>
      <c r="Z140" s="481"/>
      <c r="AA140" s="482"/>
      <c r="AB140" s="402"/>
      <c r="AC140" s="486"/>
      <c r="AD140" s="487"/>
      <c r="AE140" s="415"/>
      <c r="AF140" s="415"/>
      <c r="AG140" s="415"/>
      <c r="AH140" s="415"/>
      <c r="AI140" s="415"/>
      <c r="AJ140" s="415"/>
      <c r="AK140" s="415"/>
      <c r="AL140" s="415"/>
      <c r="AM140" s="415"/>
      <c r="AN140" s="415"/>
      <c r="AO140" s="415"/>
      <c r="AP140" s="415"/>
      <c r="AQ140" s="431"/>
      <c r="AR140" s="432"/>
      <c r="AS140" s="433" t="s">
        <v>175</v>
      </c>
      <c r="AT140" s="434"/>
      <c r="AU140" s="435"/>
      <c r="AV140" s="435"/>
      <c r="AW140" s="324" t="s">
        <v>166</v>
      </c>
      <c r="AX140" s="329"/>
      <c r="AY140">
        <f t="shared" ref="AY140:AY145" si="5">$AY$139</f>
        <v>0</v>
      </c>
    </row>
    <row r="141" spans="1:60" ht="23.25" hidden="1" customHeight="1" x14ac:dyDescent="0.2">
      <c r="A141" s="508"/>
      <c r="B141" s="506"/>
      <c r="C141" s="506"/>
      <c r="D141" s="506"/>
      <c r="E141" s="506"/>
      <c r="F141" s="507"/>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2">
      <c r="A142" s="509"/>
      <c r="B142" s="510"/>
      <c r="C142" s="510"/>
      <c r="D142" s="510"/>
      <c r="E142" s="510"/>
      <c r="F142" s="511"/>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7"/>
      <c r="AC142" s="447"/>
      <c r="AD142" s="447"/>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2">
      <c r="A143" s="508"/>
      <c r="B143" s="506"/>
      <c r="C143" s="506"/>
      <c r="D143" s="506"/>
      <c r="E143" s="506"/>
      <c r="F143" s="507"/>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2">
      <c r="A144" s="460" t="s">
        <v>259</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2">
      <c r="A145" s="349"/>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2">
      <c r="A146" s="314" t="s">
        <v>572</v>
      </c>
      <c r="B146" s="316" t="s">
        <v>573</v>
      </c>
      <c r="C146" s="317"/>
      <c r="D146" s="317"/>
      <c r="E146" s="317"/>
      <c r="F146" s="318"/>
      <c r="G146" s="322" t="s">
        <v>574</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594</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2">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2">
      <c r="A148" s="314"/>
      <c r="B148" s="316"/>
      <c r="C148" s="317"/>
      <c r="D148" s="317"/>
      <c r="E148" s="317"/>
      <c r="F148" s="318"/>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2">
      <c r="A149" s="314"/>
      <c r="B149" s="316"/>
      <c r="C149" s="317"/>
      <c r="D149" s="317"/>
      <c r="E149" s="317"/>
      <c r="F149" s="318"/>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2">
      <c r="A150" s="314"/>
      <c r="B150" s="319"/>
      <c r="C150" s="320"/>
      <c r="D150" s="320"/>
      <c r="E150" s="320"/>
      <c r="F150" s="321"/>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2">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415</v>
      </c>
      <c r="AF151" s="415"/>
      <c r="AG151" s="415"/>
      <c r="AH151" s="415"/>
      <c r="AI151" s="415" t="s">
        <v>567</v>
      </c>
      <c r="AJ151" s="415"/>
      <c r="AK151" s="415"/>
      <c r="AL151" s="415"/>
      <c r="AM151" s="415" t="s">
        <v>383</v>
      </c>
      <c r="AN151" s="415"/>
      <c r="AO151" s="415"/>
      <c r="AP151" s="415"/>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2">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6"/>
      <c r="AD152" s="487"/>
      <c r="AE152" s="415"/>
      <c r="AF152" s="415"/>
      <c r="AG152" s="415"/>
      <c r="AH152" s="415"/>
      <c r="AI152" s="415"/>
      <c r="AJ152" s="415"/>
      <c r="AK152" s="415"/>
      <c r="AL152" s="415"/>
      <c r="AM152" s="415"/>
      <c r="AN152" s="415"/>
      <c r="AO152" s="415"/>
      <c r="AP152" s="415"/>
      <c r="AQ152" s="495"/>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2">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889" t="s">
        <v>57</v>
      </c>
      <c r="Z153" s="890"/>
      <c r="AA153" s="891"/>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2">
      <c r="A154" s="314"/>
      <c r="B154" s="316"/>
      <c r="C154" s="317"/>
      <c r="D154" s="317"/>
      <c r="E154" s="317"/>
      <c r="F154" s="318"/>
      <c r="G154" s="892"/>
      <c r="H154" s="383"/>
      <c r="I154" s="383"/>
      <c r="J154" s="383"/>
      <c r="K154" s="383"/>
      <c r="L154" s="383"/>
      <c r="M154" s="383"/>
      <c r="N154" s="383"/>
      <c r="O154" s="384"/>
      <c r="P154" s="450"/>
      <c r="Q154" s="450"/>
      <c r="R154" s="450"/>
      <c r="S154" s="450"/>
      <c r="T154" s="450"/>
      <c r="U154" s="450"/>
      <c r="V154" s="450"/>
      <c r="W154" s="450"/>
      <c r="X154" s="451"/>
      <c r="Y154" s="893" t="s">
        <v>50</v>
      </c>
      <c r="Z154" s="785"/>
      <c r="AA154" s="786"/>
      <c r="AB154" s="447"/>
      <c r="AC154" s="447"/>
      <c r="AD154" s="447"/>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2">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893" t="s">
        <v>13</v>
      </c>
      <c r="Z155" s="785"/>
      <c r="AA155" s="786"/>
      <c r="AB155" s="894" t="s">
        <v>14</v>
      </c>
      <c r="AC155" s="894"/>
      <c r="AD155" s="894"/>
      <c r="AE155" s="563"/>
      <c r="AF155" s="564"/>
      <c r="AG155" s="564"/>
      <c r="AH155" s="564"/>
      <c r="AI155" s="563"/>
      <c r="AJ155" s="564"/>
      <c r="AK155" s="564"/>
      <c r="AL155" s="564"/>
      <c r="AM155" s="563"/>
      <c r="AN155" s="564"/>
      <c r="AO155" s="564"/>
      <c r="AP155" s="564"/>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2">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415</v>
      </c>
      <c r="AF156" s="415"/>
      <c r="AG156" s="415"/>
      <c r="AH156" s="415"/>
      <c r="AI156" s="415" t="s">
        <v>567</v>
      </c>
      <c r="AJ156" s="415"/>
      <c r="AK156" s="415"/>
      <c r="AL156" s="415"/>
      <c r="AM156" s="415" t="s">
        <v>383</v>
      </c>
      <c r="AN156" s="415"/>
      <c r="AO156" s="415"/>
      <c r="AP156" s="415"/>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2">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6"/>
      <c r="AD157" s="487"/>
      <c r="AE157" s="415"/>
      <c r="AF157" s="415"/>
      <c r="AG157" s="415"/>
      <c r="AH157" s="415"/>
      <c r="AI157" s="415"/>
      <c r="AJ157" s="415"/>
      <c r="AK157" s="415"/>
      <c r="AL157" s="415"/>
      <c r="AM157" s="415"/>
      <c r="AN157" s="415"/>
      <c r="AO157" s="415"/>
      <c r="AP157" s="415"/>
      <c r="AQ157" s="495"/>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2">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889" t="s">
        <v>57</v>
      </c>
      <c r="Z158" s="890"/>
      <c r="AA158" s="891"/>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2">
      <c r="A159" s="314"/>
      <c r="B159" s="316"/>
      <c r="C159" s="317"/>
      <c r="D159" s="317"/>
      <c r="E159" s="317"/>
      <c r="F159" s="318"/>
      <c r="G159" s="892"/>
      <c r="H159" s="383"/>
      <c r="I159" s="383"/>
      <c r="J159" s="383"/>
      <c r="K159" s="383"/>
      <c r="L159" s="383"/>
      <c r="M159" s="383"/>
      <c r="N159" s="383"/>
      <c r="O159" s="384"/>
      <c r="P159" s="450"/>
      <c r="Q159" s="450"/>
      <c r="R159" s="450"/>
      <c r="S159" s="450"/>
      <c r="T159" s="450"/>
      <c r="U159" s="450"/>
      <c r="V159" s="450"/>
      <c r="W159" s="450"/>
      <c r="X159" s="451"/>
      <c r="Y159" s="893" t="s">
        <v>50</v>
      </c>
      <c r="Z159" s="785"/>
      <c r="AA159" s="786"/>
      <c r="AB159" s="447"/>
      <c r="AC159" s="447"/>
      <c r="AD159" s="447"/>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2">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893" t="s">
        <v>13</v>
      </c>
      <c r="Z160" s="785"/>
      <c r="AA160" s="786"/>
      <c r="AB160" s="894" t="s">
        <v>14</v>
      </c>
      <c r="AC160" s="894"/>
      <c r="AD160" s="894"/>
      <c r="AE160" s="563"/>
      <c r="AF160" s="564"/>
      <c r="AG160" s="564"/>
      <c r="AH160" s="564"/>
      <c r="AI160" s="563"/>
      <c r="AJ160" s="564"/>
      <c r="AK160" s="564"/>
      <c r="AL160" s="564"/>
      <c r="AM160" s="563"/>
      <c r="AN160" s="564"/>
      <c r="AO160" s="564"/>
      <c r="AP160" s="564"/>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2">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415</v>
      </c>
      <c r="AF161" s="415"/>
      <c r="AG161" s="415"/>
      <c r="AH161" s="415"/>
      <c r="AI161" s="415" t="s">
        <v>567</v>
      </c>
      <c r="AJ161" s="415"/>
      <c r="AK161" s="415"/>
      <c r="AL161" s="415"/>
      <c r="AM161" s="415" t="s">
        <v>383</v>
      </c>
      <c r="AN161" s="415"/>
      <c r="AO161" s="415"/>
      <c r="AP161" s="415"/>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2">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6"/>
      <c r="AD162" s="487"/>
      <c r="AE162" s="415"/>
      <c r="AF162" s="415"/>
      <c r="AG162" s="415"/>
      <c r="AH162" s="415"/>
      <c r="AI162" s="415"/>
      <c r="AJ162" s="415"/>
      <c r="AK162" s="415"/>
      <c r="AL162" s="415"/>
      <c r="AM162" s="415"/>
      <c r="AN162" s="415"/>
      <c r="AO162" s="415"/>
      <c r="AP162" s="415"/>
      <c r="AQ162" s="495"/>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2">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889" t="s">
        <v>57</v>
      </c>
      <c r="Z163" s="890"/>
      <c r="AA163" s="891"/>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2">
      <c r="A164" s="314"/>
      <c r="B164" s="316"/>
      <c r="C164" s="317"/>
      <c r="D164" s="317"/>
      <c r="E164" s="317"/>
      <c r="F164" s="318"/>
      <c r="G164" s="892"/>
      <c r="H164" s="383"/>
      <c r="I164" s="383"/>
      <c r="J164" s="383"/>
      <c r="K164" s="383"/>
      <c r="L164" s="383"/>
      <c r="M164" s="383"/>
      <c r="N164" s="383"/>
      <c r="O164" s="384"/>
      <c r="P164" s="450"/>
      <c r="Q164" s="450"/>
      <c r="R164" s="450"/>
      <c r="S164" s="450"/>
      <c r="T164" s="450"/>
      <c r="U164" s="450"/>
      <c r="V164" s="450"/>
      <c r="W164" s="450"/>
      <c r="X164" s="451"/>
      <c r="Y164" s="893" t="s">
        <v>50</v>
      </c>
      <c r="Z164" s="785"/>
      <c r="AA164" s="786"/>
      <c r="AB164" s="447"/>
      <c r="AC164" s="447"/>
      <c r="AD164" s="447"/>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5">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2">
      <c r="A166" s="308" t="s">
        <v>578</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2">
      <c r="A167" s="348" t="s">
        <v>579</v>
      </c>
      <c r="B167" s="317"/>
      <c r="C167" s="317"/>
      <c r="D167" s="317"/>
      <c r="E167" s="317"/>
      <c r="F167" s="318"/>
      <c r="G167" s="350" t="s">
        <v>571</v>
      </c>
      <c r="H167" s="351"/>
      <c r="I167" s="351"/>
      <c r="J167" s="351"/>
      <c r="K167" s="351"/>
      <c r="L167" s="351"/>
      <c r="M167" s="351"/>
      <c r="N167" s="351"/>
      <c r="O167" s="351"/>
      <c r="P167" s="352" t="s">
        <v>570</v>
      </c>
      <c r="Q167" s="351"/>
      <c r="R167" s="351"/>
      <c r="S167" s="351"/>
      <c r="T167" s="351"/>
      <c r="U167" s="351"/>
      <c r="V167" s="351"/>
      <c r="W167" s="351"/>
      <c r="X167" s="353"/>
      <c r="Y167" s="354"/>
      <c r="Z167" s="355"/>
      <c r="AA167" s="356"/>
      <c r="AB167" s="401" t="s">
        <v>11</v>
      </c>
      <c r="AC167" s="401"/>
      <c r="AD167" s="401"/>
      <c r="AE167" s="415" t="s">
        <v>415</v>
      </c>
      <c r="AF167" s="415"/>
      <c r="AG167" s="415"/>
      <c r="AH167" s="415"/>
      <c r="AI167" s="415" t="s">
        <v>567</v>
      </c>
      <c r="AJ167" s="415"/>
      <c r="AK167" s="415"/>
      <c r="AL167" s="415"/>
      <c r="AM167" s="415" t="s">
        <v>383</v>
      </c>
      <c r="AN167" s="415"/>
      <c r="AO167" s="415"/>
      <c r="AP167" s="415"/>
      <c r="AQ167" s="411" t="s">
        <v>414</v>
      </c>
      <c r="AR167" s="412"/>
      <c r="AS167" s="412"/>
      <c r="AT167" s="413"/>
      <c r="AU167" s="411" t="s">
        <v>592</v>
      </c>
      <c r="AV167" s="412"/>
      <c r="AW167" s="412"/>
      <c r="AX167" s="414"/>
      <c r="AY167">
        <f>COUNTA($G$168)</f>
        <v>0</v>
      </c>
    </row>
    <row r="168" spans="1:60" ht="23.25" hidden="1" customHeight="1" x14ac:dyDescent="0.2">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2">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2">
      <c r="A170" s="460" t="s">
        <v>580</v>
      </c>
      <c r="B170" s="341"/>
      <c r="C170" s="341"/>
      <c r="D170" s="341"/>
      <c r="E170" s="341"/>
      <c r="F170" s="461"/>
      <c r="G170" s="223" t="s">
        <v>581</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5" t="s">
        <v>415</v>
      </c>
      <c r="AF170" s="415"/>
      <c r="AG170" s="415"/>
      <c r="AH170" s="415"/>
      <c r="AI170" s="415" t="s">
        <v>567</v>
      </c>
      <c r="AJ170" s="415"/>
      <c r="AK170" s="415"/>
      <c r="AL170" s="415"/>
      <c r="AM170" s="415" t="s">
        <v>383</v>
      </c>
      <c r="AN170" s="415"/>
      <c r="AO170" s="415"/>
      <c r="AP170" s="415"/>
      <c r="AQ170" s="416" t="s">
        <v>593</v>
      </c>
      <c r="AR170" s="417"/>
      <c r="AS170" s="417"/>
      <c r="AT170" s="417"/>
      <c r="AU170" s="417"/>
      <c r="AV170" s="417"/>
      <c r="AW170" s="417"/>
      <c r="AX170" s="418"/>
      <c r="AY170">
        <f>IF(SUBSTITUTE(SUBSTITUTE($G$171,"／",""),"　","")="",0,1)</f>
        <v>0</v>
      </c>
    </row>
    <row r="171" spans="1:60" ht="23.25" hidden="1" customHeight="1" x14ac:dyDescent="0.2">
      <c r="A171" s="462"/>
      <c r="B171" s="322"/>
      <c r="C171" s="322"/>
      <c r="D171" s="322"/>
      <c r="E171" s="322"/>
      <c r="F171" s="463"/>
      <c r="G171" s="394" t="s">
        <v>582</v>
      </c>
      <c r="H171" s="395"/>
      <c r="I171" s="395"/>
      <c r="J171" s="395"/>
      <c r="K171" s="395"/>
      <c r="L171" s="395"/>
      <c r="M171" s="395"/>
      <c r="N171" s="395"/>
      <c r="O171" s="395"/>
      <c r="P171" s="395"/>
      <c r="Q171" s="395"/>
      <c r="R171" s="395"/>
      <c r="S171" s="395"/>
      <c r="T171" s="395"/>
      <c r="U171" s="395"/>
      <c r="V171" s="395"/>
      <c r="W171" s="395"/>
      <c r="X171" s="395"/>
      <c r="Y171" s="419" t="s">
        <v>580</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2">
      <c r="A172" s="464"/>
      <c r="B172" s="324"/>
      <c r="C172" s="324"/>
      <c r="D172" s="324"/>
      <c r="E172" s="324"/>
      <c r="F172" s="465"/>
      <c r="G172" s="396"/>
      <c r="H172" s="397"/>
      <c r="I172" s="397"/>
      <c r="J172" s="397"/>
      <c r="K172" s="397"/>
      <c r="L172" s="397"/>
      <c r="M172" s="397"/>
      <c r="N172" s="397"/>
      <c r="O172" s="397"/>
      <c r="P172" s="397"/>
      <c r="Q172" s="397"/>
      <c r="R172" s="397"/>
      <c r="S172" s="397"/>
      <c r="T172" s="397"/>
      <c r="U172" s="397"/>
      <c r="V172" s="397"/>
      <c r="W172" s="397"/>
      <c r="X172" s="397"/>
      <c r="Y172" s="385" t="s">
        <v>583</v>
      </c>
      <c r="Z172" s="399"/>
      <c r="AA172" s="400"/>
      <c r="AB172" s="425" t="s">
        <v>584</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2">
      <c r="A173" s="502" t="s">
        <v>235</v>
      </c>
      <c r="B173" s="503"/>
      <c r="C173" s="503"/>
      <c r="D173" s="503"/>
      <c r="E173" s="503"/>
      <c r="F173" s="504"/>
      <c r="G173" s="476" t="s">
        <v>139</v>
      </c>
      <c r="H173" s="322"/>
      <c r="I173" s="322"/>
      <c r="J173" s="322"/>
      <c r="K173" s="322"/>
      <c r="L173" s="322"/>
      <c r="M173" s="322"/>
      <c r="N173" s="322"/>
      <c r="O173" s="323"/>
      <c r="P173" s="326" t="s">
        <v>55</v>
      </c>
      <c r="Q173" s="322"/>
      <c r="R173" s="322"/>
      <c r="S173" s="322"/>
      <c r="T173" s="322"/>
      <c r="U173" s="322"/>
      <c r="V173" s="322"/>
      <c r="W173" s="322"/>
      <c r="X173" s="323"/>
      <c r="Y173" s="477"/>
      <c r="Z173" s="478"/>
      <c r="AA173" s="479"/>
      <c r="AB173" s="483" t="s">
        <v>11</v>
      </c>
      <c r="AC173" s="484"/>
      <c r="AD173" s="485"/>
      <c r="AE173" s="415" t="s">
        <v>415</v>
      </c>
      <c r="AF173" s="415"/>
      <c r="AG173" s="415"/>
      <c r="AH173" s="415"/>
      <c r="AI173" s="415" t="s">
        <v>567</v>
      </c>
      <c r="AJ173" s="415"/>
      <c r="AK173" s="415"/>
      <c r="AL173" s="415"/>
      <c r="AM173" s="415" t="s">
        <v>383</v>
      </c>
      <c r="AN173" s="415"/>
      <c r="AO173" s="415"/>
      <c r="AP173" s="415"/>
      <c r="AQ173" s="457" t="s">
        <v>174</v>
      </c>
      <c r="AR173" s="458"/>
      <c r="AS173" s="458"/>
      <c r="AT173" s="459"/>
      <c r="AU173" s="322" t="s">
        <v>128</v>
      </c>
      <c r="AV173" s="322"/>
      <c r="AW173" s="322"/>
      <c r="AX173" s="327"/>
      <c r="AY173">
        <f>COUNTA($G$175)</f>
        <v>0</v>
      </c>
    </row>
    <row r="174" spans="1:60" ht="18.75" hidden="1" customHeight="1" x14ac:dyDescent="0.2">
      <c r="A174" s="505"/>
      <c r="B174" s="506"/>
      <c r="C174" s="506"/>
      <c r="D174" s="506"/>
      <c r="E174" s="506"/>
      <c r="F174" s="507"/>
      <c r="G174" s="343"/>
      <c r="H174" s="324"/>
      <c r="I174" s="324"/>
      <c r="J174" s="324"/>
      <c r="K174" s="324"/>
      <c r="L174" s="324"/>
      <c r="M174" s="324"/>
      <c r="N174" s="324"/>
      <c r="O174" s="325"/>
      <c r="P174" s="328"/>
      <c r="Q174" s="324"/>
      <c r="R174" s="324"/>
      <c r="S174" s="324"/>
      <c r="T174" s="324"/>
      <c r="U174" s="324"/>
      <c r="V174" s="324"/>
      <c r="W174" s="324"/>
      <c r="X174" s="325"/>
      <c r="Y174" s="480"/>
      <c r="Z174" s="481"/>
      <c r="AA174" s="482"/>
      <c r="AB174" s="402"/>
      <c r="AC174" s="486"/>
      <c r="AD174" s="487"/>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x14ac:dyDescent="0.2">
      <c r="A175" s="508"/>
      <c r="B175" s="506"/>
      <c r="C175" s="506"/>
      <c r="D175" s="506"/>
      <c r="E175" s="506"/>
      <c r="F175" s="507"/>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2">
      <c r="A176" s="509"/>
      <c r="B176" s="510"/>
      <c r="C176" s="510"/>
      <c r="D176" s="510"/>
      <c r="E176" s="510"/>
      <c r="F176" s="511"/>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7"/>
      <c r="AC176" s="447"/>
      <c r="AD176" s="447"/>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2">
      <c r="A177" s="508"/>
      <c r="B177" s="506"/>
      <c r="C177" s="506"/>
      <c r="D177" s="506"/>
      <c r="E177" s="506"/>
      <c r="F177" s="507"/>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2">
      <c r="A178" s="460" t="s">
        <v>259</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2">
      <c r="A179" s="349"/>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2">
      <c r="A180" s="314" t="s">
        <v>572</v>
      </c>
      <c r="B180" s="316" t="s">
        <v>573</v>
      </c>
      <c r="C180" s="317"/>
      <c r="D180" s="317"/>
      <c r="E180" s="317"/>
      <c r="F180" s="318"/>
      <c r="G180" s="322" t="s">
        <v>574</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594</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2">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2">
      <c r="A182" s="314"/>
      <c r="B182" s="316"/>
      <c r="C182" s="317"/>
      <c r="D182" s="317"/>
      <c r="E182" s="317"/>
      <c r="F182" s="318"/>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2">
      <c r="A183" s="314"/>
      <c r="B183" s="316"/>
      <c r="C183" s="317"/>
      <c r="D183" s="317"/>
      <c r="E183" s="317"/>
      <c r="F183" s="318"/>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2">
      <c r="A184" s="314"/>
      <c r="B184" s="319"/>
      <c r="C184" s="320"/>
      <c r="D184" s="320"/>
      <c r="E184" s="320"/>
      <c r="F184" s="321"/>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2">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415</v>
      </c>
      <c r="AF185" s="415"/>
      <c r="AG185" s="415"/>
      <c r="AH185" s="415"/>
      <c r="AI185" s="415" t="s">
        <v>567</v>
      </c>
      <c r="AJ185" s="415"/>
      <c r="AK185" s="415"/>
      <c r="AL185" s="415"/>
      <c r="AM185" s="415" t="s">
        <v>383</v>
      </c>
      <c r="AN185" s="415"/>
      <c r="AO185" s="415"/>
      <c r="AP185" s="415"/>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2">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6"/>
      <c r="AD186" s="487"/>
      <c r="AE186" s="415"/>
      <c r="AF186" s="415"/>
      <c r="AG186" s="415"/>
      <c r="AH186" s="415"/>
      <c r="AI186" s="415"/>
      <c r="AJ186" s="415"/>
      <c r="AK186" s="415"/>
      <c r="AL186" s="415"/>
      <c r="AM186" s="415"/>
      <c r="AN186" s="415"/>
      <c r="AO186" s="415"/>
      <c r="AP186" s="415"/>
      <c r="AQ186" s="495"/>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2">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889" t="s">
        <v>57</v>
      </c>
      <c r="Z187" s="890"/>
      <c r="AA187" s="891"/>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2">
      <c r="A188" s="314"/>
      <c r="B188" s="316"/>
      <c r="C188" s="317"/>
      <c r="D188" s="317"/>
      <c r="E188" s="317"/>
      <c r="F188" s="318"/>
      <c r="G188" s="892"/>
      <c r="H188" s="383"/>
      <c r="I188" s="383"/>
      <c r="J188" s="383"/>
      <c r="K188" s="383"/>
      <c r="L188" s="383"/>
      <c r="M188" s="383"/>
      <c r="N188" s="383"/>
      <c r="O188" s="384"/>
      <c r="P188" s="450"/>
      <c r="Q188" s="450"/>
      <c r="R188" s="450"/>
      <c r="S188" s="450"/>
      <c r="T188" s="450"/>
      <c r="U188" s="450"/>
      <c r="V188" s="450"/>
      <c r="W188" s="450"/>
      <c r="X188" s="451"/>
      <c r="Y188" s="893" t="s">
        <v>50</v>
      </c>
      <c r="Z188" s="785"/>
      <c r="AA188" s="786"/>
      <c r="AB188" s="447"/>
      <c r="AC188" s="447"/>
      <c r="AD188" s="447"/>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2">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893" t="s">
        <v>13</v>
      </c>
      <c r="Z189" s="785"/>
      <c r="AA189" s="786"/>
      <c r="AB189" s="894" t="s">
        <v>14</v>
      </c>
      <c r="AC189" s="894"/>
      <c r="AD189" s="894"/>
      <c r="AE189" s="563"/>
      <c r="AF189" s="564"/>
      <c r="AG189" s="564"/>
      <c r="AH189" s="564"/>
      <c r="AI189" s="563"/>
      <c r="AJ189" s="564"/>
      <c r="AK189" s="564"/>
      <c r="AL189" s="564"/>
      <c r="AM189" s="563"/>
      <c r="AN189" s="564"/>
      <c r="AO189" s="564"/>
      <c r="AP189" s="564"/>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2">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415</v>
      </c>
      <c r="AF190" s="415"/>
      <c r="AG190" s="415"/>
      <c r="AH190" s="415"/>
      <c r="AI190" s="415" t="s">
        <v>567</v>
      </c>
      <c r="AJ190" s="415"/>
      <c r="AK190" s="415"/>
      <c r="AL190" s="415"/>
      <c r="AM190" s="415" t="s">
        <v>383</v>
      </c>
      <c r="AN190" s="415"/>
      <c r="AO190" s="415"/>
      <c r="AP190" s="415"/>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2">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6"/>
      <c r="AD191" s="487"/>
      <c r="AE191" s="415"/>
      <c r="AF191" s="415"/>
      <c r="AG191" s="415"/>
      <c r="AH191" s="415"/>
      <c r="AI191" s="415"/>
      <c r="AJ191" s="415"/>
      <c r="AK191" s="415"/>
      <c r="AL191" s="415"/>
      <c r="AM191" s="415"/>
      <c r="AN191" s="415"/>
      <c r="AO191" s="415"/>
      <c r="AP191" s="415"/>
      <c r="AQ191" s="495"/>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2">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889" t="s">
        <v>57</v>
      </c>
      <c r="Z192" s="890"/>
      <c r="AA192" s="891"/>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2">
      <c r="A193" s="314"/>
      <c r="B193" s="316"/>
      <c r="C193" s="317"/>
      <c r="D193" s="317"/>
      <c r="E193" s="317"/>
      <c r="F193" s="318"/>
      <c r="G193" s="892"/>
      <c r="H193" s="383"/>
      <c r="I193" s="383"/>
      <c r="J193" s="383"/>
      <c r="K193" s="383"/>
      <c r="L193" s="383"/>
      <c r="M193" s="383"/>
      <c r="N193" s="383"/>
      <c r="O193" s="384"/>
      <c r="P193" s="450"/>
      <c r="Q193" s="450"/>
      <c r="R193" s="450"/>
      <c r="S193" s="450"/>
      <c r="T193" s="450"/>
      <c r="U193" s="450"/>
      <c r="V193" s="450"/>
      <c r="W193" s="450"/>
      <c r="X193" s="451"/>
      <c r="Y193" s="893" t="s">
        <v>50</v>
      </c>
      <c r="Z193" s="785"/>
      <c r="AA193" s="786"/>
      <c r="AB193" s="447"/>
      <c r="AC193" s="447"/>
      <c r="AD193" s="447"/>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2">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893" t="s">
        <v>13</v>
      </c>
      <c r="Z194" s="785"/>
      <c r="AA194" s="786"/>
      <c r="AB194" s="894" t="s">
        <v>14</v>
      </c>
      <c r="AC194" s="894"/>
      <c r="AD194" s="894"/>
      <c r="AE194" s="563"/>
      <c r="AF194" s="564"/>
      <c r="AG194" s="564"/>
      <c r="AH194" s="564"/>
      <c r="AI194" s="563"/>
      <c r="AJ194" s="564"/>
      <c r="AK194" s="564"/>
      <c r="AL194" s="564"/>
      <c r="AM194" s="563"/>
      <c r="AN194" s="564"/>
      <c r="AO194" s="564"/>
      <c r="AP194" s="564"/>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2">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415</v>
      </c>
      <c r="AF195" s="415"/>
      <c r="AG195" s="415"/>
      <c r="AH195" s="415"/>
      <c r="AI195" s="415" t="s">
        <v>567</v>
      </c>
      <c r="AJ195" s="415"/>
      <c r="AK195" s="415"/>
      <c r="AL195" s="415"/>
      <c r="AM195" s="415" t="s">
        <v>383</v>
      </c>
      <c r="AN195" s="415"/>
      <c r="AO195" s="415"/>
      <c r="AP195" s="415"/>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2">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6"/>
      <c r="AD196" s="487"/>
      <c r="AE196" s="415"/>
      <c r="AF196" s="415"/>
      <c r="AG196" s="415"/>
      <c r="AH196" s="415"/>
      <c r="AI196" s="415"/>
      <c r="AJ196" s="415"/>
      <c r="AK196" s="415"/>
      <c r="AL196" s="415"/>
      <c r="AM196" s="415"/>
      <c r="AN196" s="415"/>
      <c r="AO196" s="415"/>
      <c r="AP196" s="415"/>
      <c r="AQ196" s="495"/>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2">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889" t="s">
        <v>57</v>
      </c>
      <c r="Z197" s="890"/>
      <c r="AA197" s="891"/>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2">
      <c r="A198" s="314"/>
      <c r="B198" s="316"/>
      <c r="C198" s="317"/>
      <c r="D198" s="317"/>
      <c r="E198" s="317"/>
      <c r="F198" s="318"/>
      <c r="G198" s="892"/>
      <c r="H198" s="383"/>
      <c r="I198" s="383"/>
      <c r="J198" s="383"/>
      <c r="K198" s="383"/>
      <c r="L198" s="383"/>
      <c r="M198" s="383"/>
      <c r="N198" s="383"/>
      <c r="O198" s="384"/>
      <c r="P198" s="450"/>
      <c r="Q198" s="450"/>
      <c r="R198" s="450"/>
      <c r="S198" s="450"/>
      <c r="T198" s="450"/>
      <c r="U198" s="450"/>
      <c r="V198" s="450"/>
      <c r="W198" s="450"/>
      <c r="X198" s="451"/>
      <c r="Y198" s="893" t="s">
        <v>50</v>
      </c>
      <c r="Z198" s="785"/>
      <c r="AA198" s="786"/>
      <c r="AB198" s="447"/>
      <c r="AC198" s="447"/>
      <c r="AD198" s="447"/>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5">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2">
      <c r="A200" s="580" t="s">
        <v>236</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232</v>
      </c>
      <c r="X200" s="554"/>
      <c r="Y200" s="557"/>
      <c r="Z200" s="557"/>
      <c r="AA200" s="558"/>
      <c r="AB200" s="551" t="s">
        <v>11</v>
      </c>
      <c r="AC200" s="548"/>
      <c r="AD200" s="549"/>
      <c r="AE200" s="415" t="s">
        <v>415</v>
      </c>
      <c r="AF200" s="415"/>
      <c r="AG200" s="415"/>
      <c r="AH200" s="415"/>
      <c r="AI200" s="415" t="s">
        <v>567</v>
      </c>
      <c r="AJ200" s="415"/>
      <c r="AK200" s="415"/>
      <c r="AL200" s="415"/>
      <c r="AM200" s="415" t="s">
        <v>383</v>
      </c>
      <c r="AN200" s="415"/>
      <c r="AO200" s="415"/>
      <c r="AP200" s="415"/>
      <c r="AQ200" s="490" t="s">
        <v>174</v>
      </c>
      <c r="AR200" s="491"/>
      <c r="AS200" s="491"/>
      <c r="AT200" s="492"/>
      <c r="AU200" s="542" t="s">
        <v>128</v>
      </c>
      <c r="AV200" s="542"/>
      <c r="AW200" s="542"/>
      <c r="AX200" s="543"/>
      <c r="AY200">
        <f>COUNTA($H$202)</f>
        <v>0</v>
      </c>
    </row>
    <row r="201" spans="1:60" ht="18.75" hidden="1" customHeight="1" x14ac:dyDescent="0.2">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5"/>
      <c r="AF201" s="415"/>
      <c r="AG201" s="415"/>
      <c r="AH201" s="415"/>
      <c r="AI201" s="415"/>
      <c r="AJ201" s="415"/>
      <c r="AK201" s="415"/>
      <c r="AL201" s="415"/>
      <c r="AM201" s="415"/>
      <c r="AN201" s="415"/>
      <c r="AO201" s="415"/>
      <c r="AP201" s="415"/>
      <c r="AQ201" s="431"/>
      <c r="AR201" s="432"/>
      <c r="AS201" s="433" t="s">
        <v>175</v>
      </c>
      <c r="AT201" s="434"/>
      <c r="AU201" s="435"/>
      <c r="AV201" s="435"/>
      <c r="AW201" s="544" t="s">
        <v>166</v>
      </c>
      <c r="AX201" s="545"/>
      <c r="AY201">
        <f t="shared" ref="AY201:AY207" si="10">$AY$200</f>
        <v>0</v>
      </c>
    </row>
    <row r="202" spans="1:60" ht="23.25" hidden="1" customHeight="1" x14ac:dyDescent="0.2">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249</v>
      </c>
      <c r="AC202" s="541"/>
      <c r="AD202" s="541"/>
      <c r="AE202" s="389"/>
      <c r="AF202" s="372"/>
      <c r="AG202" s="372"/>
      <c r="AH202" s="372"/>
      <c r="AI202" s="389"/>
      <c r="AJ202" s="372"/>
      <c r="AK202" s="372"/>
      <c r="AL202" s="372"/>
      <c r="AM202" s="389"/>
      <c r="AN202" s="372"/>
      <c r="AO202" s="372"/>
      <c r="AP202" s="372"/>
      <c r="AQ202" s="389"/>
      <c r="AR202" s="372"/>
      <c r="AS202" s="372"/>
      <c r="AT202" s="561"/>
      <c r="AU202" s="372"/>
      <c r="AV202" s="372"/>
      <c r="AW202" s="372"/>
      <c r="AX202" s="373"/>
      <c r="AY202">
        <f t="shared" si="10"/>
        <v>0</v>
      </c>
    </row>
    <row r="203" spans="1:60" ht="23.25" hidden="1" customHeight="1" x14ac:dyDescent="0.2">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5" t="s">
        <v>50</v>
      </c>
      <c r="Z203" s="275"/>
      <c r="AA203" s="307"/>
      <c r="AB203" s="584" t="s">
        <v>249</v>
      </c>
      <c r="AC203" s="584"/>
      <c r="AD203" s="584"/>
      <c r="AE203" s="389"/>
      <c r="AF203" s="372"/>
      <c r="AG203" s="372"/>
      <c r="AH203" s="372"/>
      <c r="AI203" s="389"/>
      <c r="AJ203" s="372"/>
      <c r="AK203" s="372"/>
      <c r="AL203" s="372"/>
      <c r="AM203" s="389"/>
      <c r="AN203" s="372"/>
      <c r="AO203" s="372"/>
      <c r="AP203" s="372"/>
      <c r="AQ203" s="389"/>
      <c r="AR203" s="372"/>
      <c r="AS203" s="372"/>
      <c r="AT203" s="561"/>
      <c r="AU203" s="372"/>
      <c r="AV203" s="372"/>
      <c r="AW203" s="372"/>
      <c r="AX203" s="373"/>
      <c r="AY203">
        <f t="shared" si="10"/>
        <v>0</v>
      </c>
    </row>
    <row r="204" spans="1:60" ht="23.25" hidden="1" customHeight="1" x14ac:dyDescent="0.2">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5" t="s">
        <v>13</v>
      </c>
      <c r="Z204" s="275"/>
      <c r="AA204" s="307"/>
      <c r="AB204" s="562" t="s">
        <v>250</v>
      </c>
      <c r="AC204" s="562"/>
      <c r="AD204" s="562"/>
      <c r="AE204" s="563"/>
      <c r="AF204" s="564"/>
      <c r="AG204" s="564"/>
      <c r="AH204" s="564"/>
      <c r="AI204" s="563"/>
      <c r="AJ204" s="564"/>
      <c r="AK204" s="564"/>
      <c r="AL204" s="564"/>
      <c r="AM204" s="563"/>
      <c r="AN204" s="564"/>
      <c r="AO204" s="564"/>
      <c r="AP204" s="564"/>
      <c r="AQ204" s="389"/>
      <c r="AR204" s="372"/>
      <c r="AS204" s="372"/>
      <c r="AT204" s="561"/>
      <c r="AU204" s="372"/>
      <c r="AV204" s="372"/>
      <c r="AW204" s="372"/>
      <c r="AX204" s="373"/>
      <c r="AY204">
        <f t="shared" si="10"/>
        <v>0</v>
      </c>
    </row>
    <row r="205" spans="1:60" ht="23.25" hidden="1" customHeight="1" x14ac:dyDescent="0.2">
      <c r="A205" s="565" t="s">
        <v>239</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248</v>
      </c>
      <c r="X205" s="575"/>
      <c r="Y205" s="539" t="s">
        <v>12</v>
      </c>
      <c r="Z205" s="539"/>
      <c r="AA205" s="540"/>
      <c r="AB205" s="541" t="s">
        <v>249</v>
      </c>
      <c r="AC205" s="541"/>
      <c r="AD205" s="541"/>
      <c r="AE205" s="389"/>
      <c r="AF205" s="372"/>
      <c r="AG205" s="372"/>
      <c r="AH205" s="372"/>
      <c r="AI205" s="389"/>
      <c r="AJ205" s="372"/>
      <c r="AK205" s="372"/>
      <c r="AL205" s="372"/>
      <c r="AM205" s="389"/>
      <c r="AN205" s="372"/>
      <c r="AO205" s="372"/>
      <c r="AP205" s="372"/>
      <c r="AQ205" s="389"/>
      <c r="AR205" s="372"/>
      <c r="AS205" s="372"/>
      <c r="AT205" s="561"/>
      <c r="AU205" s="372"/>
      <c r="AV205" s="372"/>
      <c r="AW205" s="372"/>
      <c r="AX205" s="373"/>
      <c r="AY205">
        <f t="shared" si="10"/>
        <v>0</v>
      </c>
    </row>
    <row r="206" spans="1:60" ht="23.25" hidden="1" customHeight="1" x14ac:dyDescent="0.2">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249</v>
      </c>
      <c r="AC206" s="584"/>
      <c r="AD206" s="584"/>
      <c r="AE206" s="389"/>
      <c r="AF206" s="372"/>
      <c r="AG206" s="372"/>
      <c r="AH206" s="372"/>
      <c r="AI206" s="389"/>
      <c r="AJ206" s="372"/>
      <c r="AK206" s="372"/>
      <c r="AL206" s="372"/>
      <c r="AM206" s="389"/>
      <c r="AN206" s="372"/>
      <c r="AO206" s="372"/>
      <c r="AP206" s="372"/>
      <c r="AQ206" s="389"/>
      <c r="AR206" s="372"/>
      <c r="AS206" s="372"/>
      <c r="AT206" s="561"/>
      <c r="AU206" s="372"/>
      <c r="AV206" s="372"/>
      <c r="AW206" s="372"/>
      <c r="AX206" s="373"/>
      <c r="AY206">
        <f t="shared" si="10"/>
        <v>0</v>
      </c>
    </row>
    <row r="207" spans="1:60" ht="23.25" hidden="1" customHeight="1" x14ac:dyDescent="0.2">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250</v>
      </c>
      <c r="AC207" s="562"/>
      <c r="AD207" s="562"/>
      <c r="AE207" s="563"/>
      <c r="AF207" s="564"/>
      <c r="AG207" s="564"/>
      <c r="AH207" s="564"/>
      <c r="AI207" s="563"/>
      <c r="AJ207" s="564"/>
      <c r="AK207" s="564"/>
      <c r="AL207" s="564"/>
      <c r="AM207" s="563"/>
      <c r="AN207" s="564"/>
      <c r="AO207" s="564"/>
      <c r="AP207" s="583"/>
      <c r="AQ207" s="389"/>
      <c r="AR207" s="372"/>
      <c r="AS207" s="372"/>
      <c r="AT207" s="561"/>
      <c r="AU207" s="372"/>
      <c r="AV207" s="372"/>
      <c r="AW207" s="372"/>
      <c r="AX207" s="373"/>
      <c r="AY207">
        <f t="shared" si="10"/>
        <v>0</v>
      </c>
    </row>
    <row r="208" spans="1:60" ht="18.75" hidden="1" customHeight="1" x14ac:dyDescent="0.2">
      <c r="A208" s="589" t="s">
        <v>236</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4" t="s">
        <v>11</v>
      </c>
      <c r="AC208" s="341"/>
      <c r="AD208" s="342"/>
      <c r="AE208" s="136" t="s">
        <v>415</v>
      </c>
      <c r="AF208" s="136"/>
      <c r="AG208" s="136"/>
      <c r="AH208" s="136"/>
      <c r="AI208" s="415" t="s">
        <v>567</v>
      </c>
      <c r="AJ208" s="415"/>
      <c r="AK208" s="415"/>
      <c r="AL208" s="415"/>
      <c r="AM208" s="415" t="s">
        <v>383</v>
      </c>
      <c r="AN208" s="415"/>
      <c r="AO208" s="415"/>
      <c r="AP208" s="415"/>
      <c r="AQ208" s="490" t="s">
        <v>174</v>
      </c>
      <c r="AR208" s="491"/>
      <c r="AS208" s="491"/>
      <c r="AT208" s="492"/>
      <c r="AU208" s="585" t="s">
        <v>128</v>
      </c>
      <c r="AV208" s="586"/>
      <c r="AW208" s="586"/>
      <c r="AX208" s="587"/>
      <c r="AY208">
        <f>COUNTA($H$210)</f>
        <v>0</v>
      </c>
    </row>
    <row r="209" spans="1:51" ht="18.75" hidden="1" customHeight="1" x14ac:dyDescent="0.2">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8"/>
      <c r="AY209">
        <f>$AY$208</f>
        <v>0</v>
      </c>
    </row>
    <row r="210" spans="1:51" ht="23.25" hidden="1" customHeight="1" x14ac:dyDescent="0.2">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2">
      <c r="A211" s="565"/>
      <c r="B211" s="566"/>
      <c r="C211" s="566"/>
      <c r="D211" s="566"/>
      <c r="E211" s="566"/>
      <c r="F211" s="567"/>
      <c r="G211" s="602"/>
      <c r="H211" s="383"/>
      <c r="I211" s="383"/>
      <c r="J211" s="383"/>
      <c r="K211" s="383"/>
      <c r="L211" s="383"/>
      <c r="M211" s="383"/>
      <c r="N211" s="383"/>
      <c r="O211" s="384"/>
      <c r="P211" s="383"/>
      <c r="Q211" s="383"/>
      <c r="R211" s="383"/>
      <c r="S211" s="383"/>
      <c r="T211" s="383"/>
      <c r="U211" s="383"/>
      <c r="V211" s="383"/>
      <c r="W211" s="383"/>
      <c r="X211" s="384"/>
      <c r="Y211" s="610" t="s">
        <v>50</v>
      </c>
      <c r="Z211" s="611"/>
      <c r="AA211" s="612"/>
      <c r="AB211" s="613"/>
      <c r="AC211" s="613"/>
      <c r="AD211" s="613"/>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2">
      <c r="A212" s="565"/>
      <c r="B212" s="566"/>
      <c r="C212" s="566"/>
      <c r="D212" s="566"/>
      <c r="E212" s="566"/>
      <c r="F212" s="567"/>
      <c r="G212" s="603"/>
      <c r="H212" s="142"/>
      <c r="I212" s="142"/>
      <c r="J212" s="142"/>
      <c r="K212" s="142"/>
      <c r="L212" s="142"/>
      <c r="M212" s="142"/>
      <c r="N212" s="142"/>
      <c r="O212" s="143"/>
      <c r="P212" s="383"/>
      <c r="Q212" s="383"/>
      <c r="R212" s="383"/>
      <c r="S212" s="383"/>
      <c r="T212" s="383"/>
      <c r="U212" s="383"/>
      <c r="V212" s="383"/>
      <c r="W212" s="383"/>
      <c r="X212" s="384"/>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1"/>
      <c r="AR212" s="392"/>
      <c r="AS212" s="392"/>
      <c r="AT212" s="393"/>
      <c r="AU212" s="372"/>
      <c r="AV212" s="372"/>
      <c r="AW212" s="372"/>
      <c r="AX212" s="373"/>
      <c r="AY212">
        <f>$AY$208</f>
        <v>0</v>
      </c>
    </row>
    <row r="213" spans="1:51" ht="69.75" hidden="1" customHeight="1" x14ac:dyDescent="0.2">
      <c r="A213" s="644" t="s">
        <v>262</v>
      </c>
      <c r="B213" s="645"/>
      <c r="C213" s="645"/>
      <c r="D213" s="645"/>
      <c r="E213" s="569" t="s">
        <v>224</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hidden="1" customHeight="1" thickBot="1" x14ac:dyDescent="0.25">
      <c r="A214" s="502" t="s">
        <v>575</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231</v>
      </c>
      <c r="AP214" s="661"/>
      <c r="AQ214" s="661"/>
      <c r="AR214" s="81" t="s">
        <v>230</v>
      </c>
      <c r="AS214" s="660"/>
      <c r="AT214" s="661"/>
      <c r="AU214" s="661"/>
      <c r="AV214" s="661"/>
      <c r="AW214" s="661"/>
      <c r="AX214" s="662"/>
      <c r="AY214">
        <f>COUNTIF($AR$214,"☑")</f>
        <v>0</v>
      </c>
    </row>
    <row r="215" spans="1:51" ht="45" customHeight="1" x14ac:dyDescent="0.2">
      <c r="A215" s="650" t="s">
        <v>282</v>
      </c>
      <c r="B215" s="651"/>
      <c r="C215" s="653" t="s">
        <v>178</v>
      </c>
      <c r="D215" s="651"/>
      <c r="E215" s="654" t="s">
        <v>194</v>
      </c>
      <c r="F215" s="655"/>
      <c r="G215" s="656" t="s">
        <v>633</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2">
      <c r="A216" s="652"/>
      <c r="B216" s="640"/>
      <c r="C216" s="639"/>
      <c r="D216" s="640"/>
      <c r="E216" s="454" t="s">
        <v>193</v>
      </c>
      <c r="F216" s="456"/>
      <c r="G216" s="138" t="s">
        <v>634</v>
      </c>
      <c r="H216" s="139"/>
      <c r="I216" s="139"/>
      <c r="J216" s="139"/>
      <c r="K216" s="139"/>
      <c r="L216" s="139"/>
      <c r="M216" s="139"/>
      <c r="N216" s="139"/>
      <c r="O216" s="139"/>
      <c r="P216" s="139"/>
      <c r="Q216" s="139"/>
      <c r="R216" s="139"/>
      <c r="S216" s="139"/>
      <c r="T216" s="139"/>
      <c r="U216" s="139"/>
      <c r="V216" s="140"/>
      <c r="W216" s="628" t="s">
        <v>585</v>
      </c>
      <c r="X216" s="629"/>
      <c r="Y216" s="629"/>
      <c r="Z216" s="629"/>
      <c r="AA216" s="630"/>
      <c r="AB216" s="631" t="s">
        <v>648</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2">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586</v>
      </c>
      <c r="X217" s="635"/>
      <c r="Y217" s="635"/>
      <c r="Z217" s="635"/>
      <c r="AA217" s="636"/>
      <c r="AB217" s="631" t="s">
        <v>649</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2">
      <c r="A218" s="652"/>
      <c r="B218" s="640"/>
      <c r="C218" s="637" t="s">
        <v>598</v>
      </c>
      <c r="D218" s="638"/>
      <c r="E218" s="454" t="s">
        <v>278</v>
      </c>
      <c r="F218" s="456"/>
      <c r="G218" s="618" t="s">
        <v>181</v>
      </c>
      <c r="H218" s="619"/>
      <c r="I218" s="619"/>
      <c r="J218" s="641" t="s">
        <v>613</v>
      </c>
      <c r="K218" s="642"/>
      <c r="L218" s="642"/>
      <c r="M218" s="642"/>
      <c r="N218" s="642"/>
      <c r="O218" s="642"/>
      <c r="P218" s="642"/>
      <c r="Q218" s="642"/>
      <c r="R218" s="642"/>
      <c r="S218" s="642"/>
      <c r="T218" s="643"/>
      <c r="U218" s="616" t="s">
        <v>283</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2">
      <c r="A219" s="652"/>
      <c r="B219" s="640"/>
      <c r="C219" s="639"/>
      <c r="D219" s="640"/>
      <c r="E219" s="316"/>
      <c r="F219" s="318"/>
      <c r="G219" s="618" t="s">
        <v>599</v>
      </c>
      <c r="H219" s="619"/>
      <c r="I219" s="619"/>
      <c r="J219" s="619"/>
      <c r="K219" s="619"/>
      <c r="L219" s="619"/>
      <c r="M219" s="619"/>
      <c r="N219" s="619"/>
      <c r="O219" s="619"/>
      <c r="P219" s="619"/>
      <c r="Q219" s="619"/>
      <c r="R219" s="619"/>
      <c r="S219" s="619"/>
      <c r="T219" s="619"/>
      <c r="U219" s="615" t="s">
        <v>283</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5">
      <c r="A220" s="652"/>
      <c r="B220" s="640"/>
      <c r="C220" s="639"/>
      <c r="D220" s="640"/>
      <c r="E220" s="319"/>
      <c r="F220" s="321"/>
      <c r="G220" s="618" t="s">
        <v>586</v>
      </c>
      <c r="H220" s="619"/>
      <c r="I220" s="619"/>
      <c r="J220" s="619"/>
      <c r="K220" s="619"/>
      <c r="L220" s="619"/>
      <c r="M220" s="619"/>
      <c r="N220" s="619"/>
      <c r="O220" s="619"/>
      <c r="P220" s="619"/>
      <c r="Q220" s="619"/>
      <c r="R220" s="619"/>
      <c r="S220" s="619"/>
      <c r="T220" s="619"/>
      <c r="U220" s="144" t="s">
        <v>283</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2">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2">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42" customHeight="1" x14ac:dyDescent="0.2">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631</v>
      </c>
      <c r="AE223" s="706"/>
      <c r="AF223" s="706"/>
      <c r="AG223" s="707" t="s">
        <v>637</v>
      </c>
      <c r="AH223" s="708"/>
      <c r="AI223" s="708"/>
      <c r="AJ223" s="708"/>
      <c r="AK223" s="708"/>
      <c r="AL223" s="708"/>
      <c r="AM223" s="708"/>
      <c r="AN223" s="708"/>
      <c r="AO223" s="708"/>
      <c r="AP223" s="708"/>
      <c r="AQ223" s="708"/>
      <c r="AR223" s="708"/>
      <c r="AS223" s="708"/>
      <c r="AT223" s="708"/>
      <c r="AU223" s="708"/>
      <c r="AV223" s="708"/>
      <c r="AW223" s="708"/>
      <c r="AX223" s="709"/>
    </row>
    <row r="224" spans="1:51" ht="33" customHeight="1" x14ac:dyDescent="0.2">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631</v>
      </c>
      <c r="AE224" s="687"/>
      <c r="AF224" s="687"/>
      <c r="AG224" s="713" t="s">
        <v>638</v>
      </c>
      <c r="AH224" s="714"/>
      <c r="AI224" s="714"/>
      <c r="AJ224" s="714"/>
      <c r="AK224" s="714"/>
      <c r="AL224" s="714"/>
      <c r="AM224" s="714"/>
      <c r="AN224" s="714"/>
      <c r="AO224" s="714"/>
      <c r="AP224" s="714"/>
      <c r="AQ224" s="714"/>
      <c r="AR224" s="714"/>
      <c r="AS224" s="714"/>
      <c r="AT224" s="714"/>
      <c r="AU224" s="714"/>
      <c r="AV224" s="714"/>
      <c r="AW224" s="714"/>
      <c r="AX224" s="715"/>
    </row>
    <row r="225" spans="1:50" ht="40.950000000000003" customHeight="1" x14ac:dyDescent="0.2">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631</v>
      </c>
      <c r="AE225" s="720"/>
      <c r="AF225" s="720"/>
      <c r="AG225" s="677" t="s">
        <v>639</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2">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631</v>
      </c>
      <c r="AE226" s="674"/>
      <c r="AF226" s="674"/>
      <c r="AG226" s="675" t="s">
        <v>640</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2">
      <c r="A227" s="664"/>
      <c r="B227" s="665"/>
      <c r="C227" s="679"/>
      <c r="D227" s="680"/>
      <c r="E227" s="683" t="s">
        <v>260</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635</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33.6" customHeight="1" x14ac:dyDescent="0.2">
      <c r="A228" s="664"/>
      <c r="B228" s="665"/>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635</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2">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636</v>
      </c>
      <c r="AE229" s="739"/>
      <c r="AF229" s="739"/>
      <c r="AG229" s="740" t="s">
        <v>283</v>
      </c>
      <c r="AH229" s="741"/>
      <c r="AI229" s="741"/>
      <c r="AJ229" s="741"/>
      <c r="AK229" s="741"/>
      <c r="AL229" s="741"/>
      <c r="AM229" s="741"/>
      <c r="AN229" s="741"/>
      <c r="AO229" s="741"/>
      <c r="AP229" s="741"/>
      <c r="AQ229" s="741"/>
      <c r="AR229" s="741"/>
      <c r="AS229" s="741"/>
      <c r="AT229" s="741"/>
      <c r="AU229" s="741"/>
      <c r="AV229" s="741"/>
      <c r="AW229" s="741"/>
      <c r="AX229" s="742"/>
    </row>
    <row r="230" spans="1:50" ht="50.25" customHeight="1" x14ac:dyDescent="0.2">
      <c r="A230" s="664"/>
      <c r="B230" s="666"/>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631</v>
      </c>
      <c r="AE230" s="687"/>
      <c r="AF230" s="687"/>
      <c r="AG230" s="713" t="s">
        <v>694</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2">
      <c r="A231" s="664"/>
      <c r="B231" s="666"/>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636</v>
      </c>
      <c r="AE231" s="687"/>
      <c r="AF231" s="687"/>
      <c r="AG231" s="713" t="s">
        <v>283</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2">
      <c r="A232" s="664"/>
      <c r="B232" s="666"/>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631</v>
      </c>
      <c r="AE232" s="687"/>
      <c r="AF232" s="687"/>
      <c r="AG232" s="713" t="s">
        <v>642</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2">
      <c r="A233" s="664"/>
      <c r="B233" s="666"/>
      <c r="C233" s="733" t="s">
        <v>233</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636</v>
      </c>
      <c r="AE233" s="720"/>
      <c r="AF233" s="720"/>
      <c r="AG233" s="735" t="s">
        <v>283</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2">
      <c r="A234" s="664"/>
      <c r="B234" s="666"/>
      <c r="C234" s="721" t="s">
        <v>234</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636</v>
      </c>
      <c r="AE234" s="687"/>
      <c r="AF234" s="688"/>
      <c r="AG234" s="713" t="s">
        <v>283</v>
      </c>
      <c r="AH234" s="714"/>
      <c r="AI234" s="714"/>
      <c r="AJ234" s="714"/>
      <c r="AK234" s="714"/>
      <c r="AL234" s="714"/>
      <c r="AM234" s="714"/>
      <c r="AN234" s="714"/>
      <c r="AO234" s="714"/>
      <c r="AP234" s="714"/>
      <c r="AQ234" s="714"/>
      <c r="AR234" s="714"/>
      <c r="AS234" s="714"/>
      <c r="AT234" s="714"/>
      <c r="AU234" s="714"/>
      <c r="AV234" s="714"/>
      <c r="AW234" s="714"/>
      <c r="AX234" s="715"/>
    </row>
    <row r="235" spans="1:50" ht="43.95" customHeight="1" x14ac:dyDescent="0.2">
      <c r="A235" s="667"/>
      <c r="B235" s="668"/>
      <c r="C235" s="724" t="s">
        <v>221</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631</v>
      </c>
      <c r="AE235" s="728"/>
      <c r="AF235" s="729"/>
      <c r="AG235" s="730" t="s">
        <v>641</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2">
      <c r="A236" s="122" t="s">
        <v>37</v>
      </c>
      <c r="B236" s="745"/>
      <c r="C236" s="746" t="s">
        <v>222</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631</v>
      </c>
      <c r="AE236" s="739"/>
      <c r="AF236" s="749"/>
      <c r="AG236" s="740" t="s">
        <v>643</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2">
      <c r="A237" s="664"/>
      <c r="B237" s="666"/>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636</v>
      </c>
      <c r="AE237" s="754"/>
      <c r="AF237" s="754"/>
      <c r="AG237" s="713" t="s">
        <v>283</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2">
      <c r="A238" s="664"/>
      <c r="B238" s="666"/>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631</v>
      </c>
      <c r="AE238" s="687"/>
      <c r="AF238" s="687"/>
      <c r="AG238" s="713" t="s">
        <v>698</v>
      </c>
      <c r="AH238" s="714"/>
      <c r="AI238" s="714"/>
      <c r="AJ238" s="714"/>
      <c r="AK238" s="714"/>
      <c r="AL238" s="714"/>
      <c r="AM238" s="714"/>
      <c r="AN238" s="714"/>
      <c r="AO238" s="714"/>
      <c r="AP238" s="714"/>
      <c r="AQ238" s="714"/>
      <c r="AR238" s="714"/>
      <c r="AS238" s="714"/>
      <c r="AT238" s="714"/>
      <c r="AU238" s="714"/>
      <c r="AV238" s="714"/>
      <c r="AW238" s="714"/>
      <c r="AX238" s="715"/>
    </row>
    <row r="239" spans="1:50" ht="43.95" customHeight="1" x14ac:dyDescent="0.2">
      <c r="A239" s="667"/>
      <c r="B239" s="668"/>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631</v>
      </c>
      <c r="AE239" s="687"/>
      <c r="AF239" s="687"/>
      <c r="AG239" s="743" t="s">
        <v>644</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2">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0"/>
      <c r="AD240" s="673" t="s">
        <v>631</v>
      </c>
      <c r="AE240" s="674"/>
      <c r="AF240" s="766"/>
      <c r="AG240" s="675" t="s">
        <v>645</v>
      </c>
      <c r="AH240" s="139"/>
      <c r="AI240" s="139"/>
      <c r="AJ240" s="139"/>
      <c r="AK240" s="139"/>
      <c r="AL240" s="139"/>
      <c r="AM240" s="139"/>
      <c r="AN240" s="139"/>
      <c r="AO240" s="139"/>
      <c r="AP240" s="139"/>
      <c r="AQ240" s="139"/>
      <c r="AR240" s="139"/>
      <c r="AS240" s="139"/>
      <c r="AT240" s="139"/>
      <c r="AU240" s="139"/>
      <c r="AV240" s="139"/>
      <c r="AW240" s="139"/>
      <c r="AX240" s="676"/>
    </row>
    <row r="241" spans="1:50" ht="19.649999999999999" customHeight="1" x14ac:dyDescent="0.2">
      <c r="A241" s="760"/>
      <c r="B241" s="761"/>
      <c r="C241" s="104" t="s">
        <v>0</v>
      </c>
      <c r="D241" s="105"/>
      <c r="E241" s="105"/>
      <c r="F241" s="105"/>
      <c r="G241" s="105"/>
      <c r="H241" s="105"/>
      <c r="I241" s="105"/>
      <c r="J241" s="105"/>
      <c r="K241" s="105"/>
      <c r="L241" s="105"/>
      <c r="M241" s="105"/>
      <c r="N241" s="105"/>
      <c r="O241" s="101" t="s">
        <v>604</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2">
      <c r="A242" s="760"/>
      <c r="B242" s="761"/>
      <c r="C242" s="86">
        <v>2022</v>
      </c>
      <c r="D242" s="87"/>
      <c r="E242" s="88" t="s">
        <v>606</v>
      </c>
      <c r="F242" s="88"/>
      <c r="G242" s="88"/>
      <c r="H242" s="89">
        <v>21</v>
      </c>
      <c r="I242" s="89"/>
      <c r="J242" s="90">
        <v>195</v>
      </c>
      <c r="K242" s="90"/>
      <c r="L242" s="90"/>
      <c r="M242" s="89"/>
      <c r="N242" s="91"/>
      <c r="O242" s="92" t="s">
        <v>704</v>
      </c>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customHeight="1" x14ac:dyDescent="0.2">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customHeight="1" x14ac:dyDescent="0.2">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customHeight="1" x14ac:dyDescent="0.2">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customHeight="1" x14ac:dyDescent="0.2">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2">
      <c r="A247" s="122" t="s">
        <v>45</v>
      </c>
      <c r="B247" s="123"/>
      <c r="C247" s="126" t="s">
        <v>49</v>
      </c>
      <c r="D247" s="127"/>
      <c r="E247" s="127"/>
      <c r="F247" s="128"/>
      <c r="G247" s="129" t="s">
        <v>646</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5">
      <c r="A248" s="124"/>
      <c r="B248" s="125"/>
      <c r="C248" s="131" t="s">
        <v>53</v>
      </c>
      <c r="D248" s="132"/>
      <c r="E248" s="132"/>
      <c r="F248" s="133"/>
      <c r="G248" s="134" t="s">
        <v>647</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2">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5">
      <c r="A250" s="112" t="s">
        <v>700</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2">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5">
      <c r="A252" s="118" t="s">
        <v>132</v>
      </c>
      <c r="B252" s="119"/>
      <c r="C252" s="119"/>
      <c r="D252" s="119"/>
      <c r="E252" s="120"/>
      <c r="F252" s="121" t="s">
        <v>699</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2">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5">
      <c r="A254" s="118" t="s">
        <v>132</v>
      </c>
      <c r="B254" s="119"/>
      <c r="C254" s="119"/>
      <c r="D254" s="119"/>
      <c r="E254" s="120"/>
      <c r="F254" s="774" t="s">
        <v>701</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2">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5">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2">
      <c r="A257" s="781" t="s">
        <v>237</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2">
      <c r="A258" s="784" t="s">
        <v>276</v>
      </c>
      <c r="B258" s="785"/>
      <c r="C258" s="785"/>
      <c r="D258" s="786"/>
      <c r="E258" s="770" t="s">
        <v>613</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2">
      <c r="A259" s="136" t="s">
        <v>275</v>
      </c>
      <c r="B259" s="136"/>
      <c r="C259" s="136"/>
      <c r="D259" s="136"/>
      <c r="E259" s="770" t="s">
        <v>613</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2">
      <c r="A260" s="136" t="s">
        <v>274</v>
      </c>
      <c r="B260" s="136"/>
      <c r="C260" s="136"/>
      <c r="D260" s="136"/>
      <c r="E260" s="770" t="s">
        <v>613</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2">
      <c r="A261" s="136" t="s">
        <v>273</v>
      </c>
      <c r="B261" s="136"/>
      <c r="C261" s="136"/>
      <c r="D261" s="136"/>
      <c r="E261" s="770" t="s">
        <v>613</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2">
      <c r="A262" s="136" t="s">
        <v>272</v>
      </c>
      <c r="B262" s="136"/>
      <c r="C262" s="136"/>
      <c r="D262" s="136"/>
      <c r="E262" s="770" t="s">
        <v>613</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2">
      <c r="A263" s="136" t="s">
        <v>271</v>
      </c>
      <c r="B263" s="136"/>
      <c r="C263" s="136"/>
      <c r="D263" s="136"/>
      <c r="E263" s="770" t="s">
        <v>613</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2">
      <c r="A264" s="136" t="s">
        <v>270</v>
      </c>
      <c r="B264" s="136"/>
      <c r="C264" s="136"/>
      <c r="D264" s="136"/>
      <c r="E264" s="770" t="s">
        <v>629</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2">
      <c r="A265" s="136" t="s">
        <v>269</v>
      </c>
      <c r="B265" s="136"/>
      <c r="C265" s="136"/>
      <c r="D265" s="136"/>
      <c r="E265" s="770" t="s">
        <v>630</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2">
      <c r="A266" s="136" t="s">
        <v>415</v>
      </c>
      <c r="B266" s="136"/>
      <c r="C266" s="136"/>
      <c r="D266" s="136"/>
      <c r="E266" s="789" t="s">
        <v>606</v>
      </c>
      <c r="F266" s="790"/>
      <c r="G266" s="790"/>
      <c r="H266" s="77" t="str">
        <f>IF(E266="","","-")</f>
        <v>-</v>
      </c>
      <c r="I266" s="790"/>
      <c r="J266" s="790"/>
      <c r="K266" s="77" t="str">
        <f>IF(I266="","","-")</f>
        <v/>
      </c>
      <c r="L266" s="106">
        <v>891</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2">
      <c r="A267" s="136" t="s">
        <v>595</v>
      </c>
      <c r="B267" s="136"/>
      <c r="C267" s="136"/>
      <c r="D267" s="136"/>
      <c r="E267" s="789" t="s">
        <v>606</v>
      </c>
      <c r="F267" s="790"/>
      <c r="G267" s="790"/>
      <c r="H267" s="77"/>
      <c r="I267" s="790"/>
      <c r="J267" s="790"/>
      <c r="K267" s="77"/>
      <c r="L267" s="106">
        <v>912</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2">
      <c r="A268" s="136" t="s">
        <v>383</v>
      </c>
      <c r="B268" s="136"/>
      <c r="C268" s="136"/>
      <c r="D268" s="136"/>
      <c r="E268" s="792">
        <v>2021</v>
      </c>
      <c r="F268" s="137"/>
      <c r="G268" s="790" t="s">
        <v>632</v>
      </c>
      <c r="H268" s="790"/>
      <c r="I268" s="790"/>
      <c r="J268" s="137">
        <v>20</v>
      </c>
      <c r="K268" s="137"/>
      <c r="L268" s="106">
        <v>994</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2">
      <c r="A269" s="246" t="s">
        <v>263</v>
      </c>
      <c r="B269" s="247"/>
      <c r="C269" s="247"/>
      <c r="D269" s="247"/>
      <c r="E269" s="247"/>
      <c r="F269" s="248"/>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2">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2">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2">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2">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2">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2">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thickBot="1" x14ac:dyDescent="0.2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45" hidden="1" customHeight="1" x14ac:dyDescent="0.2">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0.75" customHeight="1" x14ac:dyDescent="0.2">
      <c r="A308" s="796" t="s">
        <v>265</v>
      </c>
      <c r="B308" s="797"/>
      <c r="C308" s="797"/>
      <c r="D308" s="797"/>
      <c r="E308" s="797"/>
      <c r="F308" s="798"/>
      <c r="G308" s="802" t="s">
        <v>685</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687</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30.75" customHeight="1" x14ac:dyDescent="0.2">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38.25" customHeight="1" x14ac:dyDescent="0.2">
      <c r="A310" s="799"/>
      <c r="B310" s="800"/>
      <c r="C310" s="800"/>
      <c r="D310" s="800"/>
      <c r="E310" s="800"/>
      <c r="F310" s="801"/>
      <c r="G310" s="823" t="s">
        <v>686</v>
      </c>
      <c r="H310" s="824"/>
      <c r="I310" s="824"/>
      <c r="J310" s="824"/>
      <c r="K310" s="825"/>
      <c r="L310" s="826" t="s">
        <v>658</v>
      </c>
      <c r="M310" s="827"/>
      <c r="N310" s="827"/>
      <c r="O310" s="827"/>
      <c r="P310" s="827"/>
      <c r="Q310" s="827"/>
      <c r="R310" s="827"/>
      <c r="S310" s="827"/>
      <c r="T310" s="827"/>
      <c r="U310" s="827"/>
      <c r="V310" s="827"/>
      <c r="W310" s="827"/>
      <c r="X310" s="828"/>
      <c r="Y310" s="829">
        <v>18.7</v>
      </c>
      <c r="Z310" s="830"/>
      <c r="AA310" s="830"/>
      <c r="AB310" s="831"/>
      <c r="AC310" s="823" t="s">
        <v>673</v>
      </c>
      <c r="AD310" s="824"/>
      <c r="AE310" s="824"/>
      <c r="AF310" s="824"/>
      <c r="AG310" s="825"/>
      <c r="AH310" s="826" t="s">
        <v>663</v>
      </c>
      <c r="AI310" s="827"/>
      <c r="AJ310" s="827"/>
      <c r="AK310" s="827"/>
      <c r="AL310" s="827"/>
      <c r="AM310" s="827"/>
      <c r="AN310" s="827"/>
      <c r="AO310" s="827"/>
      <c r="AP310" s="827"/>
      <c r="AQ310" s="827"/>
      <c r="AR310" s="827"/>
      <c r="AS310" s="827"/>
      <c r="AT310" s="828"/>
      <c r="AU310" s="829">
        <v>3.1</v>
      </c>
      <c r="AV310" s="830"/>
      <c r="AW310" s="830"/>
      <c r="AX310" s="832"/>
    </row>
    <row r="311" spans="1:50" ht="26.4" hidden="1" customHeight="1" x14ac:dyDescent="0.2">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hidden="1" customHeight="1" x14ac:dyDescent="0.2">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2">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2">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2">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2">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2">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2">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2">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7.75" customHeight="1" x14ac:dyDescent="0.2">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18.7</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3.1</v>
      </c>
      <c r="AV320" s="839"/>
      <c r="AW320" s="839"/>
      <c r="AX320" s="841"/>
    </row>
    <row r="321" spans="1:51" ht="24.75" hidden="1" customHeight="1" x14ac:dyDescent="0.2">
      <c r="A321" s="799"/>
      <c r="B321" s="800"/>
      <c r="C321" s="800"/>
      <c r="D321" s="800"/>
      <c r="E321" s="800"/>
      <c r="F321" s="801"/>
      <c r="G321" s="802" t="s">
        <v>697</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2">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2">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2">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2">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2">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2">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2">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2">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2">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2">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2">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2">
      <c r="A334" s="799"/>
      <c r="B334" s="800"/>
      <c r="C334" s="800"/>
      <c r="D334" s="800"/>
      <c r="E334" s="800"/>
      <c r="F334" s="801"/>
      <c r="G334" s="802" t="s">
        <v>218</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219</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2">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2">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2">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2">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2">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2">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2">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2">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2">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2">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2">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5">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2">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2">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2">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2">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2">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2">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2">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2">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2">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2">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2">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2">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2">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5">
      <c r="A360" s="842" t="s">
        <v>576</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231</v>
      </c>
      <c r="AM360" s="846"/>
      <c r="AN360" s="846"/>
      <c r="AO360" s="79" t="s">
        <v>230</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229</v>
      </c>
      <c r="AD365" s="848"/>
      <c r="AE365" s="848"/>
      <c r="AF365" s="848"/>
      <c r="AG365" s="848"/>
      <c r="AH365" s="849" t="s">
        <v>247</v>
      </c>
      <c r="AI365" s="847"/>
      <c r="AJ365" s="847"/>
      <c r="AK365" s="847"/>
      <c r="AL365" s="847" t="s">
        <v>19</v>
      </c>
      <c r="AM365" s="847"/>
      <c r="AN365" s="847"/>
      <c r="AO365" s="851"/>
      <c r="AP365" s="872" t="s">
        <v>198</v>
      </c>
      <c r="AQ365" s="872"/>
      <c r="AR365" s="872"/>
      <c r="AS365" s="872"/>
      <c r="AT365" s="872"/>
      <c r="AU365" s="872"/>
      <c r="AV365" s="872"/>
      <c r="AW365" s="872"/>
      <c r="AX365" s="872"/>
    </row>
    <row r="366" spans="1:51" ht="30" customHeight="1" x14ac:dyDescent="0.2">
      <c r="A366" s="858">
        <v>1</v>
      </c>
      <c r="B366" s="858">
        <v>1</v>
      </c>
      <c r="C366" s="859" t="s">
        <v>650</v>
      </c>
      <c r="D366" s="860"/>
      <c r="E366" s="860"/>
      <c r="F366" s="860"/>
      <c r="G366" s="860"/>
      <c r="H366" s="860"/>
      <c r="I366" s="860"/>
      <c r="J366" s="861">
        <v>7010001023050</v>
      </c>
      <c r="K366" s="862"/>
      <c r="L366" s="862"/>
      <c r="M366" s="862"/>
      <c r="N366" s="862"/>
      <c r="O366" s="862"/>
      <c r="P366" s="863" t="s">
        <v>658</v>
      </c>
      <c r="Q366" s="864"/>
      <c r="R366" s="864"/>
      <c r="S366" s="864"/>
      <c r="T366" s="864"/>
      <c r="U366" s="864"/>
      <c r="V366" s="864"/>
      <c r="W366" s="864"/>
      <c r="X366" s="864"/>
      <c r="Y366" s="865">
        <v>18.7</v>
      </c>
      <c r="Z366" s="866"/>
      <c r="AA366" s="866"/>
      <c r="AB366" s="867"/>
      <c r="AC366" s="868" t="s">
        <v>251</v>
      </c>
      <c r="AD366" s="869"/>
      <c r="AE366" s="869"/>
      <c r="AF366" s="869"/>
      <c r="AG366" s="869"/>
      <c r="AH366" s="852">
        <v>2</v>
      </c>
      <c r="AI366" s="853"/>
      <c r="AJ366" s="853"/>
      <c r="AK366" s="853"/>
      <c r="AL366" s="854">
        <v>100</v>
      </c>
      <c r="AM366" s="855"/>
      <c r="AN366" s="855"/>
      <c r="AO366" s="856"/>
      <c r="AP366" s="857" t="s">
        <v>693</v>
      </c>
      <c r="AQ366" s="857"/>
      <c r="AR366" s="857"/>
      <c r="AS366" s="857"/>
      <c r="AT366" s="857"/>
      <c r="AU366" s="857"/>
      <c r="AV366" s="857"/>
      <c r="AW366" s="857"/>
      <c r="AX366" s="857"/>
    </row>
    <row r="367" spans="1:51" ht="30" customHeight="1" x14ac:dyDescent="0.2">
      <c r="A367" s="858">
        <v>2</v>
      </c>
      <c r="B367" s="858">
        <v>1</v>
      </c>
      <c r="C367" s="859" t="s">
        <v>651</v>
      </c>
      <c r="D367" s="860"/>
      <c r="E367" s="860"/>
      <c r="F367" s="860"/>
      <c r="G367" s="860"/>
      <c r="H367" s="860"/>
      <c r="I367" s="860"/>
      <c r="J367" s="861">
        <v>2021001016122</v>
      </c>
      <c r="K367" s="862"/>
      <c r="L367" s="862"/>
      <c r="M367" s="862"/>
      <c r="N367" s="862"/>
      <c r="O367" s="862"/>
      <c r="P367" s="863" t="s">
        <v>658</v>
      </c>
      <c r="Q367" s="864"/>
      <c r="R367" s="864"/>
      <c r="S367" s="864"/>
      <c r="T367" s="864"/>
      <c r="U367" s="864"/>
      <c r="V367" s="864"/>
      <c r="W367" s="864"/>
      <c r="X367" s="864"/>
      <c r="Y367" s="865">
        <v>7.9</v>
      </c>
      <c r="Z367" s="866"/>
      <c r="AA367" s="866"/>
      <c r="AB367" s="867"/>
      <c r="AC367" s="868" t="s">
        <v>251</v>
      </c>
      <c r="AD367" s="869"/>
      <c r="AE367" s="869"/>
      <c r="AF367" s="869"/>
      <c r="AG367" s="869"/>
      <c r="AH367" s="852">
        <v>1</v>
      </c>
      <c r="AI367" s="853"/>
      <c r="AJ367" s="853"/>
      <c r="AK367" s="853"/>
      <c r="AL367" s="854">
        <v>99.86</v>
      </c>
      <c r="AM367" s="855"/>
      <c r="AN367" s="855"/>
      <c r="AO367" s="856"/>
      <c r="AP367" s="857" t="s">
        <v>693</v>
      </c>
      <c r="AQ367" s="857"/>
      <c r="AR367" s="857"/>
      <c r="AS367" s="857"/>
      <c r="AT367" s="857"/>
      <c r="AU367" s="857"/>
      <c r="AV367" s="857"/>
      <c r="AW367" s="857"/>
      <c r="AX367" s="857"/>
      <c r="AY367">
        <f>COUNTA($C$367)</f>
        <v>1</v>
      </c>
    </row>
    <row r="368" spans="1:51" ht="30" customHeight="1" x14ac:dyDescent="0.2">
      <c r="A368" s="858">
        <v>3</v>
      </c>
      <c r="B368" s="858">
        <v>1</v>
      </c>
      <c r="C368" s="859" t="s">
        <v>651</v>
      </c>
      <c r="D368" s="860"/>
      <c r="E368" s="860"/>
      <c r="F368" s="860"/>
      <c r="G368" s="860"/>
      <c r="H368" s="860"/>
      <c r="I368" s="860"/>
      <c r="J368" s="861">
        <v>2021001016122</v>
      </c>
      <c r="K368" s="862"/>
      <c r="L368" s="862"/>
      <c r="M368" s="862"/>
      <c r="N368" s="862"/>
      <c r="O368" s="862"/>
      <c r="P368" s="863" t="s">
        <v>658</v>
      </c>
      <c r="Q368" s="864"/>
      <c r="R368" s="864"/>
      <c r="S368" s="864"/>
      <c r="T368" s="864"/>
      <c r="U368" s="864"/>
      <c r="V368" s="864"/>
      <c r="W368" s="864"/>
      <c r="X368" s="864"/>
      <c r="Y368" s="865">
        <v>6.6</v>
      </c>
      <c r="Z368" s="866"/>
      <c r="AA368" s="866"/>
      <c r="AB368" s="867"/>
      <c r="AC368" s="868" t="s">
        <v>251</v>
      </c>
      <c r="AD368" s="869"/>
      <c r="AE368" s="869"/>
      <c r="AF368" s="869"/>
      <c r="AG368" s="869"/>
      <c r="AH368" s="870">
        <v>2</v>
      </c>
      <c r="AI368" s="871"/>
      <c r="AJ368" s="871"/>
      <c r="AK368" s="871"/>
      <c r="AL368" s="854">
        <v>99.81</v>
      </c>
      <c r="AM368" s="855"/>
      <c r="AN368" s="855"/>
      <c r="AO368" s="856"/>
      <c r="AP368" s="857" t="s">
        <v>693</v>
      </c>
      <c r="AQ368" s="857"/>
      <c r="AR368" s="857"/>
      <c r="AS368" s="857"/>
      <c r="AT368" s="857"/>
      <c r="AU368" s="857"/>
      <c r="AV368" s="857"/>
      <c r="AW368" s="857"/>
      <c r="AX368" s="857"/>
      <c r="AY368">
        <f>COUNTA($C$368)</f>
        <v>1</v>
      </c>
    </row>
    <row r="369" spans="1:51" ht="30" customHeight="1" x14ac:dyDescent="0.2">
      <c r="A369" s="858">
        <v>4</v>
      </c>
      <c r="B369" s="858">
        <v>1</v>
      </c>
      <c r="C369" s="859" t="s">
        <v>702</v>
      </c>
      <c r="D369" s="860"/>
      <c r="E369" s="860"/>
      <c r="F369" s="860"/>
      <c r="G369" s="860"/>
      <c r="H369" s="860"/>
      <c r="I369" s="860"/>
      <c r="J369" s="861">
        <v>3010001010696</v>
      </c>
      <c r="K369" s="862"/>
      <c r="L369" s="862"/>
      <c r="M369" s="862"/>
      <c r="N369" s="862"/>
      <c r="O369" s="862"/>
      <c r="P369" s="863" t="s">
        <v>658</v>
      </c>
      <c r="Q369" s="864"/>
      <c r="R369" s="864"/>
      <c r="S369" s="864"/>
      <c r="T369" s="864"/>
      <c r="U369" s="864"/>
      <c r="V369" s="864"/>
      <c r="W369" s="864"/>
      <c r="X369" s="864"/>
      <c r="Y369" s="865">
        <v>5.3</v>
      </c>
      <c r="Z369" s="866"/>
      <c r="AA369" s="866"/>
      <c r="AB369" s="867"/>
      <c r="AC369" s="868" t="s">
        <v>251</v>
      </c>
      <c r="AD369" s="869"/>
      <c r="AE369" s="869"/>
      <c r="AF369" s="869"/>
      <c r="AG369" s="869"/>
      <c r="AH369" s="870">
        <v>2</v>
      </c>
      <c r="AI369" s="871"/>
      <c r="AJ369" s="871"/>
      <c r="AK369" s="871"/>
      <c r="AL369" s="854">
        <v>100</v>
      </c>
      <c r="AM369" s="855"/>
      <c r="AN369" s="855"/>
      <c r="AO369" s="856"/>
      <c r="AP369" s="857" t="s">
        <v>693</v>
      </c>
      <c r="AQ369" s="857"/>
      <c r="AR369" s="857"/>
      <c r="AS369" s="857"/>
      <c r="AT369" s="857"/>
      <c r="AU369" s="857"/>
      <c r="AV369" s="857"/>
      <c r="AW369" s="857"/>
      <c r="AX369" s="857"/>
      <c r="AY369">
        <f>COUNTA($C$369)</f>
        <v>1</v>
      </c>
    </row>
    <row r="370" spans="1:51" ht="30" customHeight="1" x14ac:dyDescent="0.2">
      <c r="A370" s="858">
        <v>5</v>
      </c>
      <c r="B370" s="858">
        <v>1</v>
      </c>
      <c r="C370" s="859" t="s">
        <v>702</v>
      </c>
      <c r="D370" s="860"/>
      <c r="E370" s="860"/>
      <c r="F370" s="860"/>
      <c r="G370" s="860"/>
      <c r="H370" s="860"/>
      <c r="I370" s="860"/>
      <c r="J370" s="861">
        <v>3010001010696</v>
      </c>
      <c r="K370" s="862"/>
      <c r="L370" s="862"/>
      <c r="M370" s="862"/>
      <c r="N370" s="862"/>
      <c r="O370" s="862"/>
      <c r="P370" s="863" t="s">
        <v>658</v>
      </c>
      <c r="Q370" s="864"/>
      <c r="R370" s="864"/>
      <c r="S370" s="864"/>
      <c r="T370" s="864"/>
      <c r="U370" s="864"/>
      <c r="V370" s="864"/>
      <c r="W370" s="864"/>
      <c r="X370" s="864"/>
      <c r="Y370" s="865">
        <v>4.0999999999999996</v>
      </c>
      <c r="Z370" s="866"/>
      <c r="AA370" s="866"/>
      <c r="AB370" s="867"/>
      <c r="AC370" s="868" t="s">
        <v>258</v>
      </c>
      <c r="AD370" s="869"/>
      <c r="AE370" s="869"/>
      <c r="AF370" s="869"/>
      <c r="AG370" s="869"/>
      <c r="AH370" s="870" t="s">
        <v>693</v>
      </c>
      <c r="AI370" s="871"/>
      <c r="AJ370" s="871"/>
      <c r="AK370" s="871"/>
      <c r="AL370" s="854" t="s">
        <v>693</v>
      </c>
      <c r="AM370" s="855"/>
      <c r="AN370" s="855"/>
      <c r="AO370" s="856"/>
      <c r="AP370" s="857" t="s">
        <v>693</v>
      </c>
      <c r="AQ370" s="857"/>
      <c r="AR370" s="857"/>
      <c r="AS370" s="857"/>
      <c r="AT370" s="857"/>
      <c r="AU370" s="857"/>
      <c r="AV370" s="857"/>
      <c r="AW370" s="857"/>
      <c r="AX370" s="857"/>
      <c r="AY370">
        <f>COUNTA($C$370)</f>
        <v>1</v>
      </c>
    </row>
    <row r="371" spans="1:51" ht="30" customHeight="1" x14ac:dyDescent="0.2">
      <c r="A371" s="858">
        <v>6</v>
      </c>
      <c r="B371" s="858">
        <v>1</v>
      </c>
      <c r="C371" s="859" t="s">
        <v>702</v>
      </c>
      <c r="D371" s="860"/>
      <c r="E371" s="860"/>
      <c r="F371" s="860"/>
      <c r="G371" s="860"/>
      <c r="H371" s="860"/>
      <c r="I371" s="860"/>
      <c r="J371" s="861">
        <v>3010001010696</v>
      </c>
      <c r="K371" s="862"/>
      <c r="L371" s="862"/>
      <c r="M371" s="862"/>
      <c r="N371" s="862"/>
      <c r="O371" s="862"/>
      <c r="P371" s="863" t="s">
        <v>659</v>
      </c>
      <c r="Q371" s="864"/>
      <c r="R371" s="864"/>
      <c r="S371" s="864"/>
      <c r="T371" s="864"/>
      <c r="U371" s="864"/>
      <c r="V371" s="864"/>
      <c r="W371" s="864"/>
      <c r="X371" s="864"/>
      <c r="Y371" s="865">
        <v>4</v>
      </c>
      <c r="Z371" s="866"/>
      <c r="AA371" s="866"/>
      <c r="AB371" s="867"/>
      <c r="AC371" s="868" t="s">
        <v>251</v>
      </c>
      <c r="AD371" s="869"/>
      <c r="AE371" s="869"/>
      <c r="AF371" s="869"/>
      <c r="AG371" s="869"/>
      <c r="AH371" s="870">
        <v>2</v>
      </c>
      <c r="AI371" s="871"/>
      <c r="AJ371" s="871"/>
      <c r="AK371" s="871"/>
      <c r="AL371" s="854">
        <v>100</v>
      </c>
      <c r="AM371" s="855"/>
      <c r="AN371" s="855"/>
      <c r="AO371" s="856"/>
      <c r="AP371" s="857" t="s">
        <v>693</v>
      </c>
      <c r="AQ371" s="857"/>
      <c r="AR371" s="857"/>
      <c r="AS371" s="857"/>
      <c r="AT371" s="857"/>
      <c r="AU371" s="857"/>
      <c r="AV371" s="857"/>
      <c r="AW371" s="857"/>
      <c r="AX371" s="857"/>
      <c r="AY371">
        <f>COUNTA($C$371)</f>
        <v>1</v>
      </c>
    </row>
    <row r="372" spans="1:51" ht="30" customHeight="1" x14ac:dyDescent="0.2">
      <c r="A372" s="858">
        <v>7</v>
      </c>
      <c r="B372" s="858">
        <v>1</v>
      </c>
      <c r="C372" s="859" t="s">
        <v>652</v>
      </c>
      <c r="D372" s="860"/>
      <c r="E372" s="860"/>
      <c r="F372" s="860"/>
      <c r="G372" s="860"/>
      <c r="H372" s="860"/>
      <c r="I372" s="860"/>
      <c r="J372" s="861">
        <v>8100001013784</v>
      </c>
      <c r="K372" s="862"/>
      <c r="L372" s="862"/>
      <c r="M372" s="862"/>
      <c r="N372" s="862"/>
      <c r="O372" s="862"/>
      <c r="P372" s="863" t="s">
        <v>658</v>
      </c>
      <c r="Q372" s="864"/>
      <c r="R372" s="864"/>
      <c r="S372" s="864"/>
      <c r="T372" s="864"/>
      <c r="U372" s="864"/>
      <c r="V372" s="864"/>
      <c r="W372" s="864"/>
      <c r="X372" s="864"/>
      <c r="Y372" s="865">
        <v>4.4000000000000004</v>
      </c>
      <c r="Z372" s="866"/>
      <c r="AA372" s="866"/>
      <c r="AB372" s="867"/>
      <c r="AC372" s="868" t="s">
        <v>251</v>
      </c>
      <c r="AD372" s="869"/>
      <c r="AE372" s="869"/>
      <c r="AF372" s="869"/>
      <c r="AG372" s="869"/>
      <c r="AH372" s="870">
        <v>1</v>
      </c>
      <c r="AI372" s="871"/>
      <c r="AJ372" s="871"/>
      <c r="AK372" s="871"/>
      <c r="AL372" s="854">
        <v>100</v>
      </c>
      <c r="AM372" s="855"/>
      <c r="AN372" s="855"/>
      <c r="AO372" s="856"/>
      <c r="AP372" s="857" t="s">
        <v>693</v>
      </c>
      <c r="AQ372" s="857"/>
      <c r="AR372" s="857"/>
      <c r="AS372" s="857"/>
      <c r="AT372" s="857"/>
      <c r="AU372" s="857"/>
      <c r="AV372" s="857"/>
      <c r="AW372" s="857"/>
      <c r="AX372" s="857"/>
      <c r="AY372">
        <f>COUNTA($C$372)</f>
        <v>1</v>
      </c>
    </row>
    <row r="373" spans="1:51" ht="30" customHeight="1" x14ac:dyDescent="0.2">
      <c r="A373" s="858">
        <v>8</v>
      </c>
      <c r="B373" s="858">
        <v>1</v>
      </c>
      <c r="C373" s="859" t="s">
        <v>652</v>
      </c>
      <c r="D373" s="860"/>
      <c r="E373" s="860"/>
      <c r="F373" s="860"/>
      <c r="G373" s="860"/>
      <c r="H373" s="860"/>
      <c r="I373" s="860"/>
      <c r="J373" s="861">
        <v>8100001013784</v>
      </c>
      <c r="K373" s="862"/>
      <c r="L373" s="862"/>
      <c r="M373" s="862"/>
      <c r="N373" s="862"/>
      <c r="O373" s="862"/>
      <c r="P373" s="863" t="s">
        <v>660</v>
      </c>
      <c r="Q373" s="864"/>
      <c r="R373" s="864"/>
      <c r="S373" s="864"/>
      <c r="T373" s="864"/>
      <c r="U373" s="864"/>
      <c r="V373" s="864"/>
      <c r="W373" s="864"/>
      <c r="X373" s="864"/>
      <c r="Y373" s="865">
        <v>3.4</v>
      </c>
      <c r="Z373" s="866"/>
      <c r="AA373" s="866"/>
      <c r="AB373" s="867"/>
      <c r="AC373" s="868" t="s">
        <v>251</v>
      </c>
      <c r="AD373" s="869"/>
      <c r="AE373" s="869"/>
      <c r="AF373" s="869"/>
      <c r="AG373" s="869"/>
      <c r="AH373" s="870">
        <v>2</v>
      </c>
      <c r="AI373" s="871"/>
      <c r="AJ373" s="871"/>
      <c r="AK373" s="871"/>
      <c r="AL373" s="854">
        <v>100</v>
      </c>
      <c r="AM373" s="855"/>
      <c r="AN373" s="855"/>
      <c r="AO373" s="856"/>
      <c r="AP373" s="857" t="s">
        <v>693</v>
      </c>
      <c r="AQ373" s="857"/>
      <c r="AR373" s="857"/>
      <c r="AS373" s="857"/>
      <c r="AT373" s="857"/>
      <c r="AU373" s="857"/>
      <c r="AV373" s="857"/>
      <c r="AW373" s="857"/>
      <c r="AX373" s="857"/>
      <c r="AY373">
        <f>COUNTA($C$373)</f>
        <v>1</v>
      </c>
    </row>
    <row r="374" spans="1:51" ht="30" customHeight="1" x14ac:dyDescent="0.2">
      <c r="A374" s="858">
        <v>9</v>
      </c>
      <c r="B374" s="858">
        <v>1</v>
      </c>
      <c r="C374" s="859" t="s">
        <v>652</v>
      </c>
      <c r="D374" s="860"/>
      <c r="E374" s="860"/>
      <c r="F374" s="860"/>
      <c r="G374" s="860"/>
      <c r="H374" s="860"/>
      <c r="I374" s="860"/>
      <c r="J374" s="861">
        <v>8100001013784</v>
      </c>
      <c r="K374" s="862"/>
      <c r="L374" s="862"/>
      <c r="M374" s="862"/>
      <c r="N374" s="862"/>
      <c r="O374" s="862"/>
      <c r="P374" s="863" t="s">
        <v>658</v>
      </c>
      <c r="Q374" s="864"/>
      <c r="R374" s="864"/>
      <c r="S374" s="864"/>
      <c r="T374" s="864"/>
      <c r="U374" s="864"/>
      <c r="V374" s="864"/>
      <c r="W374" s="864"/>
      <c r="X374" s="864"/>
      <c r="Y374" s="865">
        <v>3.2</v>
      </c>
      <c r="Z374" s="866"/>
      <c r="AA374" s="866"/>
      <c r="AB374" s="867"/>
      <c r="AC374" s="868" t="s">
        <v>251</v>
      </c>
      <c r="AD374" s="869"/>
      <c r="AE374" s="869"/>
      <c r="AF374" s="869"/>
      <c r="AG374" s="869"/>
      <c r="AH374" s="870">
        <v>2</v>
      </c>
      <c r="AI374" s="871"/>
      <c r="AJ374" s="871"/>
      <c r="AK374" s="871"/>
      <c r="AL374" s="854">
        <v>90.9</v>
      </c>
      <c r="AM374" s="855"/>
      <c r="AN374" s="855"/>
      <c r="AO374" s="856"/>
      <c r="AP374" s="857" t="s">
        <v>693</v>
      </c>
      <c r="AQ374" s="857"/>
      <c r="AR374" s="857"/>
      <c r="AS374" s="857"/>
      <c r="AT374" s="857"/>
      <c r="AU374" s="857"/>
      <c r="AV374" s="857"/>
      <c r="AW374" s="857"/>
      <c r="AX374" s="857"/>
      <c r="AY374">
        <f>COUNTA($C$374)</f>
        <v>1</v>
      </c>
    </row>
    <row r="375" spans="1:51" ht="30" customHeight="1" x14ac:dyDescent="0.2">
      <c r="A375" s="858">
        <v>10</v>
      </c>
      <c r="B375" s="858">
        <v>1</v>
      </c>
      <c r="C375" s="859" t="s">
        <v>652</v>
      </c>
      <c r="D375" s="860"/>
      <c r="E375" s="860"/>
      <c r="F375" s="860"/>
      <c r="G375" s="860"/>
      <c r="H375" s="860"/>
      <c r="I375" s="860"/>
      <c r="J375" s="861">
        <v>8100001013784</v>
      </c>
      <c r="K375" s="862"/>
      <c r="L375" s="862"/>
      <c r="M375" s="862"/>
      <c r="N375" s="862"/>
      <c r="O375" s="862"/>
      <c r="P375" s="863" t="s">
        <v>658</v>
      </c>
      <c r="Q375" s="864"/>
      <c r="R375" s="864"/>
      <c r="S375" s="864"/>
      <c r="T375" s="864"/>
      <c r="U375" s="864"/>
      <c r="V375" s="864"/>
      <c r="W375" s="864"/>
      <c r="X375" s="864"/>
      <c r="Y375" s="865">
        <v>1.4</v>
      </c>
      <c r="Z375" s="866"/>
      <c r="AA375" s="866"/>
      <c r="AB375" s="867"/>
      <c r="AC375" s="868" t="s">
        <v>258</v>
      </c>
      <c r="AD375" s="869"/>
      <c r="AE375" s="869"/>
      <c r="AF375" s="869"/>
      <c r="AG375" s="869"/>
      <c r="AH375" s="870" t="s">
        <v>693</v>
      </c>
      <c r="AI375" s="871"/>
      <c r="AJ375" s="871"/>
      <c r="AK375" s="871"/>
      <c r="AL375" s="854" t="s">
        <v>693</v>
      </c>
      <c r="AM375" s="855"/>
      <c r="AN375" s="855"/>
      <c r="AO375" s="856"/>
      <c r="AP375" s="857" t="s">
        <v>693</v>
      </c>
      <c r="AQ375" s="857"/>
      <c r="AR375" s="857"/>
      <c r="AS375" s="857"/>
      <c r="AT375" s="857"/>
      <c r="AU375" s="857"/>
      <c r="AV375" s="857"/>
      <c r="AW375" s="857"/>
      <c r="AX375" s="857"/>
      <c r="AY375">
        <f>COUNTA($C$375)</f>
        <v>1</v>
      </c>
    </row>
    <row r="376" spans="1:51" ht="30" customHeight="1" x14ac:dyDescent="0.2">
      <c r="A376" s="858">
        <v>11</v>
      </c>
      <c r="B376" s="858">
        <v>1</v>
      </c>
      <c r="C376" s="859" t="s">
        <v>653</v>
      </c>
      <c r="D376" s="860"/>
      <c r="E376" s="860"/>
      <c r="F376" s="860"/>
      <c r="G376" s="860"/>
      <c r="H376" s="860"/>
      <c r="I376" s="860"/>
      <c r="J376" s="861">
        <v>8040001007537</v>
      </c>
      <c r="K376" s="862"/>
      <c r="L376" s="862"/>
      <c r="M376" s="862"/>
      <c r="N376" s="862"/>
      <c r="O376" s="862"/>
      <c r="P376" s="863" t="s">
        <v>658</v>
      </c>
      <c r="Q376" s="864"/>
      <c r="R376" s="864"/>
      <c r="S376" s="864"/>
      <c r="T376" s="864"/>
      <c r="U376" s="864"/>
      <c r="V376" s="864"/>
      <c r="W376" s="864"/>
      <c r="X376" s="864"/>
      <c r="Y376" s="865">
        <v>8.3000000000000007</v>
      </c>
      <c r="Z376" s="866"/>
      <c r="AA376" s="866"/>
      <c r="AB376" s="867"/>
      <c r="AC376" s="868" t="s">
        <v>251</v>
      </c>
      <c r="AD376" s="869"/>
      <c r="AE376" s="869"/>
      <c r="AF376" s="869"/>
      <c r="AG376" s="869"/>
      <c r="AH376" s="870">
        <v>2</v>
      </c>
      <c r="AI376" s="871"/>
      <c r="AJ376" s="871"/>
      <c r="AK376" s="871"/>
      <c r="AL376" s="854">
        <v>100</v>
      </c>
      <c r="AM376" s="855"/>
      <c r="AN376" s="855"/>
      <c r="AO376" s="856"/>
      <c r="AP376" s="857" t="s">
        <v>693</v>
      </c>
      <c r="AQ376" s="857"/>
      <c r="AR376" s="857"/>
      <c r="AS376" s="857"/>
      <c r="AT376" s="857"/>
      <c r="AU376" s="857"/>
      <c r="AV376" s="857"/>
      <c r="AW376" s="857"/>
      <c r="AX376" s="857"/>
      <c r="AY376">
        <f>COUNTA($C$376)</f>
        <v>1</v>
      </c>
    </row>
    <row r="377" spans="1:51" ht="30" customHeight="1" x14ac:dyDescent="0.2">
      <c r="A377" s="858">
        <v>12</v>
      </c>
      <c r="B377" s="858">
        <v>1</v>
      </c>
      <c r="C377" s="859" t="s">
        <v>653</v>
      </c>
      <c r="D377" s="860"/>
      <c r="E377" s="860"/>
      <c r="F377" s="860"/>
      <c r="G377" s="860"/>
      <c r="H377" s="860"/>
      <c r="I377" s="860"/>
      <c r="J377" s="861">
        <v>8040001007537</v>
      </c>
      <c r="K377" s="862"/>
      <c r="L377" s="862"/>
      <c r="M377" s="862"/>
      <c r="N377" s="862"/>
      <c r="O377" s="862"/>
      <c r="P377" s="863" t="s">
        <v>658</v>
      </c>
      <c r="Q377" s="864"/>
      <c r="R377" s="864"/>
      <c r="S377" s="864"/>
      <c r="T377" s="864"/>
      <c r="U377" s="864"/>
      <c r="V377" s="864"/>
      <c r="W377" s="864"/>
      <c r="X377" s="864"/>
      <c r="Y377" s="865">
        <v>3.4</v>
      </c>
      <c r="Z377" s="866"/>
      <c r="AA377" s="866"/>
      <c r="AB377" s="867"/>
      <c r="AC377" s="868" t="s">
        <v>251</v>
      </c>
      <c r="AD377" s="869"/>
      <c r="AE377" s="869"/>
      <c r="AF377" s="869"/>
      <c r="AG377" s="869"/>
      <c r="AH377" s="870">
        <v>2</v>
      </c>
      <c r="AI377" s="871"/>
      <c r="AJ377" s="871"/>
      <c r="AK377" s="871"/>
      <c r="AL377" s="854">
        <v>93.3</v>
      </c>
      <c r="AM377" s="855"/>
      <c r="AN377" s="855"/>
      <c r="AO377" s="856"/>
      <c r="AP377" s="857" t="s">
        <v>693</v>
      </c>
      <c r="AQ377" s="857"/>
      <c r="AR377" s="857"/>
      <c r="AS377" s="857"/>
      <c r="AT377" s="857"/>
      <c r="AU377" s="857"/>
      <c r="AV377" s="857"/>
      <c r="AW377" s="857"/>
      <c r="AX377" s="857"/>
      <c r="AY377">
        <f>COUNTA($C$377)</f>
        <v>1</v>
      </c>
    </row>
    <row r="378" spans="1:51" ht="30" customHeight="1" x14ac:dyDescent="0.2">
      <c r="A378" s="858">
        <v>13</v>
      </c>
      <c r="B378" s="858">
        <v>1</v>
      </c>
      <c r="C378" s="859" t="s">
        <v>654</v>
      </c>
      <c r="D378" s="860"/>
      <c r="E378" s="860"/>
      <c r="F378" s="860"/>
      <c r="G378" s="860"/>
      <c r="H378" s="860"/>
      <c r="I378" s="860"/>
      <c r="J378" s="861">
        <v>5011101033882</v>
      </c>
      <c r="K378" s="862"/>
      <c r="L378" s="862"/>
      <c r="M378" s="862"/>
      <c r="N378" s="862"/>
      <c r="O378" s="862"/>
      <c r="P378" s="863" t="s">
        <v>661</v>
      </c>
      <c r="Q378" s="864"/>
      <c r="R378" s="864"/>
      <c r="S378" s="864"/>
      <c r="T378" s="864"/>
      <c r="U378" s="864"/>
      <c r="V378" s="864"/>
      <c r="W378" s="864"/>
      <c r="X378" s="864"/>
      <c r="Y378" s="865">
        <v>8.8000000000000007</v>
      </c>
      <c r="Z378" s="866"/>
      <c r="AA378" s="866"/>
      <c r="AB378" s="867"/>
      <c r="AC378" s="868" t="s">
        <v>251</v>
      </c>
      <c r="AD378" s="869"/>
      <c r="AE378" s="869"/>
      <c r="AF378" s="869"/>
      <c r="AG378" s="869"/>
      <c r="AH378" s="870">
        <v>2</v>
      </c>
      <c r="AI378" s="871"/>
      <c r="AJ378" s="871"/>
      <c r="AK378" s="871"/>
      <c r="AL378" s="854">
        <v>88.89</v>
      </c>
      <c r="AM378" s="855"/>
      <c r="AN378" s="855"/>
      <c r="AO378" s="856"/>
      <c r="AP378" s="857" t="s">
        <v>693</v>
      </c>
      <c r="AQ378" s="857"/>
      <c r="AR378" s="857"/>
      <c r="AS378" s="857"/>
      <c r="AT378" s="857"/>
      <c r="AU378" s="857"/>
      <c r="AV378" s="857"/>
      <c r="AW378" s="857"/>
      <c r="AX378" s="857"/>
      <c r="AY378">
        <f>COUNTA($C$378)</f>
        <v>1</v>
      </c>
    </row>
    <row r="379" spans="1:51" ht="30" customHeight="1" x14ac:dyDescent="0.2">
      <c r="A379" s="858">
        <v>14</v>
      </c>
      <c r="B379" s="858">
        <v>1</v>
      </c>
      <c r="C379" s="859" t="s">
        <v>655</v>
      </c>
      <c r="D379" s="860"/>
      <c r="E379" s="860"/>
      <c r="F379" s="860"/>
      <c r="G379" s="860"/>
      <c r="H379" s="860"/>
      <c r="I379" s="860"/>
      <c r="J379" s="861">
        <v>8010001036745</v>
      </c>
      <c r="K379" s="862"/>
      <c r="L379" s="862"/>
      <c r="M379" s="862"/>
      <c r="N379" s="862"/>
      <c r="O379" s="862"/>
      <c r="P379" s="863" t="s">
        <v>658</v>
      </c>
      <c r="Q379" s="864"/>
      <c r="R379" s="864"/>
      <c r="S379" s="864"/>
      <c r="T379" s="864"/>
      <c r="U379" s="864"/>
      <c r="V379" s="864"/>
      <c r="W379" s="864"/>
      <c r="X379" s="864"/>
      <c r="Y379" s="865">
        <v>3.7</v>
      </c>
      <c r="Z379" s="866"/>
      <c r="AA379" s="866"/>
      <c r="AB379" s="867"/>
      <c r="AC379" s="868" t="s">
        <v>251</v>
      </c>
      <c r="AD379" s="869"/>
      <c r="AE379" s="869"/>
      <c r="AF379" s="869"/>
      <c r="AG379" s="869"/>
      <c r="AH379" s="870">
        <v>2</v>
      </c>
      <c r="AI379" s="871"/>
      <c r="AJ379" s="871"/>
      <c r="AK379" s="871"/>
      <c r="AL379" s="854">
        <v>94.44</v>
      </c>
      <c r="AM379" s="855"/>
      <c r="AN379" s="855"/>
      <c r="AO379" s="856"/>
      <c r="AP379" s="857" t="s">
        <v>693</v>
      </c>
      <c r="AQ379" s="857"/>
      <c r="AR379" s="857"/>
      <c r="AS379" s="857"/>
      <c r="AT379" s="857"/>
      <c r="AU379" s="857"/>
      <c r="AV379" s="857"/>
      <c r="AW379" s="857"/>
      <c r="AX379" s="857"/>
      <c r="AY379">
        <f>COUNTA($C$379)</f>
        <v>1</v>
      </c>
    </row>
    <row r="380" spans="1:51" ht="30" customHeight="1" x14ac:dyDescent="0.2">
      <c r="A380" s="858">
        <v>15</v>
      </c>
      <c r="B380" s="858">
        <v>1</v>
      </c>
      <c r="C380" s="859" t="s">
        <v>655</v>
      </c>
      <c r="D380" s="860"/>
      <c r="E380" s="860"/>
      <c r="F380" s="860"/>
      <c r="G380" s="860"/>
      <c r="H380" s="860"/>
      <c r="I380" s="860"/>
      <c r="J380" s="861">
        <v>8010001036745</v>
      </c>
      <c r="K380" s="862"/>
      <c r="L380" s="862"/>
      <c r="M380" s="862"/>
      <c r="N380" s="862"/>
      <c r="O380" s="862"/>
      <c r="P380" s="863" t="s">
        <v>658</v>
      </c>
      <c r="Q380" s="864"/>
      <c r="R380" s="864"/>
      <c r="S380" s="864"/>
      <c r="T380" s="864"/>
      <c r="U380" s="864"/>
      <c r="V380" s="864"/>
      <c r="W380" s="864"/>
      <c r="X380" s="864"/>
      <c r="Y380" s="865">
        <v>2.8</v>
      </c>
      <c r="Z380" s="866"/>
      <c r="AA380" s="866"/>
      <c r="AB380" s="867"/>
      <c r="AC380" s="868" t="s">
        <v>251</v>
      </c>
      <c r="AD380" s="869"/>
      <c r="AE380" s="869"/>
      <c r="AF380" s="869"/>
      <c r="AG380" s="869"/>
      <c r="AH380" s="870">
        <v>2</v>
      </c>
      <c r="AI380" s="871"/>
      <c r="AJ380" s="871"/>
      <c r="AK380" s="871"/>
      <c r="AL380" s="854">
        <v>100</v>
      </c>
      <c r="AM380" s="855"/>
      <c r="AN380" s="855"/>
      <c r="AO380" s="856"/>
      <c r="AP380" s="857" t="s">
        <v>693</v>
      </c>
      <c r="AQ380" s="857"/>
      <c r="AR380" s="857"/>
      <c r="AS380" s="857"/>
      <c r="AT380" s="857"/>
      <c r="AU380" s="857"/>
      <c r="AV380" s="857"/>
      <c r="AW380" s="857"/>
      <c r="AX380" s="857"/>
      <c r="AY380">
        <f>COUNTA($C$380)</f>
        <v>1</v>
      </c>
    </row>
    <row r="381" spans="1:51" ht="30" customHeight="1" x14ac:dyDescent="0.2">
      <c r="A381" s="858">
        <v>16</v>
      </c>
      <c r="B381" s="858">
        <v>1</v>
      </c>
      <c r="C381" s="859" t="s">
        <v>655</v>
      </c>
      <c r="D381" s="860"/>
      <c r="E381" s="860"/>
      <c r="F381" s="860"/>
      <c r="G381" s="860"/>
      <c r="H381" s="860"/>
      <c r="I381" s="860"/>
      <c r="J381" s="861">
        <v>8010001036745</v>
      </c>
      <c r="K381" s="862"/>
      <c r="L381" s="862"/>
      <c r="M381" s="862"/>
      <c r="N381" s="862"/>
      <c r="O381" s="862"/>
      <c r="P381" s="863" t="s">
        <v>658</v>
      </c>
      <c r="Q381" s="864"/>
      <c r="R381" s="864"/>
      <c r="S381" s="864"/>
      <c r="T381" s="864"/>
      <c r="U381" s="864"/>
      <c r="V381" s="864"/>
      <c r="W381" s="864"/>
      <c r="X381" s="864"/>
      <c r="Y381" s="865">
        <v>1</v>
      </c>
      <c r="Z381" s="866"/>
      <c r="AA381" s="866"/>
      <c r="AB381" s="867"/>
      <c r="AC381" s="868" t="s">
        <v>257</v>
      </c>
      <c r="AD381" s="869"/>
      <c r="AE381" s="869"/>
      <c r="AF381" s="869"/>
      <c r="AG381" s="869"/>
      <c r="AH381" s="870" t="s">
        <v>693</v>
      </c>
      <c r="AI381" s="871"/>
      <c r="AJ381" s="871"/>
      <c r="AK381" s="871"/>
      <c r="AL381" s="854" t="s">
        <v>693</v>
      </c>
      <c r="AM381" s="855"/>
      <c r="AN381" s="855"/>
      <c r="AO381" s="856"/>
      <c r="AP381" s="857" t="s">
        <v>693</v>
      </c>
      <c r="AQ381" s="857"/>
      <c r="AR381" s="857"/>
      <c r="AS381" s="857"/>
      <c r="AT381" s="857"/>
      <c r="AU381" s="857"/>
      <c r="AV381" s="857"/>
      <c r="AW381" s="857"/>
      <c r="AX381" s="857"/>
      <c r="AY381">
        <f>COUNTA($C$381)</f>
        <v>1</v>
      </c>
    </row>
    <row r="382" spans="1:51" s="16" customFormat="1" ht="30" customHeight="1" x14ac:dyDescent="0.2">
      <c r="A382" s="858">
        <v>17</v>
      </c>
      <c r="B382" s="858">
        <v>1</v>
      </c>
      <c r="C382" s="859" t="s">
        <v>655</v>
      </c>
      <c r="D382" s="860"/>
      <c r="E382" s="860"/>
      <c r="F382" s="860"/>
      <c r="G382" s="860"/>
      <c r="H382" s="860"/>
      <c r="I382" s="860"/>
      <c r="J382" s="861">
        <v>8010001036745</v>
      </c>
      <c r="K382" s="862"/>
      <c r="L382" s="862"/>
      <c r="M382" s="862"/>
      <c r="N382" s="862"/>
      <c r="O382" s="862"/>
      <c r="P382" s="863" t="s">
        <v>658</v>
      </c>
      <c r="Q382" s="864"/>
      <c r="R382" s="864"/>
      <c r="S382" s="864"/>
      <c r="T382" s="864"/>
      <c r="U382" s="864"/>
      <c r="V382" s="864"/>
      <c r="W382" s="864"/>
      <c r="X382" s="864"/>
      <c r="Y382" s="865">
        <v>0.7</v>
      </c>
      <c r="Z382" s="866"/>
      <c r="AA382" s="866"/>
      <c r="AB382" s="867"/>
      <c r="AC382" s="868" t="s">
        <v>257</v>
      </c>
      <c r="AD382" s="869"/>
      <c r="AE382" s="869"/>
      <c r="AF382" s="869"/>
      <c r="AG382" s="869"/>
      <c r="AH382" s="870" t="s">
        <v>693</v>
      </c>
      <c r="AI382" s="871"/>
      <c r="AJ382" s="871"/>
      <c r="AK382" s="871"/>
      <c r="AL382" s="854" t="s">
        <v>693</v>
      </c>
      <c r="AM382" s="855"/>
      <c r="AN382" s="855"/>
      <c r="AO382" s="856"/>
      <c r="AP382" s="857" t="s">
        <v>693</v>
      </c>
      <c r="AQ382" s="857"/>
      <c r="AR382" s="857"/>
      <c r="AS382" s="857"/>
      <c r="AT382" s="857"/>
      <c r="AU382" s="857"/>
      <c r="AV382" s="857"/>
      <c r="AW382" s="857"/>
      <c r="AX382" s="857"/>
      <c r="AY382">
        <f>COUNTA($C$382)</f>
        <v>1</v>
      </c>
    </row>
    <row r="383" spans="1:51" ht="30" customHeight="1" x14ac:dyDescent="0.2">
      <c r="A383" s="858">
        <v>18</v>
      </c>
      <c r="B383" s="858">
        <v>1</v>
      </c>
      <c r="C383" s="859" t="s">
        <v>656</v>
      </c>
      <c r="D383" s="860"/>
      <c r="E383" s="860"/>
      <c r="F383" s="860"/>
      <c r="G383" s="860"/>
      <c r="H383" s="860"/>
      <c r="I383" s="860"/>
      <c r="J383" s="861">
        <v>8180001124830</v>
      </c>
      <c r="K383" s="862"/>
      <c r="L383" s="862"/>
      <c r="M383" s="862"/>
      <c r="N383" s="862"/>
      <c r="O383" s="862"/>
      <c r="P383" s="863" t="s">
        <v>659</v>
      </c>
      <c r="Q383" s="864"/>
      <c r="R383" s="864"/>
      <c r="S383" s="864"/>
      <c r="T383" s="864"/>
      <c r="U383" s="864"/>
      <c r="V383" s="864"/>
      <c r="W383" s="864"/>
      <c r="X383" s="864"/>
      <c r="Y383" s="865">
        <v>7.6</v>
      </c>
      <c r="Z383" s="866"/>
      <c r="AA383" s="866"/>
      <c r="AB383" s="867"/>
      <c r="AC383" s="868" t="s">
        <v>251</v>
      </c>
      <c r="AD383" s="869"/>
      <c r="AE383" s="869"/>
      <c r="AF383" s="869"/>
      <c r="AG383" s="869"/>
      <c r="AH383" s="870">
        <v>2</v>
      </c>
      <c r="AI383" s="871"/>
      <c r="AJ383" s="871"/>
      <c r="AK383" s="871"/>
      <c r="AL383" s="854">
        <v>100</v>
      </c>
      <c r="AM383" s="855"/>
      <c r="AN383" s="855"/>
      <c r="AO383" s="856"/>
      <c r="AP383" s="857" t="s">
        <v>693</v>
      </c>
      <c r="AQ383" s="857"/>
      <c r="AR383" s="857"/>
      <c r="AS383" s="857"/>
      <c r="AT383" s="857"/>
      <c r="AU383" s="857"/>
      <c r="AV383" s="857"/>
      <c r="AW383" s="857"/>
      <c r="AX383" s="857"/>
      <c r="AY383">
        <f>COUNTA($C$383)</f>
        <v>1</v>
      </c>
    </row>
    <row r="384" spans="1:51" ht="30" customHeight="1" x14ac:dyDescent="0.2">
      <c r="A384" s="858">
        <v>19</v>
      </c>
      <c r="B384" s="858">
        <v>1</v>
      </c>
      <c r="C384" s="859" t="s">
        <v>662</v>
      </c>
      <c r="D384" s="860"/>
      <c r="E384" s="860"/>
      <c r="F384" s="860"/>
      <c r="G384" s="860"/>
      <c r="H384" s="860"/>
      <c r="I384" s="860"/>
      <c r="J384" s="861">
        <v>6240001051855</v>
      </c>
      <c r="K384" s="862"/>
      <c r="L384" s="862"/>
      <c r="M384" s="862"/>
      <c r="N384" s="862"/>
      <c r="O384" s="862"/>
      <c r="P384" s="863" t="s">
        <v>688</v>
      </c>
      <c r="Q384" s="864"/>
      <c r="R384" s="864"/>
      <c r="S384" s="864"/>
      <c r="T384" s="864"/>
      <c r="U384" s="864"/>
      <c r="V384" s="864"/>
      <c r="W384" s="864"/>
      <c r="X384" s="864"/>
      <c r="Y384" s="865">
        <v>2.5</v>
      </c>
      <c r="Z384" s="866"/>
      <c r="AA384" s="866"/>
      <c r="AB384" s="867"/>
      <c r="AC384" s="868" t="s">
        <v>251</v>
      </c>
      <c r="AD384" s="869"/>
      <c r="AE384" s="869"/>
      <c r="AF384" s="869"/>
      <c r="AG384" s="869"/>
      <c r="AH384" s="870">
        <v>2</v>
      </c>
      <c r="AI384" s="871"/>
      <c r="AJ384" s="871"/>
      <c r="AK384" s="871"/>
      <c r="AL384" s="854">
        <v>90.89</v>
      </c>
      <c r="AM384" s="855"/>
      <c r="AN384" s="855"/>
      <c r="AO384" s="856"/>
      <c r="AP384" s="857" t="s">
        <v>693</v>
      </c>
      <c r="AQ384" s="857"/>
      <c r="AR384" s="857"/>
      <c r="AS384" s="857"/>
      <c r="AT384" s="857"/>
      <c r="AU384" s="857"/>
      <c r="AV384" s="857"/>
      <c r="AW384" s="857"/>
      <c r="AX384" s="857"/>
      <c r="AY384">
        <f>COUNTA($C$384)</f>
        <v>1</v>
      </c>
    </row>
    <row r="385" spans="1:51" ht="30" customHeight="1" x14ac:dyDescent="0.2">
      <c r="A385" s="858">
        <v>20</v>
      </c>
      <c r="B385" s="858">
        <v>1</v>
      </c>
      <c r="C385" s="859" t="s">
        <v>662</v>
      </c>
      <c r="D385" s="860"/>
      <c r="E385" s="860"/>
      <c r="F385" s="860"/>
      <c r="G385" s="860"/>
      <c r="H385" s="860"/>
      <c r="I385" s="860"/>
      <c r="J385" s="861">
        <v>6240001051855</v>
      </c>
      <c r="K385" s="862"/>
      <c r="L385" s="862"/>
      <c r="M385" s="862"/>
      <c r="N385" s="862"/>
      <c r="O385" s="862"/>
      <c r="P385" s="863" t="s">
        <v>688</v>
      </c>
      <c r="Q385" s="864"/>
      <c r="R385" s="864"/>
      <c r="S385" s="864"/>
      <c r="T385" s="864"/>
      <c r="U385" s="864"/>
      <c r="V385" s="864"/>
      <c r="W385" s="864"/>
      <c r="X385" s="864"/>
      <c r="Y385" s="865">
        <v>1.4</v>
      </c>
      <c r="Z385" s="866"/>
      <c r="AA385" s="866"/>
      <c r="AB385" s="867"/>
      <c r="AC385" s="868" t="s">
        <v>257</v>
      </c>
      <c r="AD385" s="869"/>
      <c r="AE385" s="869"/>
      <c r="AF385" s="869"/>
      <c r="AG385" s="869"/>
      <c r="AH385" s="870" t="s">
        <v>693</v>
      </c>
      <c r="AI385" s="871"/>
      <c r="AJ385" s="871"/>
      <c r="AK385" s="871"/>
      <c r="AL385" s="854" t="s">
        <v>693</v>
      </c>
      <c r="AM385" s="855"/>
      <c r="AN385" s="855"/>
      <c r="AO385" s="856"/>
      <c r="AP385" s="857" t="s">
        <v>693</v>
      </c>
      <c r="AQ385" s="857"/>
      <c r="AR385" s="857"/>
      <c r="AS385" s="857"/>
      <c r="AT385" s="857"/>
      <c r="AU385" s="857"/>
      <c r="AV385" s="857"/>
      <c r="AW385" s="857"/>
      <c r="AX385" s="857"/>
      <c r="AY385">
        <f>COUNTA($C$385)</f>
        <v>1</v>
      </c>
    </row>
    <row r="386" spans="1:51" ht="30" customHeight="1" x14ac:dyDescent="0.2">
      <c r="A386" s="858">
        <v>21</v>
      </c>
      <c r="B386" s="858">
        <v>1</v>
      </c>
      <c r="C386" s="859" t="s">
        <v>662</v>
      </c>
      <c r="D386" s="860"/>
      <c r="E386" s="860"/>
      <c r="F386" s="860"/>
      <c r="G386" s="860"/>
      <c r="H386" s="860"/>
      <c r="I386" s="860"/>
      <c r="J386" s="861">
        <v>6240001051855</v>
      </c>
      <c r="K386" s="862"/>
      <c r="L386" s="862"/>
      <c r="M386" s="862"/>
      <c r="N386" s="862"/>
      <c r="O386" s="862"/>
      <c r="P386" s="863" t="s">
        <v>688</v>
      </c>
      <c r="Q386" s="864"/>
      <c r="R386" s="864"/>
      <c r="S386" s="864"/>
      <c r="T386" s="864"/>
      <c r="U386" s="864"/>
      <c r="V386" s="864"/>
      <c r="W386" s="864"/>
      <c r="X386" s="864"/>
      <c r="Y386" s="865">
        <v>0.9</v>
      </c>
      <c r="Z386" s="866"/>
      <c r="AA386" s="866"/>
      <c r="AB386" s="867"/>
      <c r="AC386" s="868" t="s">
        <v>257</v>
      </c>
      <c r="AD386" s="869"/>
      <c r="AE386" s="869"/>
      <c r="AF386" s="869"/>
      <c r="AG386" s="869"/>
      <c r="AH386" s="870" t="s">
        <v>693</v>
      </c>
      <c r="AI386" s="871"/>
      <c r="AJ386" s="871"/>
      <c r="AK386" s="871"/>
      <c r="AL386" s="854" t="s">
        <v>693</v>
      </c>
      <c r="AM386" s="855"/>
      <c r="AN386" s="855"/>
      <c r="AO386" s="856"/>
      <c r="AP386" s="857" t="s">
        <v>693</v>
      </c>
      <c r="AQ386" s="857"/>
      <c r="AR386" s="857"/>
      <c r="AS386" s="857"/>
      <c r="AT386" s="857"/>
      <c r="AU386" s="857"/>
      <c r="AV386" s="857"/>
      <c r="AW386" s="857"/>
      <c r="AX386" s="857"/>
      <c r="AY386">
        <f>COUNTA($C$386)</f>
        <v>1</v>
      </c>
    </row>
    <row r="387" spans="1:51" ht="30" customHeight="1" x14ac:dyDescent="0.2">
      <c r="A387" s="858">
        <v>22</v>
      </c>
      <c r="B387" s="858">
        <v>1</v>
      </c>
      <c r="C387" s="859" t="s">
        <v>662</v>
      </c>
      <c r="D387" s="860"/>
      <c r="E387" s="860"/>
      <c r="F387" s="860"/>
      <c r="G387" s="860"/>
      <c r="H387" s="860"/>
      <c r="I387" s="860"/>
      <c r="J387" s="861">
        <v>6240001051855</v>
      </c>
      <c r="K387" s="862"/>
      <c r="L387" s="862"/>
      <c r="M387" s="862"/>
      <c r="N387" s="862"/>
      <c r="O387" s="862"/>
      <c r="P387" s="863" t="s">
        <v>688</v>
      </c>
      <c r="Q387" s="864"/>
      <c r="R387" s="864"/>
      <c r="S387" s="864"/>
      <c r="T387" s="864"/>
      <c r="U387" s="864"/>
      <c r="V387" s="864"/>
      <c r="W387" s="864"/>
      <c r="X387" s="864"/>
      <c r="Y387" s="865">
        <v>0.9</v>
      </c>
      <c r="Z387" s="866"/>
      <c r="AA387" s="866"/>
      <c r="AB387" s="867"/>
      <c r="AC387" s="868" t="s">
        <v>257</v>
      </c>
      <c r="AD387" s="869"/>
      <c r="AE387" s="869"/>
      <c r="AF387" s="869"/>
      <c r="AG387" s="869"/>
      <c r="AH387" s="870" t="s">
        <v>693</v>
      </c>
      <c r="AI387" s="871"/>
      <c r="AJ387" s="871"/>
      <c r="AK387" s="871"/>
      <c r="AL387" s="854" t="s">
        <v>693</v>
      </c>
      <c r="AM387" s="855"/>
      <c r="AN387" s="855"/>
      <c r="AO387" s="856"/>
      <c r="AP387" s="857" t="s">
        <v>693</v>
      </c>
      <c r="AQ387" s="857"/>
      <c r="AR387" s="857"/>
      <c r="AS387" s="857"/>
      <c r="AT387" s="857"/>
      <c r="AU387" s="857"/>
      <c r="AV387" s="857"/>
      <c r="AW387" s="857"/>
      <c r="AX387" s="857"/>
      <c r="AY387">
        <f>COUNTA($C$387)</f>
        <v>1</v>
      </c>
    </row>
    <row r="388" spans="1:51" ht="30" customHeight="1" x14ac:dyDescent="0.2">
      <c r="A388" s="858">
        <v>23</v>
      </c>
      <c r="B388" s="858">
        <v>1</v>
      </c>
      <c r="C388" s="859" t="s">
        <v>662</v>
      </c>
      <c r="D388" s="860"/>
      <c r="E388" s="860"/>
      <c r="F388" s="860"/>
      <c r="G388" s="860"/>
      <c r="H388" s="860"/>
      <c r="I388" s="860"/>
      <c r="J388" s="861">
        <v>6240001051855</v>
      </c>
      <c r="K388" s="862"/>
      <c r="L388" s="862"/>
      <c r="M388" s="862"/>
      <c r="N388" s="862"/>
      <c r="O388" s="862"/>
      <c r="P388" s="863" t="s">
        <v>688</v>
      </c>
      <c r="Q388" s="864"/>
      <c r="R388" s="864"/>
      <c r="S388" s="864"/>
      <c r="T388" s="864"/>
      <c r="U388" s="864"/>
      <c r="V388" s="864"/>
      <c r="W388" s="864"/>
      <c r="X388" s="864"/>
      <c r="Y388" s="865">
        <v>0.9</v>
      </c>
      <c r="Z388" s="866"/>
      <c r="AA388" s="866"/>
      <c r="AB388" s="867"/>
      <c r="AC388" s="868" t="s">
        <v>257</v>
      </c>
      <c r="AD388" s="869"/>
      <c r="AE388" s="869"/>
      <c r="AF388" s="869"/>
      <c r="AG388" s="869"/>
      <c r="AH388" s="870" t="s">
        <v>693</v>
      </c>
      <c r="AI388" s="871"/>
      <c r="AJ388" s="871"/>
      <c r="AK388" s="871"/>
      <c r="AL388" s="854" t="s">
        <v>693</v>
      </c>
      <c r="AM388" s="855"/>
      <c r="AN388" s="855"/>
      <c r="AO388" s="856"/>
      <c r="AP388" s="857" t="s">
        <v>693</v>
      </c>
      <c r="AQ388" s="857"/>
      <c r="AR388" s="857"/>
      <c r="AS388" s="857"/>
      <c r="AT388" s="857"/>
      <c r="AU388" s="857"/>
      <c r="AV388" s="857"/>
      <c r="AW388" s="857"/>
      <c r="AX388" s="857"/>
      <c r="AY388">
        <f>COUNTA($C$388)</f>
        <v>1</v>
      </c>
    </row>
    <row r="389" spans="1:51" ht="30" customHeight="1" x14ac:dyDescent="0.2">
      <c r="A389" s="858">
        <v>24</v>
      </c>
      <c r="B389" s="858">
        <v>1</v>
      </c>
      <c r="C389" s="859" t="s">
        <v>662</v>
      </c>
      <c r="D389" s="860"/>
      <c r="E389" s="860"/>
      <c r="F389" s="860"/>
      <c r="G389" s="860"/>
      <c r="H389" s="860"/>
      <c r="I389" s="860"/>
      <c r="J389" s="861">
        <v>6240001051855</v>
      </c>
      <c r="K389" s="862"/>
      <c r="L389" s="862"/>
      <c r="M389" s="862"/>
      <c r="N389" s="862"/>
      <c r="O389" s="862"/>
      <c r="P389" s="863" t="s">
        <v>689</v>
      </c>
      <c r="Q389" s="864"/>
      <c r="R389" s="864"/>
      <c r="S389" s="864"/>
      <c r="T389" s="864"/>
      <c r="U389" s="864"/>
      <c r="V389" s="864"/>
      <c r="W389" s="864"/>
      <c r="X389" s="864"/>
      <c r="Y389" s="865">
        <v>0.6</v>
      </c>
      <c r="Z389" s="866"/>
      <c r="AA389" s="866"/>
      <c r="AB389" s="867"/>
      <c r="AC389" s="868" t="s">
        <v>257</v>
      </c>
      <c r="AD389" s="869"/>
      <c r="AE389" s="869"/>
      <c r="AF389" s="869"/>
      <c r="AG389" s="869"/>
      <c r="AH389" s="870" t="s">
        <v>693</v>
      </c>
      <c r="AI389" s="871"/>
      <c r="AJ389" s="871"/>
      <c r="AK389" s="871"/>
      <c r="AL389" s="854" t="s">
        <v>693</v>
      </c>
      <c r="AM389" s="855"/>
      <c r="AN389" s="855"/>
      <c r="AO389" s="856"/>
      <c r="AP389" s="857" t="s">
        <v>693</v>
      </c>
      <c r="AQ389" s="857"/>
      <c r="AR389" s="857"/>
      <c r="AS389" s="857"/>
      <c r="AT389" s="857"/>
      <c r="AU389" s="857"/>
      <c r="AV389" s="857"/>
      <c r="AW389" s="857"/>
      <c r="AX389" s="857"/>
      <c r="AY389">
        <f>COUNTA($C$389)</f>
        <v>1</v>
      </c>
    </row>
    <row r="390" spans="1:51" ht="30" customHeight="1" x14ac:dyDescent="0.2">
      <c r="A390" s="858">
        <v>25</v>
      </c>
      <c r="B390" s="858">
        <v>1</v>
      </c>
      <c r="C390" s="859" t="s">
        <v>657</v>
      </c>
      <c r="D390" s="860"/>
      <c r="E390" s="860"/>
      <c r="F390" s="860"/>
      <c r="G390" s="860"/>
      <c r="H390" s="860"/>
      <c r="I390" s="860"/>
      <c r="J390" s="861">
        <v>6010001105345</v>
      </c>
      <c r="K390" s="862"/>
      <c r="L390" s="862"/>
      <c r="M390" s="862"/>
      <c r="N390" s="862"/>
      <c r="O390" s="862"/>
      <c r="P390" s="863" t="s">
        <v>689</v>
      </c>
      <c r="Q390" s="864"/>
      <c r="R390" s="864"/>
      <c r="S390" s="864"/>
      <c r="T390" s="864"/>
      <c r="U390" s="864"/>
      <c r="V390" s="864"/>
      <c r="W390" s="864"/>
      <c r="X390" s="864"/>
      <c r="Y390" s="865">
        <v>7.1</v>
      </c>
      <c r="Z390" s="866"/>
      <c r="AA390" s="866"/>
      <c r="AB390" s="867"/>
      <c r="AC390" s="868" t="s">
        <v>251</v>
      </c>
      <c r="AD390" s="869"/>
      <c r="AE390" s="869"/>
      <c r="AF390" s="869"/>
      <c r="AG390" s="869"/>
      <c r="AH390" s="870">
        <v>1</v>
      </c>
      <c r="AI390" s="871"/>
      <c r="AJ390" s="871"/>
      <c r="AK390" s="871"/>
      <c r="AL390" s="854">
        <v>86.06</v>
      </c>
      <c r="AM390" s="855"/>
      <c r="AN390" s="855"/>
      <c r="AO390" s="856"/>
      <c r="AP390" s="857" t="s">
        <v>693</v>
      </c>
      <c r="AQ390" s="857"/>
      <c r="AR390" s="857"/>
      <c r="AS390" s="857"/>
      <c r="AT390" s="857"/>
      <c r="AU390" s="857"/>
      <c r="AV390" s="857"/>
      <c r="AW390" s="857"/>
      <c r="AX390" s="857"/>
      <c r="AY390">
        <f>COUNTA($C$390)</f>
        <v>1</v>
      </c>
    </row>
    <row r="391" spans="1:51" ht="30" hidden="1" customHeight="1" x14ac:dyDescent="0.2">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2">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2">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2">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2">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229</v>
      </c>
      <c r="AD398" s="848"/>
      <c r="AE398" s="848"/>
      <c r="AF398" s="848"/>
      <c r="AG398" s="848"/>
      <c r="AH398" s="849" t="s">
        <v>247</v>
      </c>
      <c r="AI398" s="847"/>
      <c r="AJ398" s="847"/>
      <c r="AK398" s="847"/>
      <c r="AL398" s="847" t="s">
        <v>19</v>
      </c>
      <c r="AM398" s="847"/>
      <c r="AN398" s="847"/>
      <c r="AO398" s="851"/>
      <c r="AP398" s="872" t="s">
        <v>198</v>
      </c>
      <c r="AQ398" s="872"/>
      <c r="AR398" s="872"/>
      <c r="AS398" s="872"/>
      <c r="AT398" s="872"/>
      <c r="AU398" s="872"/>
      <c r="AV398" s="872"/>
      <c r="AW398" s="872"/>
      <c r="AX398" s="872"/>
      <c r="AY398">
        <f>$AY$396</f>
        <v>1</v>
      </c>
    </row>
    <row r="399" spans="1:51" ht="30" customHeight="1" x14ac:dyDescent="0.2">
      <c r="A399" s="858">
        <v>1</v>
      </c>
      <c r="B399" s="858">
        <v>1</v>
      </c>
      <c r="C399" s="859" t="s">
        <v>663</v>
      </c>
      <c r="D399" s="860"/>
      <c r="E399" s="860"/>
      <c r="F399" s="860"/>
      <c r="G399" s="860"/>
      <c r="H399" s="860"/>
      <c r="I399" s="860"/>
      <c r="J399" s="861" t="s">
        <v>283</v>
      </c>
      <c r="K399" s="862"/>
      <c r="L399" s="862"/>
      <c r="M399" s="862"/>
      <c r="N399" s="862"/>
      <c r="O399" s="862"/>
      <c r="P399" s="863" t="s">
        <v>673</v>
      </c>
      <c r="Q399" s="864"/>
      <c r="R399" s="864"/>
      <c r="S399" s="864"/>
      <c r="T399" s="864"/>
      <c r="U399" s="864"/>
      <c r="V399" s="864"/>
      <c r="W399" s="864"/>
      <c r="X399" s="864"/>
      <c r="Y399" s="865">
        <v>3.1</v>
      </c>
      <c r="Z399" s="866"/>
      <c r="AA399" s="866"/>
      <c r="AB399" s="867"/>
      <c r="AC399" s="868" t="s">
        <v>75</v>
      </c>
      <c r="AD399" s="869"/>
      <c r="AE399" s="869"/>
      <c r="AF399" s="869"/>
      <c r="AG399" s="869"/>
      <c r="AH399" s="852" t="s">
        <v>283</v>
      </c>
      <c r="AI399" s="853"/>
      <c r="AJ399" s="853"/>
      <c r="AK399" s="853"/>
      <c r="AL399" s="852" t="s">
        <v>283</v>
      </c>
      <c r="AM399" s="853"/>
      <c r="AN399" s="853"/>
      <c r="AO399" s="853"/>
      <c r="AP399" s="857" t="s">
        <v>283</v>
      </c>
      <c r="AQ399" s="857"/>
      <c r="AR399" s="857"/>
      <c r="AS399" s="857"/>
      <c r="AT399" s="857"/>
      <c r="AU399" s="857"/>
      <c r="AV399" s="857"/>
      <c r="AW399" s="857"/>
      <c r="AX399" s="857"/>
      <c r="AY399">
        <f>$AY$396</f>
        <v>1</v>
      </c>
    </row>
    <row r="400" spans="1:51" ht="30" customHeight="1" x14ac:dyDescent="0.2">
      <c r="A400" s="858">
        <v>2</v>
      </c>
      <c r="B400" s="858">
        <v>1</v>
      </c>
      <c r="C400" s="859" t="s">
        <v>664</v>
      </c>
      <c r="D400" s="860"/>
      <c r="E400" s="860"/>
      <c r="F400" s="860"/>
      <c r="G400" s="860"/>
      <c r="H400" s="860"/>
      <c r="I400" s="860"/>
      <c r="J400" s="861" t="s">
        <v>283</v>
      </c>
      <c r="K400" s="862"/>
      <c r="L400" s="862"/>
      <c r="M400" s="862"/>
      <c r="N400" s="862"/>
      <c r="O400" s="862"/>
      <c r="P400" s="863" t="s">
        <v>673</v>
      </c>
      <c r="Q400" s="864"/>
      <c r="R400" s="864"/>
      <c r="S400" s="864"/>
      <c r="T400" s="864"/>
      <c r="U400" s="864"/>
      <c r="V400" s="864"/>
      <c r="W400" s="864"/>
      <c r="X400" s="864"/>
      <c r="Y400" s="865">
        <v>3</v>
      </c>
      <c r="Z400" s="866"/>
      <c r="AA400" s="866"/>
      <c r="AB400" s="867"/>
      <c r="AC400" s="868" t="s">
        <v>75</v>
      </c>
      <c r="AD400" s="869"/>
      <c r="AE400" s="869"/>
      <c r="AF400" s="869"/>
      <c r="AG400" s="869"/>
      <c r="AH400" s="852" t="s">
        <v>283</v>
      </c>
      <c r="AI400" s="853"/>
      <c r="AJ400" s="853"/>
      <c r="AK400" s="853"/>
      <c r="AL400" s="852" t="s">
        <v>283</v>
      </c>
      <c r="AM400" s="853"/>
      <c r="AN400" s="853"/>
      <c r="AO400" s="853"/>
      <c r="AP400" s="857" t="s">
        <v>283</v>
      </c>
      <c r="AQ400" s="857"/>
      <c r="AR400" s="857"/>
      <c r="AS400" s="857"/>
      <c r="AT400" s="857"/>
      <c r="AU400" s="857"/>
      <c r="AV400" s="857"/>
      <c r="AW400" s="857"/>
      <c r="AX400" s="857"/>
      <c r="AY400">
        <f>COUNTA($C$400)</f>
        <v>1</v>
      </c>
    </row>
    <row r="401" spans="1:51" ht="30" customHeight="1" x14ac:dyDescent="0.2">
      <c r="A401" s="858">
        <v>3</v>
      </c>
      <c r="B401" s="858">
        <v>1</v>
      </c>
      <c r="C401" s="859" t="s">
        <v>665</v>
      </c>
      <c r="D401" s="860"/>
      <c r="E401" s="860"/>
      <c r="F401" s="860"/>
      <c r="G401" s="860"/>
      <c r="H401" s="860"/>
      <c r="I401" s="860"/>
      <c r="J401" s="861" t="s">
        <v>283</v>
      </c>
      <c r="K401" s="862"/>
      <c r="L401" s="862"/>
      <c r="M401" s="862"/>
      <c r="N401" s="862"/>
      <c r="O401" s="862"/>
      <c r="P401" s="863" t="s">
        <v>673</v>
      </c>
      <c r="Q401" s="864"/>
      <c r="R401" s="864"/>
      <c r="S401" s="864"/>
      <c r="T401" s="864"/>
      <c r="U401" s="864"/>
      <c r="V401" s="864"/>
      <c r="W401" s="864"/>
      <c r="X401" s="864"/>
      <c r="Y401" s="865">
        <v>2.9</v>
      </c>
      <c r="Z401" s="866"/>
      <c r="AA401" s="866"/>
      <c r="AB401" s="867"/>
      <c r="AC401" s="868" t="s">
        <v>75</v>
      </c>
      <c r="AD401" s="869"/>
      <c r="AE401" s="869"/>
      <c r="AF401" s="869"/>
      <c r="AG401" s="869"/>
      <c r="AH401" s="852" t="s">
        <v>283</v>
      </c>
      <c r="AI401" s="853"/>
      <c r="AJ401" s="853"/>
      <c r="AK401" s="853"/>
      <c r="AL401" s="852" t="s">
        <v>283</v>
      </c>
      <c r="AM401" s="853"/>
      <c r="AN401" s="853"/>
      <c r="AO401" s="853"/>
      <c r="AP401" s="857" t="s">
        <v>283</v>
      </c>
      <c r="AQ401" s="857"/>
      <c r="AR401" s="857"/>
      <c r="AS401" s="857"/>
      <c r="AT401" s="857"/>
      <c r="AU401" s="857"/>
      <c r="AV401" s="857"/>
      <c r="AW401" s="857"/>
      <c r="AX401" s="857"/>
      <c r="AY401">
        <f>COUNTA($C$401)</f>
        <v>1</v>
      </c>
    </row>
    <row r="402" spans="1:51" ht="30" customHeight="1" x14ac:dyDescent="0.2">
      <c r="A402" s="858">
        <v>4</v>
      </c>
      <c r="B402" s="858">
        <v>1</v>
      </c>
      <c r="C402" s="859" t="s">
        <v>666</v>
      </c>
      <c r="D402" s="860"/>
      <c r="E402" s="860"/>
      <c r="F402" s="860"/>
      <c r="G402" s="860"/>
      <c r="H402" s="860"/>
      <c r="I402" s="860"/>
      <c r="J402" s="861" t="s">
        <v>283</v>
      </c>
      <c r="K402" s="862"/>
      <c r="L402" s="862"/>
      <c r="M402" s="862"/>
      <c r="N402" s="862"/>
      <c r="O402" s="862"/>
      <c r="P402" s="863" t="s">
        <v>673</v>
      </c>
      <c r="Q402" s="864"/>
      <c r="R402" s="864"/>
      <c r="S402" s="864"/>
      <c r="T402" s="864"/>
      <c r="U402" s="864"/>
      <c r="V402" s="864"/>
      <c r="W402" s="864"/>
      <c r="X402" s="864"/>
      <c r="Y402" s="865">
        <v>2.7</v>
      </c>
      <c r="Z402" s="866"/>
      <c r="AA402" s="866"/>
      <c r="AB402" s="867"/>
      <c r="AC402" s="868" t="s">
        <v>75</v>
      </c>
      <c r="AD402" s="869"/>
      <c r="AE402" s="869"/>
      <c r="AF402" s="869"/>
      <c r="AG402" s="869"/>
      <c r="AH402" s="852" t="s">
        <v>283</v>
      </c>
      <c r="AI402" s="853"/>
      <c r="AJ402" s="853"/>
      <c r="AK402" s="853"/>
      <c r="AL402" s="852" t="s">
        <v>283</v>
      </c>
      <c r="AM402" s="853"/>
      <c r="AN402" s="853"/>
      <c r="AO402" s="853"/>
      <c r="AP402" s="857" t="s">
        <v>283</v>
      </c>
      <c r="AQ402" s="857"/>
      <c r="AR402" s="857"/>
      <c r="AS402" s="857"/>
      <c r="AT402" s="857"/>
      <c r="AU402" s="857"/>
      <c r="AV402" s="857"/>
      <c r="AW402" s="857"/>
      <c r="AX402" s="857"/>
      <c r="AY402">
        <f>COUNTA($C$402)</f>
        <v>1</v>
      </c>
    </row>
    <row r="403" spans="1:51" ht="30" customHeight="1" x14ac:dyDescent="0.2">
      <c r="A403" s="858">
        <v>5</v>
      </c>
      <c r="B403" s="858">
        <v>1</v>
      </c>
      <c r="C403" s="859" t="s">
        <v>667</v>
      </c>
      <c r="D403" s="860"/>
      <c r="E403" s="860"/>
      <c r="F403" s="860"/>
      <c r="G403" s="860"/>
      <c r="H403" s="860"/>
      <c r="I403" s="860"/>
      <c r="J403" s="861" t="s">
        <v>283</v>
      </c>
      <c r="K403" s="862"/>
      <c r="L403" s="862"/>
      <c r="M403" s="862"/>
      <c r="N403" s="862"/>
      <c r="O403" s="862"/>
      <c r="P403" s="863" t="s">
        <v>673</v>
      </c>
      <c r="Q403" s="864"/>
      <c r="R403" s="864"/>
      <c r="S403" s="864"/>
      <c r="T403" s="864"/>
      <c r="U403" s="864"/>
      <c r="V403" s="864"/>
      <c r="W403" s="864"/>
      <c r="X403" s="864"/>
      <c r="Y403" s="865">
        <v>2.5</v>
      </c>
      <c r="Z403" s="866"/>
      <c r="AA403" s="866"/>
      <c r="AB403" s="867"/>
      <c r="AC403" s="868" t="s">
        <v>75</v>
      </c>
      <c r="AD403" s="869"/>
      <c r="AE403" s="869"/>
      <c r="AF403" s="869"/>
      <c r="AG403" s="869"/>
      <c r="AH403" s="852" t="s">
        <v>283</v>
      </c>
      <c r="AI403" s="853"/>
      <c r="AJ403" s="853"/>
      <c r="AK403" s="853"/>
      <c r="AL403" s="852" t="s">
        <v>283</v>
      </c>
      <c r="AM403" s="853"/>
      <c r="AN403" s="853"/>
      <c r="AO403" s="853"/>
      <c r="AP403" s="857" t="s">
        <v>283</v>
      </c>
      <c r="AQ403" s="857"/>
      <c r="AR403" s="857"/>
      <c r="AS403" s="857"/>
      <c r="AT403" s="857"/>
      <c r="AU403" s="857"/>
      <c r="AV403" s="857"/>
      <c r="AW403" s="857"/>
      <c r="AX403" s="857"/>
      <c r="AY403">
        <f>COUNTA($C$403)</f>
        <v>1</v>
      </c>
    </row>
    <row r="404" spans="1:51" ht="30" customHeight="1" x14ac:dyDescent="0.2">
      <c r="A404" s="858">
        <v>6</v>
      </c>
      <c r="B404" s="858">
        <v>1</v>
      </c>
      <c r="C404" s="859" t="s">
        <v>668</v>
      </c>
      <c r="D404" s="860"/>
      <c r="E404" s="860"/>
      <c r="F404" s="860"/>
      <c r="G404" s="860"/>
      <c r="H404" s="860"/>
      <c r="I404" s="860"/>
      <c r="J404" s="861" t="s">
        <v>283</v>
      </c>
      <c r="K404" s="862"/>
      <c r="L404" s="862"/>
      <c r="M404" s="862"/>
      <c r="N404" s="862"/>
      <c r="O404" s="862"/>
      <c r="P404" s="863" t="s">
        <v>673</v>
      </c>
      <c r="Q404" s="864"/>
      <c r="R404" s="864"/>
      <c r="S404" s="864"/>
      <c r="T404" s="864"/>
      <c r="U404" s="864"/>
      <c r="V404" s="864"/>
      <c r="W404" s="864"/>
      <c r="X404" s="864"/>
      <c r="Y404" s="865">
        <v>2.5</v>
      </c>
      <c r="Z404" s="866"/>
      <c r="AA404" s="866"/>
      <c r="AB404" s="867"/>
      <c r="AC404" s="868" t="s">
        <v>75</v>
      </c>
      <c r="AD404" s="869"/>
      <c r="AE404" s="869"/>
      <c r="AF404" s="869"/>
      <c r="AG404" s="869"/>
      <c r="AH404" s="852" t="s">
        <v>283</v>
      </c>
      <c r="AI404" s="853"/>
      <c r="AJ404" s="853"/>
      <c r="AK404" s="853"/>
      <c r="AL404" s="852" t="s">
        <v>283</v>
      </c>
      <c r="AM404" s="853"/>
      <c r="AN404" s="853"/>
      <c r="AO404" s="853"/>
      <c r="AP404" s="857" t="s">
        <v>283</v>
      </c>
      <c r="AQ404" s="857"/>
      <c r="AR404" s="857"/>
      <c r="AS404" s="857"/>
      <c r="AT404" s="857"/>
      <c r="AU404" s="857"/>
      <c r="AV404" s="857"/>
      <c r="AW404" s="857"/>
      <c r="AX404" s="857"/>
      <c r="AY404">
        <f>COUNTA($C$404)</f>
        <v>1</v>
      </c>
    </row>
    <row r="405" spans="1:51" ht="30" customHeight="1" x14ac:dyDescent="0.2">
      <c r="A405" s="858">
        <v>7</v>
      </c>
      <c r="B405" s="858">
        <v>1</v>
      </c>
      <c r="C405" s="859" t="s">
        <v>669</v>
      </c>
      <c r="D405" s="860"/>
      <c r="E405" s="860"/>
      <c r="F405" s="860"/>
      <c r="G405" s="860"/>
      <c r="H405" s="860"/>
      <c r="I405" s="860"/>
      <c r="J405" s="861" t="s">
        <v>283</v>
      </c>
      <c r="K405" s="862"/>
      <c r="L405" s="862"/>
      <c r="M405" s="862"/>
      <c r="N405" s="862"/>
      <c r="O405" s="862"/>
      <c r="P405" s="863" t="s">
        <v>673</v>
      </c>
      <c r="Q405" s="864"/>
      <c r="R405" s="864"/>
      <c r="S405" s="864"/>
      <c r="T405" s="864"/>
      <c r="U405" s="864"/>
      <c r="V405" s="864"/>
      <c r="W405" s="864"/>
      <c r="X405" s="864"/>
      <c r="Y405" s="865">
        <v>2.2999999999999998</v>
      </c>
      <c r="Z405" s="866"/>
      <c r="AA405" s="866"/>
      <c r="AB405" s="867"/>
      <c r="AC405" s="868" t="s">
        <v>75</v>
      </c>
      <c r="AD405" s="869"/>
      <c r="AE405" s="869"/>
      <c r="AF405" s="869"/>
      <c r="AG405" s="869"/>
      <c r="AH405" s="852" t="s">
        <v>283</v>
      </c>
      <c r="AI405" s="853"/>
      <c r="AJ405" s="853"/>
      <c r="AK405" s="853"/>
      <c r="AL405" s="852" t="s">
        <v>283</v>
      </c>
      <c r="AM405" s="853"/>
      <c r="AN405" s="853"/>
      <c r="AO405" s="853"/>
      <c r="AP405" s="857" t="s">
        <v>283</v>
      </c>
      <c r="AQ405" s="857"/>
      <c r="AR405" s="857"/>
      <c r="AS405" s="857"/>
      <c r="AT405" s="857"/>
      <c r="AU405" s="857"/>
      <c r="AV405" s="857"/>
      <c r="AW405" s="857"/>
      <c r="AX405" s="857"/>
      <c r="AY405">
        <f>COUNTA($C$405)</f>
        <v>1</v>
      </c>
    </row>
    <row r="406" spans="1:51" ht="30" customHeight="1" x14ac:dyDescent="0.2">
      <c r="A406" s="858">
        <v>8</v>
      </c>
      <c r="B406" s="858">
        <v>1</v>
      </c>
      <c r="C406" s="859" t="s">
        <v>670</v>
      </c>
      <c r="D406" s="860"/>
      <c r="E406" s="860"/>
      <c r="F406" s="860"/>
      <c r="G406" s="860"/>
      <c r="H406" s="860"/>
      <c r="I406" s="860"/>
      <c r="J406" s="861" t="s">
        <v>283</v>
      </c>
      <c r="K406" s="862"/>
      <c r="L406" s="862"/>
      <c r="M406" s="862"/>
      <c r="N406" s="862"/>
      <c r="O406" s="862"/>
      <c r="P406" s="863" t="s">
        <v>673</v>
      </c>
      <c r="Q406" s="864"/>
      <c r="R406" s="864"/>
      <c r="S406" s="864"/>
      <c r="T406" s="864"/>
      <c r="U406" s="864"/>
      <c r="V406" s="864"/>
      <c r="W406" s="864"/>
      <c r="X406" s="864"/>
      <c r="Y406" s="865">
        <v>2.2000000000000002</v>
      </c>
      <c r="Z406" s="866"/>
      <c r="AA406" s="866"/>
      <c r="AB406" s="867"/>
      <c r="AC406" s="868" t="s">
        <v>75</v>
      </c>
      <c r="AD406" s="869"/>
      <c r="AE406" s="869"/>
      <c r="AF406" s="869"/>
      <c r="AG406" s="869"/>
      <c r="AH406" s="852" t="s">
        <v>283</v>
      </c>
      <c r="AI406" s="853"/>
      <c r="AJ406" s="853"/>
      <c r="AK406" s="853"/>
      <c r="AL406" s="852" t="s">
        <v>283</v>
      </c>
      <c r="AM406" s="853"/>
      <c r="AN406" s="853"/>
      <c r="AO406" s="853"/>
      <c r="AP406" s="857" t="s">
        <v>283</v>
      </c>
      <c r="AQ406" s="857"/>
      <c r="AR406" s="857"/>
      <c r="AS406" s="857"/>
      <c r="AT406" s="857"/>
      <c r="AU406" s="857"/>
      <c r="AV406" s="857"/>
      <c r="AW406" s="857"/>
      <c r="AX406" s="857"/>
      <c r="AY406">
        <f>COUNTA($C$406)</f>
        <v>1</v>
      </c>
    </row>
    <row r="407" spans="1:51" ht="30" customHeight="1" x14ac:dyDescent="0.2">
      <c r="A407" s="858">
        <v>9</v>
      </c>
      <c r="B407" s="858">
        <v>1</v>
      </c>
      <c r="C407" s="859" t="s">
        <v>671</v>
      </c>
      <c r="D407" s="860"/>
      <c r="E407" s="860"/>
      <c r="F407" s="860"/>
      <c r="G407" s="860"/>
      <c r="H407" s="860"/>
      <c r="I407" s="860"/>
      <c r="J407" s="861" t="s">
        <v>283</v>
      </c>
      <c r="K407" s="862"/>
      <c r="L407" s="862"/>
      <c r="M407" s="862"/>
      <c r="N407" s="862"/>
      <c r="O407" s="862"/>
      <c r="P407" s="863" t="s">
        <v>673</v>
      </c>
      <c r="Q407" s="864"/>
      <c r="R407" s="864"/>
      <c r="S407" s="864"/>
      <c r="T407" s="864"/>
      <c r="U407" s="864"/>
      <c r="V407" s="864"/>
      <c r="W407" s="864"/>
      <c r="X407" s="864"/>
      <c r="Y407" s="865">
        <v>2.2000000000000002</v>
      </c>
      <c r="Z407" s="866"/>
      <c r="AA407" s="866"/>
      <c r="AB407" s="867"/>
      <c r="AC407" s="868" t="s">
        <v>75</v>
      </c>
      <c r="AD407" s="869"/>
      <c r="AE407" s="869"/>
      <c r="AF407" s="869"/>
      <c r="AG407" s="869"/>
      <c r="AH407" s="852" t="s">
        <v>283</v>
      </c>
      <c r="AI407" s="853"/>
      <c r="AJ407" s="853"/>
      <c r="AK407" s="853"/>
      <c r="AL407" s="852" t="s">
        <v>283</v>
      </c>
      <c r="AM407" s="853"/>
      <c r="AN407" s="853"/>
      <c r="AO407" s="853"/>
      <c r="AP407" s="857" t="s">
        <v>283</v>
      </c>
      <c r="AQ407" s="857"/>
      <c r="AR407" s="857"/>
      <c r="AS407" s="857"/>
      <c r="AT407" s="857"/>
      <c r="AU407" s="857"/>
      <c r="AV407" s="857"/>
      <c r="AW407" s="857"/>
      <c r="AX407" s="857"/>
      <c r="AY407">
        <f>COUNTA($C$407)</f>
        <v>1</v>
      </c>
    </row>
    <row r="408" spans="1:51" ht="30" customHeight="1" x14ac:dyDescent="0.2">
      <c r="A408" s="858">
        <v>10</v>
      </c>
      <c r="B408" s="858">
        <v>1</v>
      </c>
      <c r="C408" s="859" t="s">
        <v>672</v>
      </c>
      <c r="D408" s="860"/>
      <c r="E408" s="860"/>
      <c r="F408" s="860"/>
      <c r="G408" s="860"/>
      <c r="H408" s="860"/>
      <c r="I408" s="860"/>
      <c r="J408" s="861" t="s">
        <v>283</v>
      </c>
      <c r="K408" s="862"/>
      <c r="L408" s="862"/>
      <c r="M408" s="862"/>
      <c r="N408" s="862"/>
      <c r="O408" s="862"/>
      <c r="P408" s="863" t="s">
        <v>673</v>
      </c>
      <c r="Q408" s="864"/>
      <c r="R408" s="864"/>
      <c r="S408" s="864"/>
      <c r="T408" s="864"/>
      <c r="U408" s="864"/>
      <c r="V408" s="864"/>
      <c r="W408" s="864"/>
      <c r="X408" s="864"/>
      <c r="Y408" s="865">
        <v>2.1</v>
      </c>
      <c r="Z408" s="866"/>
      <c r="AA408" s="866"/>
      <c r="AB408" s="867"/>
      <c r="AC408" s="868" t="s">
        <v>75</v>
      </c>
      <c r="AD408" s="869"/>
      <c r="AE408" s="869"/>
      <c r="AF408" s="869"/>
      <c r="AG408" s="869"/>
      <c r="AH408" s="852" t="s">
        <v>283</v>
      </c>
      <c r="AI408" s="853"/>
      <c r="AJ408" s="853"/>
      <c r="AK408" s="853"/>
      <c r="AL408" s="852" t="s">
        <v>283</v>
      </c>
      <c r="AM408" s="853"/>
      <c r="AN408" s="853"/>
      <c r="AO408" s="853"/>
      <c r="AP408" s="857" t="s">
        <v>283</v>
      </c>
      <c r="AQ408" s="857"/>
      <c r="AR408" s="857"/>
      <c r="AS408" s="857"/>
      <c r="AT408" s="857"/>
      <c r="AU408" s="857"/>
      <c r="AV408" s="857"/>
      <c r="AW408" s="857"/>
      <c r="AX408" s="857"/>
      <c r="AY408">
        <f>COUNTA($C$408)</f>
        <v>1</v>
      </c>
    </row>
    <row r="409" spans="1:51" ht="30" hidden="1" customHeight="1" x14ac:dyDescent="0.2">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2">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2">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2">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2">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2">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2">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2">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2">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2">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2">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2">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2">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2">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2">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2">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2">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2">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2">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2">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2">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2">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229</v>
      </c>
      <c r="AD431" s="848"/>
      <c r="AE431" s="848"/>
      <c r="AF431" s="848"/>
      <c r="AG431" s="848"/>
      <c r="AH431" s="849" t="s">
        <v>247</v>
      </c>
      <c r="AI431" s="847"/>
      <c r="AJ431" s="847"/>
      <c r="AK431" s="847"/>
      <c r="AL431" s="847" t="s">
        <v>19</v>
      </c>
      <c r="AM431" s="847"/>
      <c r="AN431" s="847"/>
      <c r="AO431" s="851"/>
      <c r="AP431" s="872" t="s">
        <v>198</v>
      </c>
      <c r="AQ431" s="872"/>
      <c r="AR431" s="872"/>
      <c r="AS431" s="872"/>
      <c r="AT431" s="872"/>
      <c r="AU431" s="872"/>
      <c r="AV431" s="872"/>
      <c r="AW431" s="872"/>
      <c r="AX431" s="872"/>
      <c r="AY431">
        <f>$AY$429</f>
        <v>1</v>
      </c>
    </row>
    <row r="432" spans="1:51" ht="30" customHeight="1" x14ac:dyDescent="0.2">
      <c r="A432" s="858">
        <v>1</v>
      </c>
      <c r="B432" s="858">
        <v>1</v>
      </c>
      <c r="C432" s="859" t="s">
        <v>674</v>
      </c>
      <c r="D432" s="860"/>
      <c r="E432" s="860"/>
      <c r="F432" s="860"/>
      <c r="G432" s="860"/>
      <c r="H432" s="860"/>
      <c r="I432" s="860"/>
      <c r="J432" s="861" t="s">
        <v>283</v>
      </c>
      <c r="K432" s="862"/>
      <c r="L432" s="862"/>
      <c r="M432" s="862"/>
      <c r="N432" s="862"/>
      <c r="O432" s="862"/>
      <c r="P432" s="863" t="s">
        <v>684</v>
      </c>
      <c r="Q432" s="864"/>
      <c r="R432" s="864"/>
      <c r="S432" s="864"/>
      <c r="T432" s="864"/>
      <c r="U432" s="864"/>
      <c r="V432" s="864"/>
      <c r="W432" s="864"/>
      <c r="X432" s="864"/>
      <c r="Y432" s="865">
        <v>0.2</v>
      </c>
      <c r="Z432" s="866"/>
      <c r="AA432" s="866"/>
      <c r="AB432" s="867"/>
      <c r="AC432" s="868" t="s">
        <v>75</v>
      </c>
      <c r="AD432" s="869"/>
      <c r="AE432" s="869"/>
      <c r="AF432" s="869"/>
      <c r="AG432" s="869"/>
      <c r="AH432" s="852" t="s">
        <v>283</v>
      </c>
      <c r="AI432" s="853"/>
      <c r="AJ432" s="853"/>
      <c r="AK432" s="853"/>
      <c r="AL432" s="852" t="s">
        <v>283</v>
      </c>
      <c r="AM432" s="853"/>
      <c r="AN432" s="853"/>
      <c r="AO432" s="853"/>
      <c r="AP432" s="857" t="s">
        <v>283</v>
      </c>
      <c r="AQ432" s="857"/>
      <c r="AR432" s="857"/>
      <c r="AS432" s="857"/>
      <c r="AT432" s="857"/>
      <c r="AU432" s="857"/>
      <c r="AV432" s="857"/>
      <c r="AW432" s="857"/>
      <c r="AX432" s="857"/>
      <c r="AY432">
        <f>$AY$429</f>
        <v>1</v>
      </c>
    </row>
    <row r="433" spans="1:51" ht="30" customHeight="1" x14ac:dyDescent="0.2">
      <c r="A433" s="858">
        <v>2</v>
      </c>
      <c r="B433" s="858">
        <v>1</v>
      </c>
      <c r="C433" s="859" t="s">
        <v>675</v>
      </c>
      <c r="D433" s="860"/>
      <c r="E433" s="860"/>
      <c r="F433" s="860"/>
      <c r="G433" s="860"/>
      <c r="H433" s="860"/>
      <c r="I433" s="860"/>
      <c r="J433" s="861" t="s">
        <v>283</v>
      </c>
      <c r="K433" s="862"/>
      <c r="L433" s="862"/>
      <c r="M433" s="862"/>
      <c r="N433" s="862"/>
      <c r="O433" s="862"/>
      <c r="P433" s="863" t="s">
        <v>684</v>
      </c>
      <c r="Q433" s="864"/>
      <c r="R433" s="864"/>
      <c r="S433" s="864"/>
      <c r="T433" s="864"/>
      <c r="U433" s="864"/>
      <c r="V433" s="864"/>
      <c r="W433" s="864"/>
      <c r="X433" s="864"/>
      <c r="Y433" s="865">
        <v>0.1</v>
      </c>
      <c r="Z433" s="866"/>
      <c r="AA433" s="866"/>
      <c r="AB433" s="867"/>
      <c r="AC433" s="868" t="s">
        <v>75</v>
      </c>
      <c r="AD433" s="869"/>
      <c r="AE433" s="869"/>
      <c r="AF433" s="869"/>
      <c r="AG433" s="869"/>
      <c r="AH433" s="852" t="s">
        <v>283</v>
      </c>
      <c r="AI433" s="853"/>
      <c r="AJ433" s="853"/>
      <c r="AK433" s="853"/>
      <c r="AL433" s="852" t="s">
        <v>283</v>
      </c>
      <c r="AM433" s="853"/>
      <c r="AN433" s="853"/>
      <c r="AO433" s="853"/>
      <c r="AP433" s="857" t="s">
        <v>283</v>
      </c>
      <c r="AQ433" s="857"/>
      <c r="AR433" s="857"/>
      <c r="AS433" s="857"/>
      <c r="AT433" s="857"/>
      <c r="AU433" s="857"/>
      <c r="AV433" s="857"/>
      <c r="AW433" s="857"/>
      <c r="AX433" s="857"/>
      <c r="AY433">
        <f>COUNTA($C$433)</f>
        <v>1</v>
      </c>
    </row>
    <row r="434" spans="1:51" ht="30" customHeight="1" x14ac:dyDescent="0.2">
      <c r="A434" s="858">
        <v>3</v>
      </c>
      <c r="B434" s="858">
        <v>1</v>
      </c>
      <c r="C434" s="859" t="s">
        <v>676</v>
      </c>
      <c r="D434" s="860"/>
      <c r="E434" s="860"/>
      <c r="F434" s="860"/>
      <c r="G434" s="860"/>
      <c r="H434" s="860"/>
      <c r="I434" s="860"/>
      <c r="J434" s="861" t="s">
        <v>283</v>
      </c>
      <c r="K434" s="862"/>
      <c r="L434" s="862"/>
      <c r="M434" s="862"/>
      <c r="N434" s="862"/>
      <c r="O434" s="862"/>
      <c r="P434" s="863" t="s">
        <v>684</v>
      </c>
      <c r="Q434" s="864"/>
      <c r="R434" s="864"/>
      <c r="S434" s="864"/>
      <c r="T434" s="864"/>
      <c r="U434" s="864"/>
      <c r="V434" s="864"/>
      <c r="W434" s="864"/>
      <c r="X434" s="864"/>
      <c r="Y434" s="865">
        <v>0.1</v>
      </c>
      <c r="Z434" s="866"/>
      <c r="AA434" s="866"/>
      <c r="AB434" s="867"/>
      <c r="AC434" s="868" t="s">
        <v>75</v>
      </c>
      <c r="AD434" s="869"/>
      <c r="AE434" s="869"/>
      <c r="AF434" s="869"/>
      <c r="AG434" s="869"/>
      <c r="AH434" s="852" t="s">
        <v>283</v>
      </c>
      <c r="AI434" s="853"/>
      <c r="AJ434" s="853"/>
      <c r="AK434" s="853"/>
      <c r="AL434" s="852" t="s">
        <v>283</v>
      </c>
      <c r="AM434" s="853"/>
      <c r="AN434" s="853"/>
      <c r="AO434" s="853"/>
      <c r="AP434" s="857" t="s">
        <v>283</v>
      </c>
      <c r="AQ434" s="857"/>
      <c r="AR434" s="857"/>
      <c r="AS434" s="857"/>
      <c r="AT434" s="857"/>
      <c r="AU434" s="857"/>
      <c r="AV434" s="857"/>
      <c r="AW434" s="857"/>
      <c r="AX434" s="857"/>
      <c r="AY434">
        <f>COUNTA($C$434)</f>
        <v>1</v>
      </c>
    </row>
    <row r="435" spans="1:51" ht="30" customHeight="1" x14ac:dyDescent="0.2">
      <c r="A435" s="858">
        <v>4</v>
      </c>
      <c r="B435" s="858">
        <v>1</v>
      </c>
      <c r="C435" s="859" t="s">
        <v>677</v>
      </c>
      <c r="D435" s="860"/>
      <c r="E435" s="860"/>
      <c r="F435" s="860"/>
      <c r="G435" s="860"/>
      <c r="H435" s="860"/>
      <c r="I435" s="860"/>
      <c r="J435" s="861" t="s">
        <v>283</v>
      </c>
      <c r="K435" s="862"/>
      <c r="L435" s="862"/>
      <c r="M435" s="862"/>
      <c r="N435" s="862"/>
      <c r="O435" s="862"/>
      <c r="P435" s="863" t="s">
        <v>684</v>
      </c>
      <c r="Q435" s="864"/>
      <c r="R435" s="864"/>
      <c r="S435" s="864"/>
      <c r="T435" s="864"/>
      <c r="U435" s="864"/>
      <c r="V435" s="864"/>
      <c r="W435" s="864"/>
      <c r="X435" s="864"/>
      <c r="Y435" s="865">
        <v>0.1</v>
      </c>
      <c r="Z435" s="866"/>
      <c r="AA435" s="866"/>
      <c r="AB435" s="867"/>
      <c r="AC435" s="868" t="s">
        <v>75</v>
      </c>
      <c r="AD435" s="869"/>
      <c r="AE435" s="869"/>
      <c r="AF435" s="869"/>
      <c r="AG435" s="869"/>
      <c r="AH435" s="852" t="s">
        <v>283</v>
      </c>
      <c r="AI435" s="853"/>
      <c r="AJ435" s="853"/>
      <c r="AK435" s="853"/>
      <c r="AL435" s="852" t="s">
        <v>283</v>
      </c>
      <c r="AM435" s="853"/>
      <c r="AN435" s="853"/>
      <c r="AO435" s="853"/>
      <c r="AP435" s="857" t="s">
        <v>283</v>
      </c>
      <c r="AQ435" s="857"/>
      <c r="AR435" s="857"/>
      <c r="AS435" s="857"/>
      <c r="AT435" s="857"/>
      <c r="AU435" s="857"/>
      <c r="AV435" s="857"/>
      <c r="AW435" s="857"/>
      <c r="AX435" s="857"/>
      <c r="AY435">
        <f>COUNTA($C$435)</f>
        <v>1</v>
      </c>
    </row>
    <row r="436" spans="1:51" ht="30" customHeight="1" x14ac:dyDescent="0.2">
      <c r="A436" s="858">
        <v>5</v>
      </c>
      <c r="B436" s="858">
        <v>1</v>
      </c>
      <c r="C436" s="859" t="s">
        <v>678</v>
      </c>
      <c r="D436" s="860"/>
      <c r="E436" s="860"/>
      <c r="F436" s="860"/>
      <c r="G436" s="860"/>
      <c r="H436" s="860"/>
      <c r="I436" s="860"/>
      <c r="J436" s="861" t="s">
        <v>283</v>
      </c>
      <c r="K436" s="862"/>
      <c r="L436" s="862"/>
      <c r="M436" s="862"/>
      <c r="N436" s="862"/>
      <c r="O436" s="862"/>
      <c r="P436" s="863" t="s">
        <v>684</v>
      </c>
      <c r="Q436" s="864"/>
      <c r="R436" s="864"/>
      <c r="S436" s="864"/>
      <c r="T436" s="864"/>
      <c r="U436" s="864"/>
      <c r="V436" s="864"/>
      <c r="W436" s="864"/>
      <c r="X436" s="864"/>
      <c r="Y436" s="865">
        <v>0.1</v>
      </c>
      <c r="Z436" s="866"/>
      <c r="AA436" s="866"/>
      <c r="AB436" s="867"/>
      <c r="AC436" s="868" t="s">
        <v>75</v>
      </c>
      <c r="AD436" s="869"/>
      <c r="AE436" s="869"/>
      <c r="AF436" s="869"/>
      <c r="AG436" s="869"/>
      <c r="AH436" s="852" t="s">
        <v>283</v>
      </c>
      <c r="AI436" s="853"/>
      <c r="AJ436" s="853"/>
      <c r="AK436" s="853"/>
      <c r="AL436" s="852" t="s">
        <v>283</v>
      </c>
      <c r="AM436" s="853"/>
      <c r="AN436" s="853"/>
      <c r="AO436" s="853"/>
      <c r="AP436" s="857" t="s">
        <v>283</v>
      </c>
      <c r="AQ436" s="857"/>
      <c r="AR436" s="857"/>
      <c r="AS436" s="857"/>
      <c r="AT436" s="857"/>
      <c r="AU436" s="857"/>
      <c r="AV436" s="857"/>
      <c r="AW436" s="857"/>
      <c r="AX436" s="857"/>
      <c r="AY436">
        <f>COUNTA($C$436)</f>
        <v>1</v>
      </c>
    </row>
    <row r="437" spans="1:51" ht="30" customHeight="1" x14ac:dyDescent="0.2">
      <c r="A437" s="858">
        <v>6</v>
      </c>
      <c r="B437" s="858">
        <v>1</v>
      </c>
      <c r="C437" s="859" t="s">
        <v>679</v>
      </c>
      <c r="D437" s="860"/>
      <c r="E437" s="860"/>
      <c r="F437" s="860"/>
      <c r="G437" s="860"/>
      <c r="H437" s="860"/>
      <c r="I437" s="860"/>
      <c r="J437" s="861" t="s">
        <v>283</v>
      </c>
      <c r="K437" s="862"/>
      <c r="L437" s="862"/>
      <c r="M437" s="862"/>
      <c r="N437" s="862"/>
      <c r="O437" s="862"/>
      <c r="P437" s="863" t="s">
        <v>684</v>
      </c>
      <c r="Q437" s="864"/>
      <c r="R437" s="864"/>
      <c r="S437" s="864"/>
      <c r="T437" s="864"/>
      <c r="U437" s="864"/>
      <c r="V437" s="864"/>
      <c r="W437" s="864"/>
      <c r="X437" s="864"/>
      <c r="Y437" s="865">
        <v>0.02</v>
      </c>
      <c r="Z437" s="866"/>
      <c r="AA437" s="866"/>
      <c r="AB437" s="867"/>
      <c r="AC437" s="868" t="s">
        <v>75</v>
      </c>
      <c r="AD437" s="869"/>
      <c r="AE437" s="869"/>
      <c r="AF437" s="869"/>
      <c r="AG437" s="869"/>
      <c r="AH437" s="852" t="s">
        <v>283</v>
      </c>
      <c r="AI437" s="853"/>
      <c r="AJ437" s="853"/>
      <c r="AK437" s="853"/>
      <c r="AL437" s="852" t="s">
        <v>283</v>
      </c>
      <c r="AM437" s="853"/>
      <c r="AN437" s="853"/>
      <c r="AO437" s="853"/>
      <c r="AP437" s="857" t="s">
        <v>283</v>
      </c>
      <c r="AQ437" s="857"/>
      <c r="AR437" s="857"/>
      <c r="AS437" s="857"/>
      <c r="AT437" s="857"/>
      <c r="AU437" s="857"/>
      <c r="AV437" s="857"/>
      <c r="AW437" s="857"/>
      <c r="AX437" s="857"/>
      <c r="AY437">
        <f>COUNTA($C$437)</f>
        <v>1</v>
      </c>
    </row>
    <row r="438" spans="1:51" ht="30" customHeight="1" x14ac:dyDescent="0.2">
      <c r="A438" s="858">
        <v>7</v>
      </c>
      <c r="B438" s="858">
        <v>1</v>
      </c>
      <c r="C438" s="859" t="s">
        <v>680</v>
      </c>
      <c r="D438" s="860"/>
      <c r="E438" s="860"/>
      <c r="F438" s="860"/>
      <c r="G438" s="860"/>
      <c r="H438" s="860"/>
      <c r="I438" s="860"/>
      <c r="J438" s="861" t="s">
        <v>283</v>
      </c>
      <c r="K438" s="862"/>
      <c r="L438" s="862"/>
      <c r="M438" s="862"/>
      <c r="N438" s="862"/>
      <c r="O438" s="862"/>
      <c r="P438" s="863" t="s">
        <v>684</v>
      </c>
      <c r="Q438" s="864"/>
      <c r="R438" s="864"/>
      <c r="S438" s="864"/>
      <c r="T438" s="864"/>
      <c r="U438" s="864"/>
      <c r="V438" s="864"/>
      <c r="W438" s="864"/>
      <c r="X438" s="864"/>
      <c r="Y438" s="865">
        <v>0.01</v>
      </c>
      <c r="Z438" s="866"/>
      <c r="AA438" s="866"/>
      <c r="AB438" s="867"/>
      <c r="AC438" s="868" t="s">
        <v>75</v>
      </c>
      <c r="AD438" s="869"/>
      <c r="AE438" s="869"/>
      <c r="AF438" s="869"/>
      <c r="AG438" s="869"/>
      <c r="AH438" s="852" t="s">
        <v>283</v>
      </c>
      <c r="AI438" s="853"/>
      <c r="AJ438" s="853"/>
      <c r="AK438" s="853"/>
      <c r="AL438" s="852" t="s">
        <v>283</v>
      </c>
      <c r="AM438" s="853"/>
      <c r="AN438" s="853"/>
      <c r="AO438" s="853"/>
      <c r="AP438" s="857" t="s">
        <v>283</v>
      </c>
      <c r="AQ438" s="857"/>
      <c r="AR438" s="857"/>
      <c r="AS438" s="857"/>
      <c r="AT438" s="857"/>
      <c r="AU438" s="857"/>
      <c r="AV438" s="857"/>
      <c r="AW438" s="857"/>
      <c r="AX438" s="857"/>
      <c r="AY438">
        <f>COUNTA($C$438)</f>
        <v>1</v>
      </c>
    </row>
    <row r="439" spans="1:51" ht="30" customHeight="1" x14ac:dyDescent="0.2">
      <c r="A439" s="858">
        <v>8</v>
      </c>
      <c r="B439" s="858">
        <v>1</v>
      </c>
      <c r="C439" s="859" t="s">
        <v>681</v>
      </c>
      <c r="D439" s="860"/>
      <c r="E439" s="860"/>
      <c r="F439" s="860"/>
      <c r="G439" s="860"/>
      <c r="H439" s="860"/>
      <c r="I439" s="860"/>
      <c r="J439" s="861" t="s">
        <v>283</v>
      </c>
      <c r="K439" s="862"/>
      <c r="L439" s="862"/>
      <c r="M439" s="862"/>
      <c r="N439" s="862"/>
      <c r="O439" s="862"/>
      <c r="P439" s="863" t="s">
        <v>684</v>
      </c>
      <c r="Q439" s="864"/>
      <c r="R439" s="864"/>
      <c r="S439" s="864"/>
      <c r="T439" s="864"/>
      <c r="U439" s="864"/>
      <c r="V439" s="864"/>
      <c r="W439" s="864"/>
      <c r="X439" s="864"/>
      <c r="Y439" s="865">
        <v>3.0000000000000001E-3</v>
      </c>
      <c r="Z439" s="866"/>
      <c r="AA439" s="866"/>
      <c r="AB439" s="867"/>
      <c r="AC439" s="868" t="s">
        <v>75</v>
      </c>
      <c r="AD439" s="869"/>
      <c r="AE439" s="869"/>
      <c r="AF439" s="869"/>
      <c r="AG439" s="869"/>
      <c r="AH439" s="852" t="s">
        <v>283</v>
      </c>
      <c r="AI439" s="853"/>
      <c r="AJ439" s="853"/>
      <c r="AK439" s="853"/>
      <c r="AL439" s="852" t="s">
        <v>283</v>
      </c>
      <c r="AM439" s="853"/>
      <c r="AN439" s="853"/>
      <c r="AO439" s="853"/>
      <c r="AP439" s="857" t="s">
        <v>283</v>
      </c>
      <c r="AQ439" s="857"/>
      <c r="AR439" s="857"/>
      <c r="AS439" s="857"/>
      <c r="AT439" s="857"/>
      <c r="AU439" s="857"/>
      <c r="AV439" s="857"/>
      <c r="AW439" s="857"/>
      <c r="AX439" s="857"/>
      <c r="AY439">
        <f>COUNTA($C$439)</f>
        <v>1</v>
      </c>
    </row>
    <row r="440" spans="1:51" ht="30" customHeight="1" x14ac:dyDescent="0.2">
      <c r="A440" s="858">
        <v>9</v>
      </c>
      <c r="B440" s="858">
        <v>1</v>
      </c>
      <c r="C440" s="859" t="s">
        <v>682</v>
      </c>
      <c r="D440" s="860"/>
      <c r="E440" s="860"/>
      <c r="F440" s="860"/>
      <c r="G440" s="860"/>
      <c r="H440" s="860"/>
      <c r="I440" s="860"/>
      <c r="J440" s="861" t="s">
        <v>283</v>
      </c>
      <c r="K440" s="862"/>
      <c r="L440" s="862"/>
      <c r="M440" s="862"/>
      <c r="N440" s="862"/>
      <c r="O440" s="862"/>
      <c r="P440" s="863" t="s">
        <v>684</v>
      </c>
      <c r="Q440" s="864"/>
      <c r="R440" s="864"/>
      <c r="S440" s="864"/>
      <c r="T440" s="864"/>
      <c r="U440" s="864"/>
      <c r="V440" s="864"/>
      <c r="W440" s="864"/>
      <c r="X440" s="864"/>
      <c r="Y440" s="865">
        <v>3.0000000000000001E-3</v>
      </c>
      <c r="Z440" s="866"/>
      <c r="AA440" s="866"/>
      <c r="AB440" s="867"/>
      <c r="AC440" s="868" t="s">
        <v>75</v>
      </c>
      <c r="AD440" s="869"/>
      <c r="AE440" s="869"/>
      <c r="AF440" s="869"/>
      <c r="AG440" s="869"/>
      <c r="AH440" s="852" t="s">
        <v>283</v>
      </c>
      <c r="AI440" s="853"/>
      <c r="AJ440" s="853"/>
      <c r="AK440" s="853"/>
      <c r="AL440" s="852" t="s">
        <v>283</v>
      </c>
      <c r="AM440" s="853"/>
      <c r="AN440" s="853"/>
      <c r="AO440" s="853"/>
      <c r="AP440" s="857" t="s">
        <v>283</v>
      </c>
      <c r="AQ440" s="857"/>
      <c r="AR440" s="857"/>
      <c r="AS440" s="857"/>
      <c r="AT440" s="857"/>
      <c r="AU440" s="857"/>
      <c r="AV440" s="857"/>
      <c r="AW440" s="857"/>
      <c r="AX440" s="857"/>
      <c r="AY440">
        <f>COUNTA($C$440)</f>
        <v>1</v>
      </c>
    </row>
    <row r="441" spans="1:51" ht="30" customHeight="1" x14ac:dyDescent="0.2">
      <c r="A441" s="858">
        <v>10</v>
      </c>
      <c r="B441" s="858">
        <v>1</v>
      </c>
      <c r="C441" s="859" t="s">
        <v>683</v>
      </c>
      <c r="D441" s="860"/>
      <c r="E441" s="860"/>
      <c r="F441" s="860"/>
      <c r="G441" s="860"/>
      <c r="H441" s="860"/>
      <c r="I441" s="860"/>
      <c r="J441" s="861" t="s">
        <v>283</v>
      </c>
      <c r="K441" s="862"/>
      <c r="L441" s="862"/>
      <c r="M441" s="862"/>
      <c r="N441" s="862"/>
      <c r="O441" s="862"/>
      <c r="P441" s="863" t="s">
        <v>684</v>
      </c>
      <c r="Q441" s="864"/>
      <c r="R441" s="864"/>
      <c r="S441" s="864"/>
      <c r="T441" s="864"/>
      <c r="U441" s="864"/>
      <c r="V441" s="864"/>
      <c r="W441" s="864"/>
      <c r="X441" s="864"/>
      <c r="Y441" s="865">
        <v>3.0000000000000001E-3</v>
      </c>
      <c r="Z441" s="866"/>
      <c r="AA441" s="866"/>
      <c r="AB441" s="867"/>
      <c r="AC441" s="868" t="s">
        <v>75</v>
      </c>
      <c r="AD441" s="869"/>
      <c r="AE441" s="869"/>
      <c r="AF441" s="869"/>
      <c r="AG441" s="869"/>
      <c r="AH441" s="852" t="s">
        <v>283</v>
      </c>
      <c r="AI441" s="853"/>
      <c r="AJ441" s="853"/>
      <c r="AK441" s="853"/>
      <c r="AL441" s="852" t="s">
        <v>283</v>
      </c>
      <c r="AM441" s="853"/>
      <c r="AN441" s="853"/>
      <c r="AO441" s="853"/>
      <c r="AP441" s="857" t="s">
        <v>283</v>
      </c>
      <c r="AQ441" s="857"/>
      <c r="AR441" s="857"/>
      <c r="AS441" s="857"/>
      <c r="AT441" s="857"/>
      <c r="AU441" s="857"/>
      <c r="AV441" s="857"/>
      <c r="AW441" s="857"/>
      <c r="AX441" s="857"/>
      <c r="AY441">
        <f>COUNTA($C$441)</f>
        <v>1</v>
      </c>
    </row>
    <row r="442" spans="1:51" ht="30" hidden="1" customHeight="1" x14ac:dyDescent="0.2">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2">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2">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2">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2">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2">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2">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2">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2">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2">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2">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2">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2">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2">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2">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2">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2">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2">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2">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2">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229</v>
      </c>
      <c r="AD464" s="848"/>
      <c r="AE464" s="848"/>
      <c r="AF464" s="848"/>
      <c r="AG464" s="848"/>
      <c r="AH464" s="849" t="s">
        <v>247</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2">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2">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2">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2">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2">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2">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2">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2">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2">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2">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2">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2">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2">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2">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2">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2">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2">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2">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2">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2">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2">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2">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2">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2">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2">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2">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2">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2">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2">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2">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229</v>
      </c>
      <c r="AD497" s="848"/>
      <c r="AE497" s="848"/>
      <c r="AF497" s="848"/>
      <c r="AG497" s="848"/>
      <c r="AH497" s="849" t="s">
        <v>247</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2">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2">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2">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2">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2">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2">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2">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2">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2">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2">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2">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2">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2">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2">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2">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2">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2">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2">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2">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2">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2">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2">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2">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2">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2">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2">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2">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2">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2">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2">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229</v>
      </c>
      <c r="AD530" s="848"/>
      <c r="AE530" s="848"/>
      <c r="AF530" s="848"/>
      <c r="AG530" s="848"/>
      <c r="AH530" s="849" t="s">
        <v>247</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2">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2">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2">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2">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2">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2">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2">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2">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2">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2">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2">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2">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2">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2">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2">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2">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2">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2">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2">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2">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2">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2">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2">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2">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2">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2">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2">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2">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2">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2">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229</v>
      </c>
      <c r="AD563" s="848"/>
      <c r="AE563" s="848"/>
      <c r="AF563" s="848"/>
      <c r="AG563" s="848"/>
      <c r="AH563" s="849" t="s">
        <v>247</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2">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2">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2">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2">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2">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2">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2">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2">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2">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2">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2">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2">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2">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2">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2">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2">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2">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2">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2">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2">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2">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2">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2">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2">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2">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2">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2">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2">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2">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2">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229</v>
      </c>
      <c r="AD596" s="848"/>
      <c r="AE596" s="848"/>
      <c r="AF596" s="848"/>
      <c r="AG596" s="848"/>
      <c r="AH596" s="849" t="s">
        <v>247</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2">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2">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2">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2">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2">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2">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2">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2">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2">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2">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2">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2">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2">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2">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2">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2">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2">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2">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2">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2">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2">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2">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2">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2">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2">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2">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2">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2">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2">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2">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2">
      <c r="A627" s="873" t="s">
        <v>577</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231</v>
      </c>
      <c r="AM627" s="877"/>
      <c r="AN627" s="877"/>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225</v>
      </c>
      <c r="AQ630" s="872"/>
      <c r="AR630" s="872"/>
      <c r="AS630" s="872"/>
      <c r="AT630" s="872"/>
      <c r="AU630" s="872"/>
      <c r="AV630" s="872"/>
      <c r="AW630" s="872"/>
      <c r="AX630" s="872"/>
    </row>
    <row r="631" spans="1:51" ht="30" customHeight="1" x14ac:dyDescent="0.2">
      <c r="A631" s="858">
        <v>1</v>
      </c>
      <c r="B631" s="858">
        <v>1</v>
      </c>
      <c r="C631" s="880"/>
      <c r="D631" s="880"/>
      <c r="E631" s="647" t="s">
        <v>283</v>
      </c>
      <c r="F631" s="881"/>
      <c r="G631" s="881"/>
      <c r="H631" s="881"/>
      <c r="I631" s="881"/>
      <c r="J631" s="861" t="s">
        <v>283</v>
      </c>
      <c r="K631" s="862"/>
      <c r="L631" s="862"/>
      <c r="M631" s="862"/>
      <c r="N631" s="862"/>
      <c r="O631" s="862"/>
      <c r="P631" s="863" t="s">
        <v>283</v>
      </c>
      <c r="Q631" s="864"/>
      <c r="R631" s="864"/>
      <c r="S631" s="864"/>
      <c r="T631" s="864"/>
      <c r="U631" s="864"/>
      <c r="V631" s="864"/>
      <c r="W631" s="864"/>
      <c r="X631" s="864"/>
      <c r="Y631" s="865" t="s">
        <v>283</v>
      </c>
      <c r="Z631" s="866"/>
      <c r="AA631" s="866"/>
      <c r="AB631" s="867"/>
      <c r="AC631" s="868"/>
      <c r="AD631" s="869"/>
      <c r="AE631" s="869"/>
      <c r="AF631" s="869"/>
      <c r="AG631" s="869"/>
      <c r="AH631" s="870" t="s">
        <v>283</v>
      </c>
      <c r="AI631" s="871"/>
      <c r="AJ631" s="871"/>
      <c r="AK631" s="871"/>
      <c r="AL631" s="854" t="s">
        <v>283</v>
      </c>
      <c r="AM631" s="855"/>
      <c r="AN631" s="855"/>
      <c r="AO631" s="856"/>
      <c r="AP631" s="857" t="s">
        <v>283</v>
      </c>
      <c r="AQ631" s="857"/>
      <c r="AR631" s="857"/>
      <c r="AS631" s="857"/>
      <c r="AT631" s="857"/>
      <c r="AU631" s="857"/>
      <c r="AV631" s="857"/>
      <c r="AW631" s="857"/>
      <c r="AX631" s="857"/>
    </row>
    <row r="632" spans="1:51" ht="33.6" hidden="1" customHeight="1" x14ac:dyDescent="0.2">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2">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2">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2">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2">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2">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2">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2">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2">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2">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2">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2">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2">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2">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2">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2">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2">
      <c r="A648" s="858">
        <v>18</v>
      </c>
      <c r="B648" s="858">
        <v>1</v>
      </c>
      <c r="C648" s="880"/>
      <c r="D648" s="880"/>
      <c r="E648" s="647"/>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2">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2">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2">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2">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2">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2">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2">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2">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2">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2">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2">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2">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795" priority="905">
      <formula>IF(RIGHT(TEXT(P14,"0.#"),1)=".",FALSE,TRUE)</formula>
    </cfRule>
    <cfRule type="expression" dxfId="794" priority="906">
      <formula>IF(RIGHT(TEXT(P14,"0.#"),1)=".",TRUE,FALSE)</formula>
    </cfRule>
  </conditionalFormatting>
  <conditionalFormatting sqref="P18:AX18">
    <cfRule type="expression" dxfId="793" priority="903">
      <formula>IF(RIGHT(TEXT(P18,"0.#"),1)=".",FALSE,TRUE)</formula>
    </cfRule>
    <cfRule type="expression" dxfId="792" priority="904">
      <formula>IF(RIGHT(TEXT(P18,"0.#"),1)=".",TRUE,FALSE)</formula>
    </cfRule>
  </conditionalFormatting>
  <conditionalFormatting sqref="Y311">
    <cfRule type="expression" dxfId="791" priority="901">
      <formula>IF(RIGHT(TEXT(Y311,"0.#"),1)=".",FALSE,TRUE)</formula>
    </cfRule>
    <cfRule type="expression" dxfId="790" priority="902">
      <formula>IF(RIGHT(TEXT(Y311,"0.#"),1)=".",TRUE,FALSE)</formula>
    </cfRule>
  </conditionalFormatting>
  <conditionalFormatting sqref="Y320">
    <cfRule type="expression" dxfId="789" priority="899">
      <formula>IF(RIGHT(TEXT(Y320,"0.#"),1)=".",FALSE,TRUE)</formula>
    </cfRule>
    <cfRule type="expression" dxfId="788" priority="900">
      <formula>IF(RIGHT(TEXT(Y320,"0.#"),1)=".",TRUE,FALSE)</formula>
    </cfRule>
  </conditionalFormatting>
  <conditionalFormatting sqref="Y351:Y358 Y349 Y338:Y345 Y336 Y325:Y332 Y323">
    <cfRule type="expression" dxfId="787" priority="879">
      <formula>IF(RIGHT(TEXT(Y323,"0.#"),1)=".",FALSE,TRUE)</formula>
    </cfRule>
    <cfRule type="expression" dxfId="786" priority="880">
      <formula>IF(RIGHT(TEXT(Y323,"0.#"),1)=".",TRUE,FALSE)</formula>
    </cfRule>
  </conditionalFormatting>
  <conditionalFormatting sqref="P16:AQ17 P15:AX15 P13:AX13">
    <cfRule type="expression" dxfId="785" priority="897">
      <formula>IF(RIGHT(TEXT(P13,"0.#"),1)=".",FALSE,TRUE)</formula>
    </cfRule>
    <cfRule type="expression" dxfId="784" priority="898">
      <formula>IF(RIGHT(TEXT(P13,"0.#"),1)=".",TRUE,FALSE)</formula>
    </cfRule>
  </conditionalFormatting>
  <conditionalFormatting sqref="P19:AJ19">
    <cfRule type="expression" dxfId="783" priority="895">
      <formula>IF(RIGHT(TEXT(P19,"0.#"),1)=".",FALSE,TRUE)</formula>
    </cfRule>
    <cfRule type="expression" dxfId="782" priority="896">
      <formula>IF(RIGHT(TEXT(P19,"0.#"),1)=".",TRUE,FALSE)</formula>
    </cfRule>
  </conditionalFormatting>
  <conditionalFormatting sqref="AE32 AQ32">
    <cfRule type="expression" dxfId="781" priority="893">
      <formula>IF(RIGHT(TEXT(AE32,"0.#"),1)=".",FALSE,TRUE)</formula>
    </cfRule>
    <cfRule type="expression" dxfId="780" priority="894">
      <formula>IF(RIGHT(TEXT(AE32,"0.#"),1)=".",TRUE,FALSE)</formula>
    </cfRule>
  </conditionalFormatting>
  <conditionalFormatting sqref="Y312:Y319 Y310">
    <cfRule type="expression" dxfId="779" priority="891">
      <formula>IF(RIGHT(TEXT(Y310,"0.#"),1)=".",FALSE,TRUE)</formula>
    </cfRule>
    <cfRule type="expression" dxfId="778" priority="892">
      <formula>IF(RIGHT(TEXT(Y310,"0.#"),1)=".",TRUE,FALSE)</formula>
    </cfRule>
  </conditionalFormatting>
  <conditionalFormatting sqref="AU311">
    <cfRule type="expression" dxfId="777" priority="889">
      <formula>IF(RIGHT(TEXT(AU311,"0.#"),1)=".",FALSE,TRUE)</formula>
    </cfRule>
    <cfRule type="expression" dxfId="776" priority="890">
      <formula>IF(RIGHT(TEXT(AU311,"0.#"),1)=".",TRUE,FALSE)</formula>
    </cfRule>
  </conditionalFormatting>
  <conditionalFormatting sqref="AU320">
    <cfRule type="expression" dxfId="775" priority="887">
      <formula>IF(RIGHT(TEXT(AU320,"0.#"),1)=".",FALSE,TRUE)</formula>
    </cfRule>
    <cfRule type="expression" dxfId="774" priority="888">
      <formula>IF(RIGHT(TEXT(AU320,"0.#"),1)=".",TRUE,FALSE)</formula>
    </cfRule>
  </conditionalFormatting>
  <conditionalFormatting sqref="AU312:AU319 AU310">
    <cfRule type="expression" dxfId="773" priority="885">
      <formula>IF(RIGHT(TEXT(AU310,"0.#"),1)=".",FALSE,TRUE)</formula>
    </cfRule>
    <cfRule type="expression" dxfId="772" priority="886">
      <formula>IF(RIGHT(TEXT(AU310,"0.#"),1)=".",TRUE,FALSE)</formula>
    </cfRule>
  </conditionalFormatting>
  <conditionalFormatting sqref="Y350 Y337 Y324">
    <cfRule type="expression" dxfId="771" priority="883">
      <formula>IF(RIGHT(TEXT(Y324,"0.#"),1)=".",FALSE,TRUE)</formula>
    </cfRule>
    <cfRule type="expression" dxfId="770" priority="884">
      <formula>IF(RIGHT(TEXT(Y324,"0.#"),1)=".",TRUE,FALSE)</formula>
    </cfRule>
  </conditionalFormatting>
  <conditionalFormatting sqref="Y359 Y346 Y333">
    <cfRule type="expression" dxfId="769" priority="881">
      <formula>IF(RIGHT(TEXT(Y333,"0.#"),1)=".",FALSE,TRUE)</formula>
    </cfRule>
    <cfRule type="expression" dxfId="768" priority="882">
      <formula>IF(RIGHT(TEXT(Y333,"0.#"),1)=".",TRUE,FALSE)</formula>
    </cfRule>
  </conditionalFormatting>
  <conditionalFormatting sqref="AU350 AU337 AU324">
    <cfRule type="expression" dxfId="767" priority="877">
      <formula>IF(RIGHT(TEXT(AU324,"0.#"),1)=".",FALSE,TRUE)</formula>
    </cfRule>
    <cfRule type="expression" dxfId="766" priority="878">
      <formula>IF(RIGHT(TEXT(AU324,"0.#"),1)=".",TRUE,FALSE)</formula>
    </cfRule>
  </conditionalFormatting>
  <conditionalFormatting sqref="AU359 AU346 AU333">
    <cfRule type="expression" dxfId="765" priority="875">
      <formula>IF(RIGHT(TEXT(AU333,"0.#"),1)=".",FALSE,TRUE)</formula>
    </cfRule>
    <cfRule type="expression" dxfId="764" priority="876">
      <formula>IF(RIGHT(TEXT(AU333,"0.#"),1)=".",TRUE,FALSE)</formula>
    </cfRule>
  </conditionalFormatting>
  <conditionalFormatting sqref="AU351:AU358 AU349 AU338:AU345 AU336 AU325:AU332 AU323">
    <cfRule type="expression" dxfId="763" priority="873">
      <formula>IF(RIGHT(TEXT(AU323,"0.#"),1)=".",FALSE,TRUE)</formula>
    </cfRule>
    <cfRule type="expression" dxfId="762" priority="874">
      <formula>IF(RIGHT(TEXT(AU323,"0.#"),1)=".",TRUE,FALSE)</formula>
    </cfRule>
  </conditionalFormatting>
  <conditionalFormatting sqref="AI32">
    <cfRule type="expression" dxfId="761" priority="871">
      <formula>IF(RIGHT(TEXT(AI32,"0.#"),1)=".",FALSE,TRUE)</formula>
    </cfRule>
    <cfRule type="expression" dxfId="760" priority="872">
      <formula>IF(RIGHT(TEXT(AI32,"0.#"),1)=".",TRUE,FALSE)</formula>
    </cfRule>
  </conditionalFormatting>
  <conditionalFormatting sqref="AM32">
    <cfRule type="expression" dxfId="759" priority="869">
      <formula>IF(RIGHT(TEXT(AM32,"0.#"),1)=".",FALSE,TRUE)</formula>
    </cfRule>
    <cfRule type="expression" dxfId="758" priority="870">
      <formula>IF(RIGHT(TEXT(AM32,"0.#"),1)=".",TRUE,FALSE)</formula>
    </cfRule>
  </conditionalFormatting>
  <conditionalFormatting sqref="AE33">
    <cfRule type="expression" dxfId="757" priority="867">
      <formula>IF(RIGHT(TEXT(AE33,"0.#"),1)=".",FALSE,TRUE)</formula>
    </cfRule>
    <cfRule type="expression" dxfId="756" priority="868">
      <formula>IF(RIGHT(TEXT(AE33,"0.#"),1)=".",TRUE,FALSE)</formula>
    </cfRule>
  </conditionalFormatting>
  <conditionalFormatting sqref="AI33">
    <cfRule type="expression" dxfId="755" priority="865">
      <formula>IF(RIGHT(TEXT(AI33,"0.#"),1)=".",FALSE,TRUE)</formula>
    </cfRule>
    <cfRule type="expression" dxfId="754" priority="866">
      <formula>IF(RIGHT(TEXT(AI33,"0.#"),1)=".",TRUE,FALSE)</formula>
    </cfRule>
  </conditionalFormatting>
  <conditionalFormatting sqref="AM33">
    <cfRule type="expression" dxfId="753" priority="863">
      <formula>IF(RIGHT(TEXT(AM33,"0.#"),1)=".",FALSE,TRUE)</formula>
    </cfRule>
    <cfRule type="expression" dxfId="752" priority="864">
      <formula>IF(RIGHT(TEXT(AM33,"0.#"),1)=".",TRUE,FALSE)</formula>
    </cfRule>
  </conditionalFormatting>
  <conditionalFormatting sqref="AQ33">
    <cfRule type="expression" dxfId="751" priority="861">
      <formula>IF(RIGHT(TEXT(AQ33,"0.#"),1)=".",FALSE,TRUE)</formula>
    </cfRule>
    <cfRule type="expression" dxfId="750" priority="862">
      <formula>IF(RIGHT(TEXT(AQ33,"0.#"),1)=".",TRUE,FALSE)</formula>
    </cfRule>
  </conditionalFormatting>
  <conditionalFormatting sqref="AE210">
    <cfRule type="expression" dxfId="749" priority="859">
      <formula>IF(RIGHT(TEXT(AE210,"0.#"),1)=".",FALSE,TRUE)</formula>
    </cfRule>
    <cfRule type="expression" dxfId="748" priority="860">
      <formula>IF(RIGHT(TEXT(AE210,"0.#"),1)=".",TRUE,FALSE)</formula>
    </cfRule>
  </conditionalFormatting>
  <conditionalFormatting sqref="AE211">
    <cfRule type="expression" dxfId="747" priority="857">
      <formula>IF(RIGHT(TEXT(AE211,"0.#"),1)=".",FALSE,TRUE)</formula>
    </cfRule>
    <cfRule type="expression" dxfId="746" priority="858">
      <formula>IF(RIGHT(TEXT(AE211,"0.#"),1)=".",TRUE,FALSE)</formula>
    </cfRule>
  </conditionalFormatting>
  <conditionalFormatting sqref="AE212">
    <cfRule type="expression" dxfId="745" priority="855">
      <formula>IF(RIGHT(TEXT(AE212,"0.#"),1)=".",FALSE,TRUE)</formula>
    </cfRule>
    <cfRule type="expression" dxfId="744" priority="856">
      <formula>IF(RIGHT(TEXT(AE212,"0.#"),1)=".",TRUE,FALSE)</formula>
    </cfRule>
  </conditionalFormatting>
  <conditionalFormatting sqref="AI212">
    <cfRule type="expression" dxfId="743" priority="853">
      <formula>IF(RIGHT(TEXT(AI212,"0.#"),1)=".",FALSE,TRUE)</formula>
    </cfRule>
    <cfRule type="expression" dxfId="742" priority="854">
      <formula>IF(RIGHT(TEXT(AI212,"0.#"),1)=".",TRUE,FALSE)</formula>
    </cfRule>
  </conditionalFormatting>
  <conditionalFormatting sqref="AI211">
    <cfRule type="expression" dxfId="741" priority="851">
      <formula>IF(RIGHT(TEXT(AI211,"0.#"),1)=".",FALSE,TRUE)</formula>
    </cfRule>
    <cfRule type="expression" dxfId="740" priority="852">
      <formula>IF(RIGHT(TEXT(AI211,"0.#"),1)=".",TRUE,FALSE)</formula>
    </cfRule>
  </conditionalFormatting>
  <conditionalFormatting sqref="AI210">
    <cfRule type="expression" dxfId="739" priority="849">
      <formula>IF(RIGHT(TEXT(AI210,"0.#"),1)=".",FALSE,TRUE)</formula>
    </cfRule>
    <cfRule type="expression" dxfId="738" priority="850">
      <formula>IF(RIGHT(TEXT(AI210,"0.#"),1)=".",TRUE,FALSE)</formula>
    </cfRule>
  </conditionalFormatting>
  <conditionalFormatting sqref="AM210">
    <cfRule type="expression" dxfId="737" priority="847">
      <formula>IF(RIGHT(TEXT(AM210,"0.#"),1)=".",FALSE,TRUE)</formula>
    </cfRule>
    <cfRule type="expression" dxfId="736" priority="848">
      <formula>IF(RIGHT(TEXT(AM210,"0.#"),1)=".",TRUE,FALSE)</formula>
    </cfRule>
  </conditionalFormatting>
  <conditionalFormatting sqref="AM211">
    <cfRule type="expression" dxfId="735" priority="845">
      <formula>IF(RIGHT(TEXT(AM211,"0.#"),1)=".",FALSE,TRUE)</formula>
    </cfRule>
    <cfRule type="expression" dxfId="734" priority="846">
      <formula>IF(RIGHT(TEXT(AM211,"0.#"),1)=".",TRUE,FALSE)</formula>
    </cfRule>
  </conditionalFormatting>
  <conditionalFormatting sqref="AM212">
    <cfRule type="expression" dxfId="733" priority="843">
      <formula>IF(RIGHT(TEXT(AM212,"0.#"),1)=".",FALSE,TRUE)</formula>
    </cfRule>
    <cfRule type="expression" dxfId="732" priority="844">
      <formula>IF(RIGHT(TEXT(AM212,"0.#"),1)=".",TRUE,FALSE)</formula>
    </cfRule>
  </conditionalFormatting>
  <conditionalFormatting sqref="AL368:AO395">
    <cfRule type="expression" dxfId="731" priority="839">
      <formula>IF(AND(AL368&gt;=0, RIGHT(TEXT(AL368,"0.#"),1)&lt;&gt;"."),TRUE,FALSE)</formula>
    </cfRule>
    <cfRule type="expression" dxfId="730" priority="840">
      <formula>IF(AND(AL368&gt;=0, RIGHT(TEXT(AL368,"0.#"),1)="."),TRUE,FALSE)</formula>
    </cfRule>
    <cfRule type="expression" dxfId="729" priority="841">
      <formula>IF(AND(AL368&lt;0, RIGHT(TEXT(AL368,"0.#"),1)&lt;&gt;"."),TRUE,FALSE)</formula>
    </cfRule>
    <cfRule type="expression" dxfId="728" priority="842">
      <formula>IF(AND(AL368&lt;0, RIGHT(TEXT(AL368,"0.#"),1)="."),TRUE,FALSE)</formula>
    </cfRule>
  </conditionalFormatting>
  <conditionalFormatting sqref="AQ210:AQ212">
    <cfRule type="expression" dxfId="727" priority="837">
      <formula>IF(RIGHT(TEXT(AQ210,"0.#"),1)=".",FALSE,TRUE)</formula>
    </cfRule>
    <cfRule type="expression" dxfId="726" priority="838">
      <formula>IF(RIGHT(TEXT(AQ210,"0.#"),1)=".",TRUE,FALSE)</formula>
    </cfRule>
  </conditionalFormatting>
  <conditionalFormatting sqref="AU210:AU212">
    <cfRule type="expression" dxfId="725" priority="835">
      <formula>IF(RIGHT(TEXT(AU210,"0.#"),1)=".",FALSE,TRUE)</formula>
    </cfRule>
    <cfRule type="expression" dxfId="724" priority="836">
      <formula>IF(RIGHT(TEXT(AU210,"0.#"),1)=".",TRUE,FALSE)</formula>
    </cfRule>
  </conditionalFormatting>
  <conditionalFormatting sqref="Y368:Y395">
    <cfRule type="expression" dxfId="723" priority="833">
      <formula>IF(RIGHT(TEXT(Y368,"0.#"),1)=".",FALSE,TRUE)</formula>
    </cfRule>
    <cfRule type="expression" dxfId="722" priority="834">
      <formula>IF(RIGHT(TEXT(Y368,"0.#"),1)=".",TRUE,FALSE)</formula>
    </cfRule>
  </conditionalFormatting>
  <conditionalFormatting sqref="AL631:AO660">
    <cfRule type="expression" dxfId="721" priority="829">
      <formula>IF(AND(AL631&gt;=0, RIGHT(TEXT(AL631,"0.#"),1)&lt;&gt;"."),TRUE,FALSE)</formula>
    </cfRule>
    <cfRule type="expression" dxfId="720" priority="830">
      <formula>IF(AND(AL631&gt;=0, RIGHT(TEXT(AL631,"0.#"),1)="."),TRUE,FALSE)</formula>
    </cfRule>
    <cfRule type="expression" dxfId="719" priority="831">
      <formula>IF(AND(AL631&lt;0, RIGHT(TEXT(AL631,"0.#"),1)&lt;&gt;"."),TRUE,FALSE)</formula>
    </cfRule>
    <cfRule type="expression" dxfId="718" priority="832">
      <formula>IF(AND(AL631&lt;0, RIGHT(TEXT(AL631,"0.#"),1)="."),TRUE,FALSE)</formula>
    </cfRule>
  </conditionalFormatting>
  <conditionalFormatting sqref="Y631:Y660">
    <cfRule type="expression" dxfId="717" priority="827">
      <formula>IF(RIGHT(TEXT(Y631,"0.#"),1)=".",FALSE,TRUE)</formula>
    </cfRule>
    <cfRule type="expression" dxfId="716" priority="828">
      <formula>IF(RIGHT(TEXT(Y631,"0.#"),1)=".",TRUE,FALSE)</formula>
    </cfRule>
  </conditionalFormatting>
  <conditionalFormatting sqref="AL366:AO367">
    <cfRule type="expression" dxfId="715" priority="823">
      <formula>IF(AND(AL366&gt;=0, RIGHT(TEXT(AL366,"0.#"),1)&lt;&gt;"."),TRUE,FALSE)</formula>
    </cfRule>
    <cfRule type="expression" dxfId="714" priority="824">
      <formula>IF(AND(AL366&gt;=0, RIGHT(TEXT(AL366,"0.#"),1)="."),TRUE,FALSE)</formula>
    </cfRule>
    <cfRule type="expression" dxfId="713" priority="825">
      <formula>IF(AND(AL366&lt;0, RIGHT(TEXT(AL366,"0.#"),1)&lt;&gt;"."),TRUE,FALSE)</formula>
    </cfRule>
    <cfRule type="expression" dxfId="712" priority="826">
      <formula>IF(AND(AL366&lt;0, RIGHT(TEXT(AL366,"0.#"),1)="."),TRUE,FALSE)</formula>
    </cfRule>
  </conditionalFormatting>
  <conditionalFormatting sqref="Y366:Y367">
    <cfRule type="expression" dxfId="711" priority="821">
      <formula>IF(RIGHT(TEXT(Y366,"0.#"),1)=".",FALSE,TRUE)</formula>
    </cfRule>
    <cfRule type="expression" dxfId="710" priority="822">
      <formula>IF(RIGHT(TEXT(Y366,"0.#"),1)=".",TRUE,FALSE)</formula>
    </cfRule>
  </conditionalFormatting>
  <conditionalFormatting sqref="Y401:Y428">
    <cfRule type="expression" dxfId="709" priority="759">
      <formula>IF(RIGHT(TEXT(Y401,"0.#"),1)=".",FALSE,TRUE)</formula>
    </cfRule>
    <cfRule type="expression" dxfId="708" priority="760">
      <formula>IF(RIGHT(TEXT(Y401,"0.#"),1)=".",TRUE,FALSE)</formula>
    </cfRule>
  </conditionalFormatting>
  <conditionalFormatting sqref="Y399:Y400">
    <cfRule type="expression" dxfId="707" priority="753">
      <formula>IF(RIGHT(TEXT(Y399,"0.#"),1)=".",FALSE,TRUE)</formula>
    </cfRule>
    <cfRule type="expression" dxfId="706" priority="754">
      <formula>IF(RIGHT(TEXT(Y399,"0.#"),1)=".",TRUE,FALSE)</formula>
    </cfRule>
  </conditionalFormatting>
  <conditionalFormatting sqref="Y434:Y461">
    <cfRule type="expression" dxfId="705" priority="747">
      <formula>IF(RIGHT(TEXT(Y434,"0.#"),1)=".",FALSE,TRUE)</formula>
    </cfRule>
    <cfRule type="expression" dxfId="704" priority="748">
      <formula>IF(RIGHT(TEXT(Y434,"0.#"),1)=".",TRUE,FALSE)</formula>
    </cfRule>
  </conditionalFormatting>
  <conditionalFormatting sqref="Y432:Y433">
    <cfRule type="expression" dxfId="703" priority="741">
      <formula>IF(RIGHT(TEXT(Y432,"0.#"),1)=".",FALSE,TRUE)</formula>
    </cfRule>
    <cfRule type="expression" dxfId="702" priority="742">
      <formula>IF(RIGHT(TEXT(Y432,"0.#"),1)=".",TRUE,FALSE)</formula>
    </cfRule>
  </conditionalFormatting>
  <conditionalFormatting sqref="Y467:Y494">
    <cfRule type="expression" dxfId="701" priority="735">
      <formula>IF(RIGHT(TEXT(Y467,"0.#"),1)=".",FALSE,TRUE)</formula>
    </cfRule>
    <cfRule type="expression" dxfId="700" priority="736">
      <formula>IF(RIGHT(TEXT(Y467,"0.#"),1)=".",TRUE,FALSE)</formula>
    </cfRule>
  </conditionalFormatting>
  <conditionalFormatting sqref="Y465:Y466">
    <cfRule type="expression" dxfId="699" priority="729">
      <formula>IF(RIGHT(TEXT(Y465,"0.#"),1)=".",FALSE,TRUE)</formula>
    </cfRule>
    <cfRule type="expression" dxfId="698" priority="730">
      <formula>IF(RIGHT(TEXT(Y465,"0.#"),1)=".",TRUE,FALSE)</formula>
    </cfRule>
  </conditionalFormatting>
  <conditionalFormatting sqref="Y500:Y527">
    <cfRule type="expression" dxfId="697" priority="723">
      <formula>IF(RIGHT(TEXT(Y500,"0.#"),1)=".",FALSE,TRUE)</formula>
    </cfRule>
    <cfRule type="expression" dxfId="696" priority="724">
      <formula>IF(RIGHT(TEXT(Y500,"0.#"),1)=".",TRUE,FALSE)</formula>
    </cfRule>
  </conditionalFormatting>
  <conditionalFormatting sqref="Y498:Y499">
    <cfRule type="expression" dxfId="695" priority="717">
      <formula>IF(RIGHT(TEXT(Y498,"0.#"),1)=".",FALSE,TRUE)</formula>
    </cfRule>
    <cfRule type="expression" dxfId="694" priority="718">
      <formula>IF(RIGHT(TEXT(Y498,"0.#"),1)=".",TRUE,FALSE)</formula>
    </cfRule>
  </conditionalFormatting>
  <conditionalFormatting sqref="Y533:Y560">
    <cfRule type="expression" dxfId="693" priority="711">
      <formula>IF(RIGHT(TEXT(Y533,"0.#"),1)=".",FALSE,TRUE)</formula>
    </cfRule>
    <cfRule type="expression" dxfId="692" priority="712">
      <formula>IF(RIGHT(TEXT(Y533,"0.#"),1)=".",TRUE,FALSE)</formula>
    </cfRule>
  </conditionalFormatting>
  <conditionalFormatting sqref="W23">
    <cfRule type="expression" dxfId="691" priority="819">
      <formula>IF(RIGHT(TEXT(W23,"0.#"),1)=".",FALSE,TRUE)</formula>
    </cfRule>
    <cfRule type="expression" dxfId="690" priority="820">
      <formula>IF(RIGHT(TEXT(W23,"0.#"),1)=".",TRUE,FALSE)</formula>
    </cfRule>
  </conditionalFormatting>
  <conditionalFormatting sqref="W24:W27">
    <cfRule type="expression" dxfId="689" priority="817">
      <formula>IF(RIGHT(TEXT(W24,"0.#"),1)=".",FALSE,TRUE)</formula>
    </cfRule>
    <cfRule type="expression" dxfId="688" priority="818">
      <formula>IF(RIGHT(TEXT(W24,"0.#"),1)=".",TRUE,FALSE)</formula>
    </cfRule>
  </conditionalFormatting>
  <conditionalFormatting sqref="W28">
    <cfRule type="expression" dxfId="687" priority="815">
      <formula>IF(RIGHT(TEXT(W28,"0.#"),1)=".",FALSE,TRUE)</formula>
    </cfRule>
    <cfRule type="expression" dxfId="686" priority="816">
      <formula>IF(RIGHT(TEXT(W28,"0.#"),1)=".",TRUE,FALSE)</formula>
    </cfRule>
  </conditionalFormatting>
  <conditionalFormatting sqref="P23">
    <cfRule type="expression" dxfId="685" priority="813">
      <formula>IF(RIGHT(TEXT(P23,"0.#"),1)=".",FALSE,TRUE)</formula>
    </cfRule>
    <cfRule type="expression" dxfId="684" priority="814">
      <formula>IF(RIGHT(TEXT(P23,"0.#"),1)=".",TRUE,FALSE)</formula>
    </cfRule>
  </conditionalFormatting>
  <conditionalFormatting sqref="P24:P27">
    <cfRule type="expression" dxfId="683" priority="811">
      <formula>IF(RIGHT(TEXT(P24,"0.#"),1)=".",FALSE,TRUE)</formula>
    </cfRule>
    <cfRule type="expression" dxfId="682" priority="812">
      <formula>IF(RIGHT(TEXT(P24,"0.#"),1)=".",TRUE,FALSE)</formula>
    </cfRule>
  </conditionalFormatting>
  <conditionalFormatting sqref="P28">
    <cfRule type="expression" dxfId="681" priority="809">
      <formula>IF(RIGHT(TEXT(P28,"0.#"),1)=".",FALSE,TRUE)</formula>
    </cfRule>
    <cfRule type="expression" dxfId="680" priority="810">
      <formula>IF(RIGHT(TEXT(P28,"0.#"),1)=".",TRUE,FALSE)</formula>
    </cfRule>
  </conditionalFormatting>
  <conditionalFormatting sqref="AE202">
    <cfRule type="expression" dxfId="679" priority="807">
      <formula>IF(RIGHT(TEXT(AE202,"0.#"),1)=".",FALSE,TRUE)</formula>
    </cfRule>
    <cfRule type="expression" dxfId="678" priority="808">
      <formula>IF(RIGHT(TEXT(AE202,"0.#"),1)=".",TRUE,FALSE)</formula>
    </cfRule>
  </conditionalFormatting>
  <conditionalFormatting sqref="AE203">
    <cfRule type="expression" dxfId="677" priority="805">
      <formula>IF(RIGHT(TEXT(AE203,"0.#"),1)=".",FALSE,TRUE)</formula>
    </cfRule>
    <cfRule type="expression" dxfId="676" priority="806">
      <formula>IF(RIGHT(TEXT(AE203,"0.#"),1)=".",TRUE,FALSE)</formula>
    </cfRule>
  </conditionalFormatting>
  <conditionalFormatting sqref="AE204">
    <cfRule type="expression" dxfId="675" priority="803">
      <formula>IF(RIGHT(TEXT(AE204,"0.#"),1)=".",FALSE,TRUE)</formula>
    </cfRule>
    <cfRule type="expression" dxfId="674" priority="804">
      <formula>IF(RIGHT(TEXT(AE204,"0.#"),1)=".",TRUE,FALSE)</formula>
    </cfRule>
  </conditionalFormatting>
  <conditionalFormatting sqref="AI204">
    <cfRule type="expression" dxfId="673" priority="801">
      <formula>IF(RIGHT(TEXT(AI204,"0.#"),1)=".",FALSE,TRUE)</formula>
    </cfRule>
    <cfRule type="expression" dxfId="672" priority="802">
      <formula>IF(RIGHT(TEXT(AI204,"0.#"),1)=".",TRUE,FALSE)</formula>
    </cfRule>
  </conditionalFormatting>
  <conditionalFormatting sqref="AI203">
    <cfRule type="expression" dxfId="671" priority="799">
      <formula>IF(RIGHT(TEXT(AI203,"0.#"),1)=".",FALSE,TRUE)</formula>
    </cfRule>
    <cfRule type="expression" dxfId="670" priority="800">
      <formula>IF(RIGHT(TEXT(AI203,"0.#"),1)=".",TRUE,FALSE)</formula>
    </cfRule>
  </conditionalFormatting>
  <conditionalFormatting sqref="AI202">
    <cfRule type="expression" dxfId="669" priority="797">
      <formula>IF(RIGHT(TEXT(AI202,"0.#"),1)=".",FALSE,TRUE)</formula>
    </cfRule>
    <cfRule type="expression" dxfId="668" priority="798">
      <formula>IF(RIGHT(TEXT(AI202,"0.#"),1)=".",TRUE,FALSE)</formula>
    </cfRule>
  </conditionalFormatting>
  <conditionalFormatting sqref="AM202">
    <cfRule type="expression" dxfId="667" priority="795">
      <formula>IF(RIGHT(TEXT(AM202,"0.#"),1)=".",FALSE,TRUE)</formula>
    </cfRule>
    <cfRule type="expression" dxfId="666" priority="796">
      <formula>IF(RIGHT(TEXT(AM202,"0.#"),1)=".",TRUE,FALSE)</formula>
    </cfRule>
  </conditionalFormatting>
  <conditionalFormatting sqref="AM203">
    <cfRule type="expression" dxfId="665" priority="793">
      <formula>IF(RIGHT(TEXT(AM203,"0.#"),1)=".",FALSE,TRUE)</formula>
    </cfRule>
    <cfRule type="expression" dxfId="664" priority="794">
      <formula>IF(RIGHT(TEXT(AM203,"0.#"),1)=".",TRUE,FALSE)</formula>
    </cfRule>
  </conditionalFormatting>
  <conditionalFormatting sqref="AM204">
    <cfRule type="expression" dxfId="663" priority="791">
      <formula>IF(RIGHT(TEXT(AM204,"0.#"),1)=".",FALSE,TRUE)</formula>
    </cfRule>
    <cfRule type="expression" dxfId="662" priority="792">
      <formula>IF(RIGHT(TEXT(AM204,"0.#"),1)=".",TRUE,FALSE)</formula>
    </cfRule>
  </conditionalFormatting>
  <conditionalFormatting sqref="AQ202:AQ204">
    <cfRule type="expression" dxfId="661" priority="789">
      <formula>IF(RIGHT(TEXT(AQ202,"0.#"),1)=".",FALSE,TRUE)</formula>
    </cfRule>
    <cfRule type="expression" dxfId="660" priority="790">
      <formula>IF(RIGHT(TEXT(AQ202,"0.#"),1)=".",TRUE,FALSE)</formula>
    </cfRule>
  </conditionalFormatting>
  <conditionalFormatting sqref="AU202:AU204">
    <cfRule type="expression" dxfId="659" priority="787">
      <formula>IF(RIGHT(TEXT(AU202,"0.#"),1)=".",FALSE,TRUE)</formula>
    </cfRule>
    <cfRule type="expression" dxfId="658" priority="788">
      <formula>IF(RIGHT(TEXT(AU202,"0.#"),1)=".",TRUE,FALSE)</formula>
    </cfRule>
  </conditionalFormatting>
  <conditionalFormatting sqref="AE205">
    <cfRule type="expression" dxfId="657" priority="785">
      <formula>IF(RIGHT(TEXT(AE205,"0.#"),1)=".",FALSE,TRUE)</formula>
    </cfRule>
    <cfRule type="expression" dxfId="656" priority="786">
      <formula>IF(RIGHT(TEXT(AE205,"0.#"),1)=".",TRUE,FALSE)</formula>
    </cfRule>
  </conditionalFormatting>
  <conditionalFormatting sqref="AE206">
    <cfRule type="expression" dxfId="655" priority="783">
      <formula>IF(RIGHT(TEXT(AE206,"0.#"),1)=".",FALSE,TRUE)</formula>
    </cfRule>
    <cfRule type="expression" dxfId="654" priority="784">
      <formula>IF(RIGHT(TEXT(AE206,"0.#"),1)=".",TRUE,FALSE)</formula>
    </cfRule>
  </conditionalFormatting>
  <conditionalFormatting sqref="AE207">
    <cfRule type="expression" dxfId="653" priority="781">
      <formula>IF(RIGHT(TEXT(AE207,"0.#"),1)=".",FALSE,TRUE)</formula>
    </cfRule>
    <cfRule type="expression" dxfId="652" priority="782">
      <formula>IF(RIGHT(TEXT(AE207,"0.#"),1)=".",TRUE,FALSE)</formula>
    </cfRule>
  </conditionalFormatting>
  <conditionalFormatting sqref="AI207">
    <cfRule type="expression" dxfId="651" priority="779">
      <formula>IF(RIGHT(TEXT(AI207,"0.#"),1)=".",FALSE,TRUE)</formula>
    </cfRule>
    <cfRule type="expression" dxfId="650" priority="780">
      <formula>IF(RIGHT(TEXT(AI207,"0.#"),1)=".",TRUE,FALSE)</formula>
    </cfRule>
  </conditionalFormatting>
  <conditionalFormatting sqref="AI206">
    <cfRule type="expression" dxfId="649" priority="777">
      <formula>IF(RIGHT(TEXT(AI206,"0.#"),1)=".",FALSE,TRUE)</formula>
    </cfRule>
    <cfRule type="expression" dxfId="648" priority="778">
      <formula>IF(RIGHT(TEXT(AI206,"0.#"),1)=".",TRUE,FALSE)</formula>
    </cfRule>
  </conditionalFormatting>
  <conditionalFormatting sqref="AI205">
    <cfRule type="expression" dxfId="647" priority="775">
      <formula>IF(RIGHT(TEXT(AI205,"0.#"),1)=".",FALSE,TRUE)</formula>
    </cfRule>
    <cfRule type="expression" dxfId="646" priority="776">
      <formula>IF(RIGHT(TEXT(AI205,"0.#"),1)=".",TRUE,FALSE)</formula>
    </cfRule>
  </conditionalFormatting>
  <conditionalFormatting sqref="AM205">
    <cfRule type="expression" dxfId="645" priority="773">
      <formula>IF(RIGHT(TEXT(AM205,"0.#"),1)=".",FALSE,TRUE)</formula>
    </cfRule>
    <cfRule type="expression" dxfId="644" priority="774">
      <formula>IF(RIGHT(TEXT(AM205,"0.#"),1)=".",TRUE,FALSE)</formula>
    </cfRule>
  </conditionalFormatting>
  <conditionalFormatting sqref="AM206">
    <cfRule type="expression" dxfId="643" priority="771">
      <formula>IF(RIGHT(TEXT(AM206,"0.#"),1)=".",FALSE,TRUE)</formula>
    </cfRule>
    <cfRule type="expression" dxfId="642" priority="772">
      <formula>IF(RIGHT(TEXT(AM206,"0.#"),1)=".",TRUE,FALSE)</formula>
    </cfRule>
  </conditionalFormatting>
  <conditionalFormatting sqref="AM207">
    <cfRule type="expression" dxfId="641" priority="769">
      <formula>IF(RIGHT(TEXT(AM207,"0.#"),1)=".",FALSE,TRUE)</formula>
    </cfRule>
    <cfRule type="expression" dxfId="640" priority="770">
      <formula>IF(RIGHT(TEXT(AM207,"0.#"),1)=".",TRUE,FALSE)</formula>
    </cfRule>
  </conditionalFormatting>
  <conditionalFormatting sqref="AQ205:AQ207">
    <cfRule type="expression" dxfId="639" priority="767">
      <formula>IF(RIGHT(TEXT(AQ205,"0.#"),1)=".",FALSE,TRUE)</formula>
    </cfRule>
    <cfRule type="expression" dxfId="638" priority="768">
      <formula>IF(RIGHT(TEXT(AQ205,"0.#"),1)=".",TRUE,FALSE)</formula>
    </cfRule>
  </conditionalFormatting>
  <conditionalFormatting sqref="AU205:AU207">
    <cfRule type="expression" dxfId="637" priority="765">
      <formula>IF(RIGHT(TEXT(AU205,"0.#"),1)=".",FALSE,TRUE)</formula>
    </cfRule>
    <cfRule type="expression" dxfId="636" priority="766">
      <formula>IF(RIGHT(TEXT(AU205,"0.#"),1)=".",TRUE,FALSE)</formula>
    </cfRule>
  </conditionalFormatting>
  <conditionalFormatting sqref="AL409:AO428">
    <cfRule type="expression" dxfId="635" priority="761">
      <formula>IF(AND(AL409&gt;=0, RIGHT(TEXT(AL409,"0.#"),1)&lt;&gt;"."),TRUE,FALSE)</formula>
    </cfRule>
    <cfRule type="expression" dxfId="634" priority="762">
      <formula>IF(AND(AL409&gt;=0, RIGHT(TEXT(AL409,"0.#"),1)="."),TRUE,FALSE)</formula>
    </cfRule>
    <cfRule type="expression" dxfId="633" priority="763">
      <formula>IF(AND(AL409&lt;0, RIGHT(TEXT(AL409,"0.#"),1)&lt;&gt;"."),TRUE,FALSE)</formula>
    </cfRule>
    <cfRule type="expression" dxfId="632" priority="764">
      <formula>IF(AND(AL409&lt;0, RIGHT(TEXT(AL409,"0.#"),1)="."),TRUE,FALSE)</formula>
    </cfRule>
  </conditionalFormatting>
  <conditionalFormatting sqref="AL442:AO461">
    <cfRule type="expression" dxfId="631" priority="749">
      <formula>IF(AND(AL442&gt;=0, RIGHT(TEXT(AL442,"0.#"),1)&lt;&gt;"."),TRUE,FALSE)</formula>
    </cfRule>
    <cfRule type="expression" dxfId="630" priority="750">
      <formula>IF(AND(AL442&gt;=0, RIGHT(TEXT(AL442,"0.#"),1)="."),TRUE,FALSE)</formula>
    </cfRule>
    <cfRule type="expression" dxfId="629" priority="751">
      <formula>IF(AND(AL442&lt;0, RIGHT(TEXT(AL442,"0.#"),1)&lt;&gt;"."),TRUE,FALSE)</formula>
    </cfRule>
    <cfRule type="expression" dxfId="628" priority="752">
      <formula>IF(AND(AL442&lt;0, RIGHT(TEXT(AL442,"0.#"),1)="."),TRUE,FALSE)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43" max="16383" man="1"/>
    <brk id="248" max="16383" man="1"/>
    <brk id="286" max="16383" man="1"/>
    <brk id="396"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13.5" customHeight="1" x14ac:dyDescent="0.2">
      <c r="A2" s="14" t="s">
        <v>80</v>
      </c>
      <c r="B2" s="15" t="s">
        <v>631</v>
      </c>
      <c r="C2" s="13" t="str">
        <f>IF(B2="","",A2)</f>
        <v>医療分野の研究開発関連</v>
      </c>
      <c r="D2" s="13" t="str">
        <f>IF(C2="","",IF(D1&lt;&gt;"",CONCATENATE(D1,"、",C2),C2))</f>
        <v>医療分野の研究開発関連</v>
      </c>
      <c r="F2" s="12" t="s">
        <v>67</v>
      </c>
      <c r="G2" s="17" t="s">
        <v>631</v>
      </c>
      <c r="H2" s="13" t="str">
        <f>IF(G2="","",F2)</f>
        <v>一般会計</v>
      </c>
      <c r="I2" s="13" t="str">
        <f>IF(H2="","",IF(I1&lt;&gt;"",CONCATENATE(I1,"、",H2),H2))</f>
        <v>一般会計</v>
      </c>
      <c r="K2" s="14" t="s">
        <v>97</v>
      </c>
      <c r="L2" s="15"/>
      <c r="M2" s="13" t="str">
        <f>IF(L2="","",K2)</f>
        <v/>
      </c>
      <c r="N2" s="13" t="str">
        <f>IF(M2="","",IF(N1&lt;&gt;"",CONCATENATE(N1,"、",M2),M2))</f>
        <v/>
      </c>
      <c r="O2" s="13"/>
      <c r="P2" s="12" t="s">
        <v>69</v>
      </c>
      <c r="Q2" s="17" t="s">
        <v>631</v>
      </c>
      <c r="R2" s="13" t="str">
        <f>IF(Q2="","",P2)</f>
        <v>直接実施</v>
      </c>
      <c r="S2" s="13" t="str">
        <f>IF(R2="","",IF(S1&lt;&gt;"",CONCATENATE(S1,"、",R2),R2))</f>
        <v>直接実施</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x14ac:dyDescent="0.2">
      <c r="A3" s="14" t="s">
        <v>81</v>
      </c>
      <c r="B3" s="15"/>
      <c r="C3" s="13" t="str">
        <f t="shared" ref="C3:C11" si="0">IF(B3="","",A3)</f>
        <v/>
      </c>
      <c r="D3" s="13" t="str">
        <f>IF(C3="",D2,IF(D2&lt;&gt;"",CONCATENATE(D2,"、",C3),C3))</f>
        <v>医療分野の研究開発関連</v>
      </c>
      <c r="F3" s="18" t="s">
        <v>106</v>
      </c>
      <c r="G3" s="17"/>
      <c r="H3" s="13" t="str">
        <f t="shared" ref="H3:H37" si="1">IF(G3="","",F3)</f>
        <v/>
      </c>
      <c r="I3" s="13" t="str">
        <f>IF(H3="",I2,IF(I2&lt;&gt;"",CONCATENATE(I2,"、",H3),H3))</f>
        <v>一般会計</v>
      </c>
      <c r="K3" s="14" t="s">
        <v>98</v>
      </c>
      <c r="L3" s="15" t="s">
        <v>631</v>
      </c>
      <c r="M3" s="13" t="str">
        <f t="shared" ref="M3:M11" si="2">IF(L3="","",K3)</f>
        <v>文教及び科学振興</v>
      </c>
      <c r="N3" s="13" t="str">
        <f>IF(M3="",N2,IF(N2&lt;&gt;"",CONCATENATE(N2,"、",M3),M3))</f>
        <v>文教及び科学振興</v>
      </c>
      <c r="O3" s="13"/>
      <c r="P3" s="12" t="s">
        <v>70</v>
      </c>
      <c r="Q3" s="17"/>
      <c r="R3" s="13" t="str">
        <f t="shared" ref="R3:R8" si="3">IF(Q3="","",P3)</f>
        <v/>
      </c>
      <c r="S3" s="13" t="str">
        <f t="shared" ref="S3:S8" si="4">IF(R3="",S2,IF(S2&lt;&gt;"",CONCATENATE(S2,"、",R3),R3))</f>
        <v>直接実施</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x14ac:dyDescent="0.2">
      <c r="A4" s="14" t="s">
        <v>82</v>
      </c>
      <c r="B4" s="15"/>
      <c r="C4" s="13" t="str">
        <f t="shared" si="0"/>
        <v/>
      </c>
      <c r="D4" s="13" t="str">
        <f>IF(C4="",D3,IF(D3&lt;&gt;"",CONCATENATE(D3,"、",C4),C4))</f>
        <v>医療分野の研究開発関連</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v>
      </c>
      <c r="T4" s="13"/>
      <c r="U4" s="32" t="s">
        <v>603</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x14ac:dyDescent="0.2">
      <c r="A5" s="14" t="s">
        <v>83</v>
      </c>
      <c r="B5" s="15"/>
      <c r="C5" s="13" t="str">
        <f t="shared" si="0"/>
        <v/>
      </c>
      <c r="D5" s="13" t="str">
        <f>IF(C5="",D4,IF(D4&lt;&gt;"",CONCATENATE(D4,"、",C5),C5))</f>
        <v>医療分野の研究開発関連</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x14ac:dyDescent="0.2">
      <c r="A6" s="14" t="s">
        <v>84</v>
      </c>
      <c r="B6" s="15" t="s">
        <v>631</v>
      </c>
      <c r="C6" s="13" t="str">
        <f t="shared" si="0"/>
        <v>科学技術・イノベーション</v>
      </c>
      <c r="D6" s="13" t="str">
        <f t="shared" ref="D6:D21" si="8">IF(C6="",D5,IF(D5&lt;&gt;"",CONCATENATE(D5,"、",C6),C6))</f>
        <v>医療分野の研究開発関連、科学技術・イノベーション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x14ac:dyDescent="0.2">
      <c r="A7" s="14" t="s">
        <v>85</v>
      </c>
      <c r="B7" s="15"/>
      <c r="C7" s="13" t="str">
        <f t="shared" si="0"/>
        <v/>
      </c>
      <c r="D7" s="13" t="str">
        <f t="shared" si="8"/>
        <v>医療分野の研究開発関連、科学技術・イノベーション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x14ac:dyDescent="0.2">
      <c r="A8" s="14" t="s">
        <v>86</v>
      </c>
      <c r="B8" s="15"/>
      <c r="C8" s="13" t="str">
        <f t="shared" si="0"/>
        <v/>
      </c>
      <c r="D8" s="13" t="str">
        <f t="shared" si="8"/>
        <v>医療分野の研究開発関連、科学技術・イノベーション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x14ac:dyDescent="0.2">
      <c r="A9" s="14" t="s">
        <v>87</v>
      </c>
      <c r="B9" s="15"/>
      <c r="C9" s="13" t="str">
        <f t="shared" si="0"/>
        <v/>
      </c>
      <c r="D9" s="13" t="str">
        <f t="shared" si="8"/>
        <v>医療分野の研究開発関連、科学技術・イノベーション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x14ac:dyDescent="0.2">
      <c r="A10" s="14" t="s">
        <v>223</v>
      </c>
      <c r="B10" s="15"/>
      <c r="C10" s="13" t="str">
        <f t="shared" si="0"/>
        <v/>
      </c>
      <c r="D10" s="13" t="str">
        <f t="shared" si="8"/>
        <v>医療分野の研究開発関連、科学技術・イノベーション</v>
      </c>
      <c r="F10" s="18" t="s">
        <v>111</v>
      </c>
      <c r="G10" s="17"/>
      <c r="H10" s="13" t="str">
        <f t="shared" si="1"/>
        <v/>
      </c>
      <c r="I10" s="13" t="str">
        <f t="shared" si="5"/>
        <v>一般会計</v>
      </c>
      <c r="K10" s="14" t="s">
        <v>226</v>
      </c>
      <c r="L10" s="15"/>
      <c r="M10" s="13" t="str">
        <f t="shared" si="2"/>
        <v/>
      </c>
      <c r="N10" s="13" t="str">
        <f t="shared" si="6"/>
        <v>文教及び科学振興</v>
      </c>
      <c r="O10" s="13"/>
      <c r="P10" s="13" t="str">
        <f>S8</f>
        <v>直接実施</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5" customHeight="1" x14ac:dyDescent="0.2">
      <c r="A11" s="14" t="s">
        <v>88</v>
      </c>
      <c r="B11" s="15"/>
      <c r="C11" s="13" t="str">
        <f t="shared" si="0"/>
        <v/>
      </c>
      <c r="D11" s="13" t="str">
        <f t="shared" si="8"/>
        <v>医療分野の研究開発関連、科学技術・イノベーション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13.5" customHeight="1" x14ac:dyDescent="0.2">
      <c r="A12" s="14" t="s">
        <v>89</v>
      </c>
      <c r="B12" s="15"/>
      <c r="C12" s="13" t="str">
        <f t="shared" ref="C12:C23" si="9">IF(B12="","",A12)</f>
        <v/>
      </c>
      <c r="D12" s="13" t="str">
        <f t="shared" si="8"/>
        <v>医療分野の研究開発関連、科学技術・イノベーション</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x14ac:dyDescent="0.2">
      <c r="A13" s="14" t="s">
        <v>90</v>
      </c>
      <c r="B13" s="15"/>
      <c r="C13" s="13" t="str">
        <f t="shared" si="9"/>
        <v/>
      </c>
      <c r="D13" s="13" t="str">
        <f t="shared" si="8"/>
        <v>医療分野の研究開発関連、科学技術・イノベーション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x14ac:dyDescent="0.2">
      <c r="A14" s="14" t="s">
        <v>91</v>
      </c>
      <c r="B14" s="15"/>
      <c r="C14" s="13" t="str">
        <f t="shared" si="9"/>
        <v/>
      </c>
      <c r="D14" s="13" t="str">
        <f t="shared" si="8"/>
        <v>医療分野の研究開発関連、科学技術・イノベーション</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2">
      <c r="A15" s="14" t="s">
        <v>92</v>
      </c>
      <c r="B15" s="15"/>
      <c r="C15" s="13" t="str">
        <f t="shared" si="9"/>
        <v/>
      </c>
      <c r="D15" s="13" t="str">
        <f t="shared" si="8"/>
        <v>医療分野の研究開発関連、科学技術・イノベーション</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2">
      <c r="A16" s="14" t="s">
        <v>93</v>
      </c>
      <c r="B16" s="15"/>
      <c r="C16" s="13" t="str">
        <f t="shared" si="9"/>
        <v/>
      </c>
      <c r="D16" s="13" t="str">
        <f t="shared" si="8"/>
        <v>医療分野の研究開発関連、科学技術・イノベーション</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2">
      <c r="A17" s="14" t="s">
        <v>94</v>
      </c>
      <c r="B17" s="15"/>
      <c r="C17" s="13" t="str">
        <f t="shared" si="9"/>
        <v/>
      </c>
      <c r="D17" s="13" t="str">
        <f t="shared" si="8"/>
        <v>医療分野の研究開発関連、科学技術・イノベーション</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2">
      <c r="A18" s="14" t="s">
        <v>95</v>
      </c>
      <c r="B18" s="15"/>
      <c r="C18" s="13" t="str">
        <f t="shared" si="9"/>
        <v/>
      </c>
      <c r="D18" s="13" t="str">
        <f t="shared" si="8"/>
        <v>医療分野の研究開発関連、科学技術・イノベーション</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2">
      <c r="A19" s="14" t="s">
        <v>211</v>
      </c>
      <c r="B19" s="15"/>
      <c r="C19" s="13" t="str">
        <f t="shared" si="9"/>
        <v/>
      </c>
      <c r="D19" s="13" t="str">
        <f t="shared" si="8"/>
        <v>医療分野の研究開発関連、科学技術・イノベーション</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2">
      <c r="A20" s="14" t="s">
        <v>212</v>
      </c>
      <c r="B20" s="15"/>
      <c r="C20" s="13" t="str">
        <f t="shared" si="9"/>
        <v/>
      </c>
      <c r="D20" s="13" t="str">
        <f t="shared" si="8"/>
        <v>医療分野の研究開発関連、科学技術・イノベーション</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2">
      <c r="A21" s="14" t="s">
        <v>213</v>
      </c>
      <c r="B21" s="15"/>
      <c r="C21" s="13" t="str">
        <f t="shared" si="9"/>
        <v/>
      </c>
      <c r="D21" s="13" t="str">
        <f t="shared" si="8"/>
        <v>医療分野の研究開発関連、科学技術・イノベーション</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2">
      <c r="A22" s="14" t="s">
        <v>214</v>
      </c>
      <c r="B22" s="15"/>
      <c r="C22" s="13" t="str">
        <f t="shared" si="9"/>
        <v/>
      </c>
      <c r="D22" s="13" t="str">
        <f>IF(C22="",D21,IF(D21&lt;&gt;"",CONCATENATE(D21,"、",C22),C22))</f>
        <v>医療分野の研究開発関連、科学技術・イノベーション</v>
      </c>
      <c r="F22" s="18" t="s">
        <v>122</v>
      </c>
      <c r="G22" s="17"/>
      <c r="H22" s="13" t="str">
        <f t="shared" si="1"/>
        <v/>
      </c>
      <c r="I22" s="13" t="str">
        <f t="shared" si="5"/>
        <v>一般会計</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13.5" customHeight="1" x14ac:dyDescent="0.2">
      <c r="A23" s="69" t="s">
        <v>281</v>
      </c>
      <c r="B23" s="15"/>
      <c r="C23" s="13" t="str">
        <f t="shared" si="9"/>
        <v/>
      </c>
      <c r="D23" s="13" t="str">
        <f>IF(C23="",D22,IF(D22&lt;&gt;"",CONCATENATE(D22,"、",C23),C23))</f>
        <v>医療分野の研究開発関連、科学技術・イノベーション</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2">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2">
      <c r="A27" s="13" t="str">
        <f>IF(D23="", "-", D23)</f>
        <v>医療分野の研究開発関連、科学技術・イノベーション</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2">
      <c r="A38" s="13"/>
      <c r="B38" s="13"/>
      <c r="F38" s="13"/>
      <c r="G38" s="19"/>
      <c r="K38" s="13"/>
      <c r="L38" s="13"/>
      <c r="O38" s="13"/>
      <c r="P38" s="13"/>
      <c r="Q38" s="19"/>
      <c r="T38" s="13"/>
      <c r="Y38" s="32" t="s">
        <v>325</v>
      </c>
      <c r="Z38" s="32" t="s">
        <v>453</v>
      </c>
      <c r="AF38" s="30"/>
      <c r="AK38" s="42" t="str">
        <f t="shared" si="7"/>
        <v>k</v>
      </c>
    </row>
    <row r="39" spans="1:37" x14ac:dyDescent="0.2">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2">
      <c r="A40" s="13"/>
      <c r="B40" s="13"/>
      <c r="F40" s="13"/>
      <c r="G40" s="19"/>
      <c r="K40" s="13"/>
      <c r="L40" s="13"/>
      <c r="O40" s="13"/>
      <c r="P40" s="13"/>
      <c r="Q40" s="19"/>
      <c r="T40" s="13"/>
      <c r="U40" s="32"/>
      <c r="Y40" s="32" t="s">
        <v>327</v>
      </c>
      <c r="Z40" s="32" t="s">
        <v>455</v>
      </c>
      <c r="AF40" s="30"/>
      <c r="AK40" s="42" t="str">
        <f t="shared" si="7"/>
        <v>m</v>
      </c>
    </row>
    <row r="41" spans="1:37" x14ac:dyDescent="0.2">
      <c r="A41" s="13"/>
      <c r="B41" s="13"/>
      <c r="F41" s="13"/>
      <c r="G41" s="19"/>
      <c r="K41" s="13"/>
      <c r="L41" s="13"/>
      <c r="O41" s="13"/>
      <c r="P41" s="13"/>
      <c r="Q41" s="19"/>
      <c r="T41" s="13"/>
      <c r="U41" s="32" t="s">
        <v>267</v>
      </c>
      <c r="Y41" s="32" t="s">
        <v>328</v>
      </c>
      <c r="Z41" s="32" t="s">
        <v>456</v>
      </c>
      <c r="AF41" s="30"/>
      <c r="AK41" s="42" t="str">
        <f t="shared" si="7"/>
        <v>n</v>
      </c>
    </row>
    <row r="42" spans="1:37" x14ac:dyDescent="0.2">
      <c r="A42" s="13"/>
      <c r="B42" s="13"/>
      <c r="F42" s="13"/>
      <c r="G42" s="19"/>
      <c r="K42" s="13"/>
      <c r="L42" s="13"/>
      <c r="O42" s="13"/>
      <c r="P42" s="13"/>
      <c r="Q42" s="19"/>
      <c r="T42" s="13"/>
      <c r="U42" s="32" t="s">
        <v>277</v>
      </c>
      <c r="Y42" s="32" t="s">
        <v>329</v>
      </c>
      <c r="Z42" s="32" t="s">
        <v>457</v>
      </c>
      <c r="AF42" s="30"/>
      <c r="AK42" s="42" t="str">
        <f t="shared" si="7"/>
        <v>o</v>
      </c>
    </row>
    <row r="43" spans="1:37" x14ac:dyDescent="0.2">
      <c r="A43" s="13"/>
      <c r="B43" s="13"/>
      <c r="F43" s="13"/>
      <c r="G43" s="19"/>
      <c r="K43" s="13"/>
      <c r="L43" s="13"/>
      <c r="O43" s="13"/>
      <c r="P43" s="13"/>
      <c r="Q43" s="19"/>
      <c r="T43" s="13"/>
      <c r="Y43" s="32" t="s">
        <v>330</v>
      </c>
      <c r="Z43" s="32" t="s">
        <v>458</v>
      </c>
      <c r="AF43" s="30"/>
      <c r="AK43" s="42" t="str">
        <f t="shared" si="7"/>
        <v>p</v>
      </c>
    </row>
    <row r="44" spans="1:37" x14ac:dyDescent="0.2">
      <c r="A44" s="13"/>
      <c r="B44" s="13"/>
      <c r="F44" s="13"/>
      <c r="G44" s="19"/>
      <c r="K44" s="13"/>
      <c r="L44" s="13"/>
      <c r="O44" s="13"/>
      <c r="P44" s="13"/>
      <c r="Q44" s="19"/>
      <c r="T44" s="13"/>
      <c r="Y44" s="32" t="s">
        <v>331</v>
      </c>
      <c r="Z44" s="32" t="s">
        <v>459</v>
      </c>
      <c r="AF44" s="30"/>
      <c r="AK44" s="42" t="str">
        <f t="shared" si="7"/>
        <v>q</v>
      </c>
    </row>
    <row r="45" spans="1:37" x14ac:dyDescent="0.2">
      <c r="A45" s="13"/>
      <c r="B45" s="13"/>
      <c r="F45" s="13"/>
      <c r="G45" s="19"/>
      <c r="K45" s="13"/>
      <c r="L45" s="13"/>
      <c r="O45" s="13"/>
      <c r="P45" s="13"/>
      <c r="Q45" s="19"/>
      <c r="T45" s="13"/>
      <c r="U45" s="29" t="s">
        <v>160</v>
      </c>
      <c r="Y45" s="32" t="s">
        <v>332</v>
      </c>
      <c r="Z45" s="32" t="s">
        <v>460</v>
      </c>
      <c r="AF45" s="30"/>
      <c r="AK45" s="42" t="str">
        <f t="shared" si="7"/>
        <v>r</v>
      </c>
    </row>
    <row r="46" spans="1:37" x14ac:dyDescent="0.2">
      <c r="A46" s="13"/>
      <c r="B46" s="13"/>
      <c r="F46" s="13"/>
      <c r="G46" s="19"/>
      <c r="K46" s="13"/>
      <c r="L46" s="13"/>
      <c r="O46" s="13"/>
      <c r="P46" s="13"/>
      <c r="Q46" s="19"/>
      <c r="T46" s="13"/>
      <c r="U46" s="78" t="s">
        <v>601</v>
      </c>
      <c r="Y46" s="32" t="s">
        <v>333</v>
      </c>
      <c r="Z46" s="32" t="s">
        <v>461</v>
      </c>
      <c r="AF46" s="30"/>
      <c r="AK46" s="42" t="str">
        <f t="shared" si="7"/>
        <v>s</v>
      </c>
    </row>
    <row r="47" spans="1:37" x14ac:dyDescent="0.2">
      <c r="A47" s="13"/>
      <c r="B47" s="13"/>
      <c r="F47" s="13"/>
      <c r="G47" s="19"/>
      <c r="K47" s="13"/>
      <c r="L47" s="13"/>
      <c r="O47" s="13"/>
      <c r="P47" s="13"/>
      <c r="Q47" s="19"/>
      <c r="T47" s="13"/>
      <c r="Y47" s="32" t="s">
        <v>334</v>
      </c>
      <c r="Z47" s="32" t="s">
        <v>462</v>
      </c>
      <c r="AF47" s="30"/>
      <c r="AK47" s="42" t="str">
        <f t="shared" si="7"/>
        <v>t</v>
      </c>
    </row>
    <row r="48" spans="1:37" x14ac:dyDescent="0.2">
      <c r="A48" s="13"/>
      <c r="B48" s="13"/>
      <c r="F48" s="13"/>
      <c r="G48" s="19"/>
      <c r="K48" s="13"/>
      <c r="L48" s="13"/>
      <c r="O48" s="13"/>
      <c r="P48" s="13"/>
      <c r="Q48" s="19"/>
      <c r="T48" s="13"/>
      <c r="U48" s="78">
        <v>2021</v>
      </c>
      <c r="Y48" s="32" t="s">
        <v>335</v>
      </c>
      <c r="Z48" s="32" t="s">
        <v>463</v>
      </c>
      <c r="AF48" s="30"/>
      <c r="AK48" s="42" t="str">
        <f t="shared" si="7"/>
        <v>u</v>
      </c>
    </row>
    <row r="49" spans="1:37" x14ac:dyDescent="0.2">
      <c r="A49" s="13"/>
      <c r="B49" s="13"/>
      <c r="F49" s="13"/>
      <c r="G49" s="19"/>
      <c r="K49" s="13"/>
      <c r="L49" s="13"/>
      <c r="O49" s="13"/>
      <c r="P49" s="13"/>
      <c r="Q49" s="19"/>
      <c r="T49" s="13"/>
      <c r="U49" s="78">
        <v>2022</v>
      </c>
      <c r="Y49" s="32" t="s">
        <v>336</v>
      </c>
      <c r="Z49" s="32" t="s">
        <v>464</v>
      </c>
      <c r="AF49" s="30"/>
      <c r="AK49" s="42" t="str">
        <f t="shared" si="7"/>
        <v>v</v>
      </c>
    </row>
    <row r="50" spans="1:37" x14ac:dyDescent="0.2">
      <c r="A50" s="13"/>
      <c r="B50" s="13"/>
      <c r="F50" s="13"/>
      <c r="G50" s="19"/>
      <c r="K50" s="13"/>
      <c r="L50" s="13"/>
      <c r="O50" s="13"/>
      <c r="P50" s="13"/>
      <c r="Q50" s="19"/>
      <c r="T50" s="13"/>
      <c r="U50" s="78">
        <v>2023</v>
      </c>
      <c r="Y50" s="32" t="s">
        <v>337</v>
      </c>
      <c r="Z50" s="32" t="s">
        <v>465</v>
      </c>
      <c r="AF50" s="30"/>
    </row>
    <row r="51" spans="1:37" x14ac:dyDescent="0.2">
      <c r="A51" s="13"/>
      <c r="B51" s="13"/>
      <c r="F51" s="13"/>
      <c r="G51" s="19"/>
      <c r="K51" s="13"/>
      <c r="L51" s="13"/>
      <c r="O51" s="13"/>
      <c r="P51" s="13"/>
      <c r="Q51" s="19"/>
      <c r="T51" s="13"/>
      <c r="U51" s="78">
        <v>2024</v>
      </c>
      <c r="Y51" s="32" t="s">
        <v>338</v>
      </c>
      <c r="Z51" s="32" t="s">
        <v>466</v>
      </c>
      <c r="AF51" s="30"/>
    </row>
    <row r="52" spans="1:37" x14ac:dyDescent="0.2">
      <c r="A52" s="13"/>
      <c r="B52" s="13"/>
      <c r="F52" s="13"/>
      <c r="G52" s="19"/>
      <c r="K52" s="13"/>
      <c r="L52" s="13"/>
      <c r="O52" s="13"/>
      <c r="P52" s="13"/>
      <c r="Q52" s="19"/>
      <c r="T52" s="13"/>
      <c r="U52" s="78">
        <v>2025</v>
      </c>
      <c r="Y52" s="32" t="s">
        <v>339</v>
      </c>
      <c r="Z52" s="32" t="s">
        <v>467</v>
      </c>
      <c r="AF52" s="30"/>
    </row>
    <row r="53" spans="1:37" x14ac:dyDescent="0.2">
      <c r="A53" s="13"/>
      <c r="B53" s="13"/>
      <c r="F53" s="13"/>
      <c r="G53" s="19"/>
      <c r="K53" s="13"/>
      <c r="L53" s="13"/>
      <c r="O53" s="13"/>
      <c r="P53" s="13"/>
      <c r="Q53" s="19"/>
      <c r="T53" s="13"/>
      <c r="U53" s="78">
        <v>2026</v>
      </c>
      <c r="Y53" s="32" t="s">
        <v>340</v>
      </c>
      <c r="Z53" s="32" t="s">
        <v>468</v>
      </c>
      <c r="AF53" s="30"/>
    </row>
    <row r="54" spans="1:37" x14ac:dyDescent="0.2">
      <c r="A54" s="13"/>
      <c r="B54" s="13"/>
      <c r="F54" s="13"/>
      <c r="G54" s="19"/>
      <c r="K54" s="13"/>
      <c r="L54" s="13"/>
      <c r="O54" s="13"/>
      <c r="P54" s="20"/>
      <c r="Q54" s="19"/>
      <c r="T54" s="13"/>
      <c r="Y54" s="32" t="s">
        <v>341</v>
      </c>
      <c r="Z54" s="32" t="s">
        <v>469</v>
      </c>
      <c r="AF54" s="30"/>
    </row>
    <row r="55" spans="1:37" x14ac:dyDescent="0.2">
      <c r="A55" s="13"/>
      <c r="B55" s="13"/>
      <c r="F55" s="13"/>
      <c r="G55" s="19"/>
      <c r="K55" s="13"/>
      <c r="L55" s="13"/>
      <c r="O55" s="13"/>
      <c r="P55" s="13"/>
      <c r="Q55" s="19"/>
      <c r="T55" s="13"/>
      <c r="Y55" s="32" t="s">
        <v>342</v>
      </c>
      <c r="Z55" s="32" t="s">
        <v>470</v>
      </c>
      <c r="AF55" s="30"/>
    </row>
    <row r="56" spans="1:37" x14ac:dyDescent="0.2">
      <c r="A56" s="13"/>
      <c r="B56" s="13"/>
      <c r="F56" s="13"/>
      <c r="G56" s="19"/>
      <c r="K56" s="13"/>
      <c r="L56" s="13"/>
      <c r="O56" s="13"/>
      <c r="P56" s="13"/>
      <c r="Q56" s="19"/>
      <c r="T56" s="13"/>
      <c r="U56" s="78">
        <v>20</v>
      </c>
      <c r="Y56" s="32" t="s">
        <v>343</v>
      </c>
      <c r="Z56" s="32" t="s">
        <v>471</v>
      </c>
      <c r="AF56" s="30"/>
    </row>
    <row r="57" spans="1:37" x14ac:dyDescent="0.2">
      <c r="A57" s="13"/>
      <c r="B57" s="13"/>
      <c r="F57" s="13"/>
      <c r="G57" s="19"/>
      <c r="K57" s="13"/>
      <c r="L57" s="13"/>
      <c r="O57" s="13"/>
      <c r="P57" s="13"/>
      <c r="Q57" s="19"/>
      <c r="T57" s="13"/>
      <c r="U57" s="32" t="s">
        <v>541</v>
      </c>
      <c r="Y57" s="32" t="s">
        <v>344</v>
      </c>
      <c r="Z57" s="32" t="s">
        <v>472</v>
      </c>
      <c r="AF57" s="30"/>
    </row>
    <row r="58" spans="1:37" x14ac:dyDescent="0.2">
      <c r="A58" s="13"/>
      <c r="B58" s="13"/>
      <c r="F58" s="13"/>
      <c r="G58" s="19"/>
      <c r="K58" s="13"/>
      <c r="L58" s="13"/>
      <c r="O58" s="13"/>
      <c r="P58" s="13"/>
      <c r="Q58" s="19"/>
      <c r="T58" s="13"/>
      <c r="U58" s="32" t="s">
        <v>542</v>
      </c>
      <c r="Y58" s="32" t="s">
        <v>345</v>
      </c>
      <c r="Z58" s="32" t="s">
        <v>473</v>
      </c>
      <c r="AF58" s="30"/>
    </row>
    <row r="59" spans="1:37" x14ac:dyDescent="0.2">
      <c r="A59" s="13"/>
      <c r="B59" s="13"/>
      <c r="F59" s="13"/>
      <c r="G59" s="19"/>
      <c r="K59" s="13"/>
      <c r="L59" s="13"/>
      <c r="O59" s="13"/>
      <c r="P59" s="13"/>
      <c r="Q59" s="19"/>
      <c r="T59" s="13"/>
      <c r="Y59" s="32" t="s">
        <v>346</v>
      </c>
      <c r="Z59" s="32" t="s">
        <v>474</v>
      </c>
      <c r="AF59" s="30"/>
    </row>
    <row r="60" spans="1:37" x14ac:dyDescent="0.2">
      <c r="A60" s="13"/>
      <c r="B60" s="13"/>
      <c r="F60" s="13"/>
      <c r="G60" s="19"/>
      <c r="K60" s="13"/>
      <c r="L60" s="13"/>
      <c r="O60" s="13"/>
      <c r="P60" s="13"/>
      <c r="Q60" s="19"/>
      <c r="T60" s="13"/>
      <c r="Y60" s="32" t="s">
        <v>347</v>
      </c>
      <c r="Z60" s="32" t="s">
        <v>475</v>
      </c>
      <c r="AF60" s="30"/>
    </row>
    <row r="61" spans="1:37" x14ac:dyDescent="0.2">
      <c r="A61" s="13"/>
      <c r="B61" s="13"/>
      <c r="F61" s="13"/>
      <c r="G61" s="19"/>
      <c r="K61" s="13"/>
      <c r="L61" s="13"/>
      <c r="O61" s="13"/>
      <c r="P61" s="13"/>
      <c r="Q61" s="19"/>
      <c r="T61" s="13"/>
      <c r="Y61" s="32" t="s">
        <v>348</v>
      </c>
      <c r="Z61" s="32" t="s">
        <v>476</v>
      </c>
      <c r="AF61" s="30"/>
    </row>
    <row r="62" spans="1:37" x14ac:dyDescent="0.2">
      <c r="A62" s="13"/>
      <c r="B62" s="13"/>
      <c r="F62" s="13"/>
      <c r="G62" s="19"/>
      <c r="K62" s="13"/>
      <c r="L62" s="13"/>
      <c r="O62" s="13"/>
      <c r="P62" s="13"/>
      <c r="Q62" s="19"/>
      <c r="T62" s="13"/>
      <c r="Y62" s="32" t="s">
        <v>349</v>
      </c>
      <c r="Z62" s="32" t="s">
        <v>477</v>
      </c>
      <c r="AF62" s="30"/>
    </row>
    <row r="63" spans="1:37" x14ac:dyDescent="0.2">
      <c r="A63" s="13"/>
      <c r="B63" s="13"/>
      <c r="F63" s="13"/>
      <c r="G63" s="19"/>
      <c r="K63" s="13"/>
      <c r="L63" s="13"/>
      <c r="O63" s="13"/>
      <c r="P63" s="13"/>
      <c r="Q63" s="19"/>
      <c r="T63" s="13"/>
      <c r="Y63" s="32" t="s">
        <v>350</v>
      </c>
      <c r="Z63" s="32" t="s">
        <v>478</v>
      </c>
      <c r="AF63" s="30"/>
    </row>
    <row r="64" spans="1:37" x14ac:dyDescent="0.2">
      <c r="A64" s="13"/>
      <c r="B64" s="13"/>
      <c r="F64" s="13"/>
      <c r="G64" s="19"/>
      <c r="K64" s="13"/>
      <c r="L64" s="13"/>
      <c r="O64" s="13"/>
      <c r="P64" s="13"/>
      <c r="Q64" s="19"/>
      <c r="T64" s="13"/>
      <c r="Y64" s="32" t="s">
        <v>351</v>
      </c>
      <c r="Z64" s="32" t="s">
        <v>479</v>
      </c>
      <c r="AF64" s="30"/>
    </row>
    <row r="65" spans="1:32" x14ac:dyDescent="0.2">
      <c r="A65" s="13"/>
      <c r="B65" s="13"/>
      <c r="F65" s="13"/>
      <c r="G65" s="19"/>
      <c r="K65" s="13"/>
      <c r="L65" s="13"/>
      <c r="O65" s="13"/>
      <c r="P65" s="13"/>
      <c r="Q65" s="19"/>
      <c r="T65" s="13"/>
      <c r="Y65" s="32" t="s">
        <v>352</v>
      </c>
      <c r="Z65" s="32" t="s">
        <v>480</v>
      </c>
      <c r="AF65" s="30"/>
    </row>
    <row r="66" spans="1:32" x14ac:dyDescent="0.2">
      <c r="A66" s="13"/>
      <c r="B66" s="13"/>
      <c r="F66" s="13"/>
      <c r="G66" s="19"/>
      <c r="K66" s="13"/>
      <c r="L66" s="13"/>
      <c r="O66" s="13"/>
      <c r="P66" s="13"/>
      <c r="Q66" s="19"/>
      <c r="T66" s="13"/>
      <c r="Y66" s="32" t="s">
        <v>66</v>
      </c>
      <c r="Z66" s="32" t="s">
        <v>481</v>
      </c>
      <c r="AF66" s="30"/>
    </row>
    <row r="67" spans="1:32" x14ac:dyDescent="0.2">
      <c r="A67" s="13"/>
      <c r="B67" s="13"/>
      <c r="F67" s="13"/>
      <c r="G67" s="19"/>
      <c r="K67" s="13"/>
      <c r="L67" s="13"/>
      <c r="O67" s="13"/>
      <c r="P67" s="13"/>
      <c r="Q67" s="19"/>
      <c r="T67" s="13"/>
      <c r="Y67" s="32" t="s">
        <v>353</v>
      </c>
      <c r="Z67" s="32" t="s">
        <v>482</v>
      </c>
      <c r="AF67" s="30"/>
    </row>
    <row r="68" spans="1:32" x14ac:dyDescent="0.2">
      <c r="A68" s="13"/>
      <c r="B68" s="13"/>
      <c r="F68" s="13"/>
      <c r="G68" s="19"/>
      <c r="K68" s="13"/>
      <c r="L68" s="13"/>
      <c r="O68" s="13"/>
      <c r="P68" s="13"/>
      <c r="Q68" s="19"/>
      <c r="T68" s="13"/>
      <c r="Y68" s="32" t="s">
        <v>354</v>
      </c>
      <c r="Z68" s="32" t="s">
        <v>483</v>
      </c>
      <c r="AF68" s="30"/>
    </row>
    <row r="69" spans="1:32" x14ac:dyDescent="0.2">
      <c r="A69" s="13"/>
      <c r="B69" s="13"/>
      <c r="F69" s="13"/>
      <c r="G69" s="19"/>
      <c r="K69" s="13"/>
      <c r="L69" s="13"/>
      <c r="O69" s="13"/>
      <c r="P69" s="13"/>
      <c r="Q69" s="19"/>
      <c r="T69" s="13"/>
      <c r="Y69" s="32" t="s">
        <v>355</v>
      </c>
      <c r="Z69" s="32" t="s">
        <v>484</v>
      </c>
      <c r="AF69" s="30"/>
    </row>
    <row r="70" spans="1:32" x14ac:dyDescent="0.2">
      <c r="A70" s="13"/>
      <c r="B70" s="13"/>
      <c r="Y70" s="32" t="s">
        <v>356</v>
      </c>
      <c r="Z70" s="32" t="s">
        <v>485</v>
      </c>
    </row>
    <row r="71" spans="1:32" x14ac:dyDescent="0.2">
      <c r="Y71" s="32" t="s">
        <v>357</v>
      </c>
      <c r="Z71" s="32" t="s">
        <v>486</v>
      </c>
    </row>
    <row r="72" spans="1:32" x14ac:dyDescent="0.2">
      <c r="Y72" s="32" t="s">
        <v>358</v>
      </c>
      <c r="Z72" s="32" t="s">
        <v>487</v>
      </c>
    </row>
    <row r="73" spans="1:32" x14ac:dyDescent="0.2">
      <c r="Y73" s="32" t="s">
        <v>359</v>
      </c>
      <c r="Z73" s="32" t="s">
        <v>488</v>
      </c>
    </row>
    <row r="74" spans="1:32" x14ac:dyDescent="0.2">
      <c r="Y74" s="32" t="s">
        <v>360</v>
      </c>
      <c r="Z74" s="32" t="s">
        <v>489</v>
      </c>
    </row>
    <row r="75" spans="1:32" x14ac:dyDescent="0.2">
      <c r="Y75" s="32" t="s">
        <v>361</v>
      </c>
      <c r="Z75" s="32" t="s">
        <v>490</v>
      </c>
    </row>
    <row r="76" spans="1:32" x14ac:dyDescent="0.2">
      <c r="Y76" s="32" t="s">
        <v>362</v>
      </c>
      <c r="Z76" s="32" t="s">
        <v>491</v>
      </c>
    </row>
    <row r="77" spans="1:32" x14ac:dyDescent="0.2">
      <c r="Y77" s="32" t="s">
        <v>363</v>
      </c>
      <c r="Z77" s="32" t="s">
        <v>492</v>
      </c>
    </row>
    <row r="78" spans="1:32" x14ac:dyDescent="0.2">
      <c r="Y78" s="32" t="s">
        <v>364</v>
      </c>
      <c r="Z78" s="32" t="s">
        <v>493</v>
      </c>
    </row>
    <row r="79" spans="1:32" x14ac:dyDescent="0.2">
      <c r="Y79" s="32" t="s">
        <v>365</v>
      </c>
      <c r="Z79" s="32" t="s">
        <v>494</v>
      </c>
    </row>
    <row r="80" spans="1:32" x14ac:dyDescent="0.2">
      <c r="Y80" s="32" t="s">
        <v>366</v>
      </c>
      <c r="Z80" s="32" t="s">
        <v>495</v>
      </c>
    </row>
    <row r="81" spans="25:26" x14ac:dyDescent="0.2">
      <c r="Y81" s="32" t="s">
        <v>367</v>
      </c>
      <c r="Z81" s="32" t="s">
        <v>496</v>
      </c>
    </row>
    <row r="82" spans="25:26" x14ac:dyDescent="0.2">
      <c r="Y82" s="32" t="s">
        <v>368</v>
      </c>
      <c r="Z82" s="32" t="s">
        <v>497</v>
      </c>
    </row>
    <row r="83" spans="25:26" x14ac:dyDescent="0.2">
      <c r="Y83" s="32" t="s">
        <v>369</v>
      </c>
      <c r="Z83" s="32" t="s">
        <v>498</v>
      </c>
    </row>
    <row r="84" spans="25:26" x14ac:dyDescent="0.2">
      <c r="Y84" s="32" t="s">
        <v>370</v>
      </c>
      <c r="Z84" s="32" t="s">
        <v>499</v>
      </c>
    </row>
    <row r="85" spans="25:26" x14ac:dyDescent="0.2">
      <c r="Y85" s="32" t="s">
        <v>371</v>
      </c>
      <c r="Z85" s="32" t="s">
        <v>500</v>
      </c>
    </row>
    <row r="86" spans="25:26" x14ac:dyDescent="0.2">
      <c r="Y86" s="32" t="s">
        <v>372</v>
      </c>
      <c r="Z86" s="32" t="s">
        <v>501</v>
      </c>
    </row>
    <row r="87" spans="25:26" x14ac:dyDescent="0.2">
      <c r="Y87" s="32" t="s">
        <v>373</v>
      </c>
      <c r="Z87" s="32" t="s">
        <v>502</v>
      </c>
    </row>
    <row r="88" spans="25:26" x14ac:dyDescent="0.2">
      <c r="Y88" s="32" t="s">
        <v>374</v>
      </c>
      <c r="Z88" s="32" t="s">
        <v>503</v>
      </c>
    </row>
    <row r="89" spans="25:26" x14ac:dyDescent="0.2">
      <c r="Y89" s="32" t="s">
        <v>375</v>
      </c>
      <c r="Z89" s="32" t="s">
        <v>504</v>
      </c>
    </row>
    <row r="90" spans="25:26" x14ac:dyDescent="0.2">
      <c r="Y90" s="32" t="s">
        <v>376</v>
      </c>
      <c r="Z90" s="32" t="s">
        <v>505</v>
      </c>
    </row>
    <row r="91" spans="25:26" x14ac:dyDescent="0.2">
      <c r="Y91" s="32" t="s">
        <v>377</v>
      </c>
      <c r="Z91" s="32" t="s">
        <v>506</v>
      </c>
    </row>
    <row r="92" spans="25:26" x14ac:dyDescent="0.2">
      <c r="Y92" s="32" t="s">
        <v>378</v>
      </c>
      <c r="Z92" s="32" t="s">
        <v>507</v>
      </c>
    </row>
    <row r="93" spans="25:26" x14ac:dyDescent="0.2">
      <c r="Y93" s="32" t="s">
        <v>379</v>
      </c>
      <c r="Z93" s="32" t="s">
        <v>508</v>
      </c>
    </row>
    <row r="94" spans="25:26" x14ac:dyDescent="0.2">
      <c r="Y94" s="32" t="s">
        <v>380</v>
      </c>
      <c r="Z94" s="32" t="s">
        <v>509</v>
      </c>
    </row>
    <row r="95" spans="25:26" x14ac:dyDescent="0.2">
      <c r="Y95" s="32" t="s">
        <v>381</v>
      </c>
      <c r="Z95" s="32" t="s">
        <v>510</v>
      </c>
    </row>
    <row r="96" spans="25:26" x14ac:dyDescent="0.2">
      <c r="Y96" s="32" t="s">
        <v>285</v>
      </c>
      <c r="Z96" s="32" t="s">
        <v>511</v>
      </c>
    </row>
    <row r="97" spans="25:26" x14ac:dyDescent="0.2">
      <c r="Y97" s="32" t="s">
        <v>382</v>
      </c>
      <c r="Z97" s="32" t="s">
        <v>512</v>
      </c>
    </row>
    <row r="98" spans="25:26" x14ac:dyDescent="0.2">
      <c r="Y98" s="32" t="s">
        <v>383</v>
      </c>
      <c r="Z98" s="32" t="s">
        <v>513</v>
      </c>
    </row>
    <row r="99" spans="25:26" x14ac:dyDescent="0.2">
      <c r="Y99" s="32" t="s">
        <v>413</v>
      </c>
      <c r="Z99" s="32" t="s">
        <v>514</v>
      </c>
    </row>
    <row r="100" spans="25:26" x14ac:dyDescent="0.2">
      <c r="Y100" s="32" t="s">
        <v>605</v>
      </c>
      <c r="Z100" s="32" t="s">
        <v>515</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佐野 智也(sano-tomoya.d33)</cp:lastModifiedBy>
  <cp:lastPrinted>2022-08-17T01:45:59Z</cp:lastPrinted>
  <dcterms:created xsi:type="dcterms:W3CDTF">2012-03-13T00:50:25Z</dcterms:created>
  <dcterms:modified xsi:type="dcterms:W3CDTF">2022-08-31T09:19:59Z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