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事業単位整理表最終版\レビューシート（0817提出）\"/>
    </mc:Choice>
  </mc:AlternateContent>
  <xr:revisionPtr revIDLastSave="0" documentId="13_ncr:1_{1EC76134-44E1-46C7-BFA5-2E037ADD31BD}"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25" i="11"/>
  <c r="AY333" i="11"/>
  <c r="AY399" i="11"/>
  <c r="AY330" i="11"/>
  <c r="AY331" i="11"/>
  <c r="AY326" i="11"/>
  <c r="AY336" i="11"/>
  <c r="AY329" i="11"/>
  <c r="AY322" i="11"/>
  <c r="AY341" i="11"/>
  <c r="AY323" i="11"/>
  <c r="AY327" i="11"/>
  <c r="AY337" i="11"/>
  <c r="AY328" i="11"/>
  <c r="AY338" i="11"/>
  <c r="AY69" i="11"/>
  <c r="AY397" i="11"/>
  <c r="AY324"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4" i="11" s="1"/>
  <c r="AY166" i="11"/>
  <c r="AY161" i="11"/>
  <c r="AY162" i="11" s="1"/>
  <c r="AY156" i="11"/>
  <c r="AY158" i="11" s="1"/>
  <c r="AY146" i="11"/>
  <c r="AY150" i="11" s="1"/>
  <c r="AY131" i="11"/>
  <c r="AY127" i="11"/>
  <c r="AY129" i="11" s="1"/>
  <c r="AY122" i="11"/>
  <c r="AY124" i="11" s="1"/>
  <c r="AY112" i="11"/>
  <c r="AY116" i="11" s="1"/>
  <c r="AY99" i="11"/>
  <c r="AY101" i="11" s="1"/>
  <c r="AY98" i="11"/>
  <c r="AY102" i="11"/>
  <c r="AY104" i="11" s="1"/>
  <c r="AY205" i="11" l="1"/>
  <c r="AY206" i="11"/>
  <c r="AY142" i="11"/>
  <c r="AY117" i="11"/>
  <c r="AY152" i="11"/>
  <c r="AY145" i="11"/>
  <c r="AY175" i="11"/>
  <c r="AY114" i="11"/>
  <c r="AY193" i="11"/>
  <c r="AY115" i="11"/>
  <c r="AY151" i="11"/>
  <c r="AY143" i="11"/>
  <c r="AY174" i="11"/>
  <c r="AY118" i="11"/>
  <c r="AY153" i="11"/>
  <c r="AY177" i="11"/>
  <c r="AY178" i="11"/>
  <c r="AY179" i="11"/>
  <c r="AY130" i="11"/>
  <c r="AY213" i="11"/>
  <c r="AY164" i="11"/>
  <c r="AY201" i="11"/>
  <c r="AY209" i="11"/>
  <c r="AY119" i="11"/>
  <c r="AY171" i="11"/>
  <c r="AY202" i="11"/>
  <c r="AY210" i="11"/>
  <c r="AY120" i="11"/>
  <c r="AY128" i="11"/>
  <c r="AY154" i="11"/>
  <c r="AY140" i="11"/>
  <c r="AY134" i="11"/>
  <c r="AY203" i="11"/>
  <c r="AY211" i="11"/>
  <c r="AY123" i="11"/>
  <c r="AY125" i="11"/>
  <c r="AY100" i="11"/>
  <c r="AY126" i="11"/>
  <c r="AY113" i="11"/>
  <c r="AY121" i="11"/>
  <c r="AY155" i="11"/>
  <c r="AY141" i="11"/>
  <c r="AY204" i="11"/>
  <c r="AY137"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2" i="11"/>
  <c r="AY91" i="11"/>
  <c r="AY88" i="11"/>
  <c r="AY90" i="11" s="1"/>
  <c r="AY78" i="11"/>
  <c r="AY87" i="11" s="1"/>
  <c r="AY44" i="11"/>
  <c r="AY52" i="11" s="1"/>
  <c r="AY81" i="11" l="1"/>
  <c r="AY83" i="11"/>
  <c r="AY55" i="11"/>
  <c r="AY80" i="11"/>
  <c r="AY82" i="11"/>
  <c r="AY84" i="11"/>
  <c r="AY85" i="11"/>
  <c r="AY63" i="11"/>
  <c r="AY96" i="11"/>
  <c r="AY89" i="11"/>
  <c r="AY97" i="11"/>
  <c r="AY49"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<sst xmlns="http://schemas.openxmlformats.org/spreadsheetml/2006/main" count="1366" uniqueCount="681">
  <si>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</si>
  <si>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</si>
  <si>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</si>
  <si>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</si>
  <si>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</si>
  <si>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</si>
  <si>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</si>
  <si>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</si>
  <si>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</si>
  <si>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</si>
  <si>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</si>
  <si>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</si>
  <si>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</si>
  <si>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</si>
  <si>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</si>
  <si>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</si>
  <si>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</si>
  <si>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</si>
  <si>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</si>
  <si>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</si>
  <si>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</si>
  <si>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</si>
  <si>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</si>
  <si>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</si>
  <si>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</si>
  <si>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</si>
  <si>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</si>
  <si>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</si>
  <si>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</si>
  <si>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</si>
  <si>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</si>
  <si>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</si>
  <si>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</si>
  <si>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</si>
  <si>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</si>
  <si>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</si>
  <si>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</si>
  <si>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</si>
  <si>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</si>
  <si>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</si>
  <si>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</si>
  <si>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</si>
  <si>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</si>
  <si>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</si>
  <si>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</si>
  <si>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</si>
  <si>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</si>
  <si>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</si>
  <si>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</si>
  <si>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</si>
  <si>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</si>
  <si>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</si>
  <si>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</si>
  <si>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</si>
  <si>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</si>
  <si>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</si>
  <si>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</si>
  <si>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</si>
  <si>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</si>
  <si>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</si>
  <si>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</si>
  <si>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</si>
  <si>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</si>
  <si>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</si>
  <si>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</si>
  <si>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</si>
  <si>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</si>
  <si>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</si>
  <si>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</si>
  <si>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</si>
  <si>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</si>
  <si>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</si>
  <si>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</si>
  <si>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</si>
  <si>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</si>
  <si>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</si>
  <si>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</si>
  <si>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</si>
  <si>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</si>
  <si>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</si>
  <si>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</si>
  <si>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</si>
  <si>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</si>
  <si>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</si>
  <si>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</si>
  <si>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</si>
  <si>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</si>
  <si>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</si>
  <si>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</si>
  <si>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</si>
  <si>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</si>
  <si>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</si>
  <si>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</si>
  <si>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</si>
  <si>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</si>
  <si>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</si>
  <si>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</si>
  <si>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</si>
  <si>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</si>
  <si>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</si>
  <si>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</si>
  <si>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</si>
  <si>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</si>
  <si>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</si>
  <si>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</si>
  <si>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</si>
  <si>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</si>
  <si>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</si>
  <si>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</si>
  <si>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</si>
  <si>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</si>
  <si>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</si>
  <si>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</si>
  <si>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</si>
  <si>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</si>
  <si>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</si>
  <si>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</si>
  <si>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</si>
  <si>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</si>
  <si>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</si>
  <si>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</si>
  <si>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</si>
  <si>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</si>
  <si>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</si>
  <si>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</si>
  <si>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</si>
  <si>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</si>
  <si>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</si>
  <si>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</si>
  <si>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</si>
  <si>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</si>
  <si>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</si>
  <si>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</si>
  <si>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</si>
  <si>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</si>
  <si>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</si>
  <si>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</si>
  <si>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</si>
  <si>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</si>
  <si>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</si>
  <si>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</si>
  <si>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</si>
  <si>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</si>
  <si>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</si>
  <si>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</si>
  <si>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</si>
  <si>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</si>
  <si>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</si>
  <si>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</si>
  <si>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</si>
  <si>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</si>
  <si>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</si>
  <si>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</si>
  <si>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</si>
  <si>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</si>
  <si>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</si>
  <si>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</si>
  <si>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</si>
  <si>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</si>
  <si>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</si>
  <si>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</si>
  <si>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</si>
  <si>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</si>
  <si>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</si>
  <si>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</si>
  <si>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</si>
  <si>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</si>
  <si>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</si>
  <si>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</si>
  <si>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</si>
  <si>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</si>
  <si>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</si>
  <si>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</si>
  <si>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</si>
  <si>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</si>
  <si>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</si>
  <si>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</si>
  <si>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</si>
  <si>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</si>
  <si>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</si>
  <si>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</si>
  <si>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</si>
  <si>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</si>
  <si>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</si>
  <si>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</si>
  <si>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</si>
  <si>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</si>
  <si>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</si>
  <si>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</si>
  <si>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</si>
  <si>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</si>
  <si>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</si>
  <si>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</si>
  <si>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</si>
  <si>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</si>
  <si>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</si>
  <si>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</si>
  <si>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</si>
  <si>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</si>
  <si>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</si>
  <si>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</si>
  <si>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</si>
  <si>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</si>
  <si>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</si>
  <si>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</si>
  <si>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</si>
  <si>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</si>
  <si>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</si>
  <si>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</si>
  <si>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</si>
  <si>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</si>
  <si>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</si>
  <si>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</si>
  <si>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</si>
  <si>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</si>
  <si>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</si>
  <si>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</si>
  <si>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</si>
  <si>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</si>
  <si>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</si>
  <si>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</si>
  <si>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</si>
  <si>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</si>
  <si>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</si>
  <si>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</si>
  <si>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</si>
  <si>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</si>
  <si>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</si>
  <si>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</si>
  <si>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</si>
  <si>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</si>
  <si>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</si>
  <si>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</si>
  <si>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</si>
  <si>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</si>
  <si>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</si>
  <si>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</si>
  <si>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</si>
  <si>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</si>
  <si>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</si>
  <si>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</si>
  <si>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</si>
  <si>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</si>
  <si>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</si>
  <si>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</si>
  <si>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</si>
  <si>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</si>
  <si>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</si>
  <si>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</si>
  <si>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</si>
  <si>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</si>
  <si>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</si>
  <si>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</si>
  <si>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</si>
  <si>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</si>
  <si>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</si>
  <si>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</si>
  <si>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</si>
  <si>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</si>
  <si>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</si>
  <si>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</si>
  <si>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</si>
  <si>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</si>
  <si>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</si>
  <si>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</si>
  <si>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</si>
  <si>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</si>
  <si>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</si>
  <si>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</si>
  <si>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</si>
  <si>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</si>
  <si>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</si>
  <si>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</si>
  <si>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</si>
  <si>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</si>
  <si>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</si>
  <si>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</si>
  <si>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</si>
  <si>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</si>
  <si>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</si>
  <si>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</si>
  <si>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</si>
  <si>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</si>
  <si>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</si>
  <si>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</si>
  <si>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</si>
  <si>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</si>
  <si>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</si>
  <si>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</si>
  <si>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</si>
  <si>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</si>
  <si>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</si>
  <si>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</si>
  <si>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</si>
  <si>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</si>
  <si>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</si>
  <si>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</si>
  <si>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</si>
  <si>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</si>
  <si>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</si>
  <si>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</si>
  <si>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</si>
  <si>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</si>
  <si>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</si>
  <si>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</si>
  <si>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</si>
  <si>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</si>
  <si>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</si>
  <si>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</si>
  <si>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</si>
  <si>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</si>
  <si>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</si>
  <si>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</si>
  <si>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</si>
  <si>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</si>
  <si>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</si>
  <si>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</si>
  <si>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</si>
  <si>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</si>
  <si>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</si>
  <si>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</si>
  <si>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</si>
  <si>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</si>
  <si>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</si>
  <si>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</si>
  <si>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</si>
  <si>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</si>
  <si>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</si>
  <si>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</si>
  <si>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</si>
  <si>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</si>
  <si>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</si>
  <si>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</si>
  <si>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</si>
  <si>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</si>
  <si>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</si>
  <si>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</si>
  <si>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</si>
  <si>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</si>
  <si>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</si>
  <si>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</si>
  <si>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</si>
  <si>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</si>
  <si>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</si>
  <si>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</si>
  <si>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</si>
  <si>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</si>
  <si>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</si>
  <si>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</si>
  <si>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</si>
  <si>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</si>
  <si>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</si>
  <si>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</si>
  <si>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</si>
  <si>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</si>
  <si>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</si>
  <si>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</si>
  <si>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</si>
  <si>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</si>
  <si>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</si>
  <si>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</si>
  <si>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</si>
  <si>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</si>
  <si>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</si>
  <si>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</si>
  <si>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</si>
  <si>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</si>
  <si>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</si>
  <si>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</si>
  <si>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</si>
  <si>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</si>
  <si>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</si>
  <si>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</si>
  <si>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</si>
  <si>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</si>
  <si>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</si>
  <si>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</si>
  <si>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</si>
  <si>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</si>
  <si>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</si>
  <si>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</si>
  <si>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</si>
  <si>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</si>
  <si>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</si>
  <si>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</si>
  <si>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</si>
  <si>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</si>
  <si>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</si>
  <si>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</si>
  <si>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</si>
  <si>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</si>
  <si>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</si>
  <si>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</si>
  <si>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</si>
  <si>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</si>
  <si>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</si>
  <si>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</si>
  <si>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</si>
  <si>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</si>
  <si>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</si>
  <si>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</si>
  <si>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</si>
  <si>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</si>
  <si>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</si>
  <si>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</si>
  <si>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</si>
  <si>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</si>
  <si>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</si>
  <si>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</si>
  <si>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</si>
  <si>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</si>
  <si>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</si>
  <si>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</si>
  <si>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</si>
  <si>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</si>
  <si>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</si>
  <si>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</si>
  <si>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</si>
  <si>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</si>
  <si>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</si>
  <si>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</si>
  <si>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</si>
  <si>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</si>
  <si>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</si>
  <si>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</si>
  <si>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</si>
  <si>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</si>
  <si>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</si>
  <si>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</si>
  <si>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</si>
  <si>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</si>
  <si>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</si>
  <si>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</si>
  <si>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</si>
  <si>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</si>
  <si>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</si>
  <si>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</si>
  <si>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</si>
  <si>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</si>
  <si>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</si>
  <si>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</si>
  <si>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</si>
  <si>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</si>
  <si>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</si>
  <si>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</si>
  <si>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</si>
  <si>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</si>
  <si>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</si>
  <si>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</si>
  <si>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</si>
  <si>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</si>
  <si>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</si>
  <si>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</si>
  <si>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</si>
  <si>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</si>
  <si>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</si>
  <si>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</si>
  <si>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</si>
  <si>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</si>
  <si>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</si>
  <si>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</si>
  <si>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</si>
  <si>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</si>
  <si>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</si>
  <si>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</si>
  <si>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</si>
  <si>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</si>
  <si>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</si>
  <si>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</si>
  <si>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</si>
  <si>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</si>
  <si>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</si>
  <si>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</si>
  <si>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</si>
  <si>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</si>
  <si>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</si>
  <si>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</si>
  <si>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</si>
  <si>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</si>
  <si>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</si>
  <si>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</si>
  <si>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</si>
  <si>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</si>
  <si>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</si>
  <si>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</si>
  <si>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</si>
  <si>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</si>
  <si>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</si>
  <si>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</si>
  <si>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</si>
  <si>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</si>
  <si>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</si>
  <si>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</si>
  <si>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</si>
  <si>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</si>
  <si>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</si>
  <si>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</si>
  <si>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</si>
  <si>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</si>
  <si>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</si>
  <si>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</si>
  <si>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</si>
  <si>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</si>
  <si>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</si>
  <si>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</si>
  <si>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</si>
  <si>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</si>
  <si>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</si>
  <si>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</si>
  <si>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</si>
  <si>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</si>
  <si>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</si>
  <si>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</si>
  <si>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</si>
  <si>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</si>
  <si>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</si>
  <si>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</si>
  <si>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</si>
  <si>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</si>
  <si>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</si>
  <si>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</si>
  <si>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</si>
  <si>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</si>
  <si>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</si>
  <si>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</si>
  <si>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</si>
  <si>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</si>
  <si>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</si>
  <si>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</si>
  <si>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</si>
  <si>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</si>
  <si>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</si>
  <si>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</si>
  <si>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</si>
  <si>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</si>
  <si>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</si>
  <si>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</si>
  <si>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</si>
  <si>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</si>
  <si>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</si>
  <si>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</si>
  <si>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</si>
  <si>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</si>
  <si>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</si>
  <si>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</si>
  <si>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</si>
  <si>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</si>
  <si>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</si>
  <si>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</si>
  <si>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</si>
  <si>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</si>
  <si>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</si>
  <si>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</si>
  <si>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</si>
  <si>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</si>
  <si>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</si>
  <si>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</si>
  <si>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</si>
  <si>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</si>
  <si>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</si>
  <si>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</si>
  <si>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</si>
  <si>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</si>
  <si>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</si>
  <si>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</si>
  <si>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</si>
  <si>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</si>
  <si>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</si>
  <si>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</si>
  <si>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</si>
  <si>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</si>
  <si>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</si>
  <si>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</si>
  <si>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</si>
  <si>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</si>
  <si>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</si>
  <si>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</si>
  <si>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</si>
  <si>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</si>
  <si>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</si>
  <si>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</si>
  <si>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</si>
  <si>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</si>
  <si>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</si>
  <si>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</si>
  <si>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</si>
  <si>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</si>
  <si>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</si>
  <si>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</si>
  <si>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</si>
  <si>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</si>
  <si>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</si>
  <si>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</si>
  <si>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</si>
  <si>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</si>
  <si>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</si>
  <si>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</si>
  <si>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</si>
  <si>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</si>
  <si>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</si>
  <si>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</si>
  <si>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</si>
  <si>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</si>
  <si>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</si>
  <si>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</si>
  <si>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</si>
  <si>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</si>
  <si>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</si>
  <si>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</si>
  <si>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ロタウイルスワクチン検定及び品質管理に関する基礎研究</t>
  </si>
  <si>
    <t>国立感染症研究所</t>
  </si>
  <si>
    <t>藤谷　正</t>
  </si>
  <si>
    <t>平成23年度</t>
  </si>
  <si>
    <t>終了予定なし</t>
  </si>
  <si>
    <t>総務部会計課</t>
  </si>
  <si>
    <t>-</t>
  </si>
  <si>
    <t>平成23年度ロタウイルスワクチン（単価ワクチンのロタリックス、5価ワクチンのロタテック）の承認、接種開始に対応して、安全性管理、並びに品質管理を国家検定業務にて行う必要がある。本ワクチンは、弱毒化生ワクチンであり、接種後に被接種者体内で増殖することでロタウイルスに対する総合的な免疫を誘導し、重篤な症状の出現を防止する。しかし、その作用機序は明らかにされておらず、ロタウイルスの弱毒化に関する分子基盤も得られていない。本事業では、ワクチンの品質管理手法の構築、並びに、ロタウイルスの病原性発現機構、ワクチンの作用機序を研究し、品質管理に役立てるとともに、ワクチン由来ロタウイルス感染症の出現の予防を行う。</t>
  </si>
  <si>
    <t>試験研究費</t>
  </si>
  <si>
    <t>ロタワクチンの国家検定に係る時間的・工程的な高効率化</t>
  </si>
  <si>
    <t>ロタワクチンの国家検定における検定機関での作業時間効率化の実施件数
（新規に１件機器を導入したことにより、作業を効率化した）</t>
  </si>
  <si>
    <t>件</t>
  </si>
  <si>
    <t>ロタワクチンの国家検定に係る作業手順書</t>
  </si>
  <si>
    <t>精度管理のための試験実施・トレンド解析・行政検査</t>
  </si>
  <si>
    <t>Ｘ／Ｙ
Ｘ：執行額
Ｙ：行政対応へつながった件数</t>
    <phoneticPr fontId="5"/>
  </si>
  <si>
    <t>円</t>
  </si>
  <si>
    <t>X/Y</t>
    <phoneticPr fontId="5"/>
  </si>
  <si>
    <t>3百万円/20件</t>
  </si>
  <si>
    <t>3百万円/18件</t>
  </si>
  <si>
    <t>／　</t>
    <phoneticPr fontId="5"/>
  </si>
  <si>
    <t>ポリオウイルス病原体管理強化に伴う検定検査研究業務に係る事業費</t>
  </si>
  <si>
    <t>血液製剤の品質管理業務向上のためのプロトコールレビュー導入に向けた体制構築に係る事業費</t>
  </si>
  <si>
    <t>888</t>
  </si>
  <si>
    <t>898</t>
  </si>
  <si>
    <t>906</t>
  </si>
  <si>
    <t>873</t>
  </si>
  <si>
    <t>876</t>
  </si>
  <si>
    <t>○</t>
  </si>
  <si>
    <t>厚労</t>
  </si>
  <si>
    <t>３百万円/12件</t>
    <rPh sb="1" eb="4">
      <t>ヒャクマンエン</t>
    </rPh>
    <rPh sb="7" eb="8">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</si>
  <si>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</si>
  <si>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</si>
  <si>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</si>
  <si>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</si>
  <si>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ワクチンの品質が、副反応発生、接種後感染事例に与える影響を調べるものであり、広く国民のニーズがあり、国費を投入しなければ事業目的が達成できない。</t>
    <phoneticPr fontId="5"/>
  </si>
  <si>
    <t>ワクチンは国家検定により品質管理、副反応調査がなされるべきであり、国が実施すべき事業である。</t>
    <phoneticPr fontId="5"/>
  </si>
  <si>
    <t>ワクチンの効果、安全性に直結する課題であり、安全なワクチンによる感染症制御という政策目的達成に向けて、優先度の高い事業である。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</si>
  <si>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</si>
  <si>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</si>
  <si>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成果実績が成果目標に達しているので見合っている。</t>
    <phoneticPr fontId="5"/>
  </si>
  <si>
    <t>より低コストな他の手段を模索するとともに、一般競争入札等によりコスト削減に努めているところ。</t>
    <phoneticPr fontId="5"/>
  </si>
  <si>
    <t>国家検定手法の自動化により、業務効率、検定精度向上に成功した。導入機器の活用無くして成り立たない成果である。</t>
    <phoneticPr fontId="5"/>
  </si>
  <si>
    <t>当該事業は、ロタウイルスワクチンに係る検定検査方法の確立と品質管理に係る事業である。ポリオウイルス病原体管理強化に伴う検定検査研究業務に係る事業費は、ポリオウイルスを用いる検査・検定に係る事業であり、血液製剤の品質管理業務向上のためのプロトコールレビュー導入に向けた体制構築に係る事業費は、血液製剤のプロトコールレビューの実施体制の構築と生物学的製剤の国家検定試験法の改良・改善に係る事業であるため、役割が異なる。</t>
    <phoneticPr fontId="5"/>
  </si>
  <si>
    <t>https://www.mhlw.go.jp/wp/seisaku/hyouka/dl/r03_jizenbunseki/XIII-1-1.pdf</t>
    <phoneticPr fontId="5"/>
  </si>
  <si>
    <t>8頁</t>
    <rPh sb="1" eb="2">
      <t>ページ</t>
    </rPh>
    <phoneticPr fontId="5"/>
  </si>
  <si>
    <t>株式会社チヨダサイエンス</t>
    <phoneticPr fontId="5"/>
  </si>
  <si>
    <t>株式会社　コジマ</t>
    <phoneticPr fontId="5"/>
  </si>
  <si>
    <t>一般財団法人　日本規格協会</t>
    <phoneticPr fontId="5"/>
  </si>
  <si>
    <t>日京テクノス株式会社</t>
    <phoneticPr fontId="5"/>
  </si>
  <si>
    <t>尾崎理化株式会社</t>
    <phoneticPr fontId="5"/>
  </si>
  <si>
    <t>備品購入</t>
    <rPh sb="0" eb="4">
      <t>ビヒンコウニュウ</t>
    </rPh>
    <phoneticPr fontId="5"/>
  </si>
  <si>
    <t>消耗品購入</t>
    <rPh sb="0" eb="5">
      <t>ショウモウヒンコウニュウ</t>
    </rPh>
    <phoneticPr fontId="5"/>
  </si>
  <si>
    <t>雑役務費</t>
    <rPh sb="0" eb="4">
      <t>ザツエキムヒ</t>
    </rPh>
    <phoneticPr fontId="5"/>
  </si>
  <si>
    <t>A.株式会社チヨダサイエンス</t>
    <phoneticPr fontId="5"/>
  </si>
  <si>
    <t>備品費</t>
    <rPh sb="0" eb="3">
      <t>ビヒンヒ</t>
    </rPh>
    <phoneticPr fontId="5"/>
  </si>
  <si>
    <t>備品購入</t>
    <rPh sb="0" eb="2">
      <t>ビヒン</t>
    </rPh>
    <rPh sb="2" eb="4">
      <t>コウニュウ</t>
    </rPh>
    <phoneticPr fontId="5"/>
  </si>
  <si>
    <t>消耗品費</t>
    <rPh sb="0" eb="3">
      <t>ショウモウヒン</t>
    </rPh>
    <rPh sb="3" eb="4">
      <t>ヒ</t>
    </rPh>
    <phoneticPr fontId="5"/>
  </si>
  <si>
    <t>消耗品購入</t>
    <rPh sb="0" eb="3">
      <t>ショウモウヒン</t>
    </rPh>
    <rPh sb="3" eb="5">
      <t>コウニュウ</t>
    </rPh>
    <phoneticPr fontId="5"/>
  </si>
  <si>
    <t>機器修理</t>
    <rPh sb="0" eb="2">
      <t>キキ</t>
    </rPh>
    <rPh sb="2" eb="4">
      <t>シュウリ</t>
    </rPh>
    <phoneticPr fontId="5"/>
  </si>
  <si>
    <t>平成23年度に承認されたグラクソスミスクライン社の弱毒化経口生ロタウイルスワクチン・ロタリックス、平成24年度に承認されたMSD社のロタテックに関して、ロタウイルスワクチン品質管理手法の研究を継続する。検定・研究業務を行うためには、両ワクチンの性質を熟慮した上での品質管理、安全性の確認が必要である。本事業の目的は、ワクチン作用機序の解明、病原性発現機構の解析を通じた検定検査方法の確立と品質管理にかかる研究である。</t>
    <phoneticPr fontId="5"/>
  </si>
  <si>
    <t>ワクチンの性質を熟慮した上での品質管理、安全性の向上</t>
    <rPh sb="24" eb="26">
      <t>コウジョウ</t>
    </rPh>
    <phoneticPr fontId="5"/>
  </si>
  <si>
    <t>ロタウイルス検定・研究業務を行うために、ワクチンの性質を熟慮した上での品質管理、安全性の確認を行う。</t>
    <rPh sb="47" eb="48">
      <t>オコナ</t>
    </rPh>
    <phoneticPr fontId="5"/>
  </si>
  <si>
    <t>検定試験は迅速かつ高精度に実施する必要があることから、試験手順の全般的な精査を行い、更なる作業効率向上、精度向上に努めている。特に、検定試験に用いる顕微鏡の切り替えによって精度を維持しつつ、判定時間の短縮を達成した。また、行政検査に迅速に対応するため、次世代シーケンサーによる全分節RNAの塩基配列決定法に関しても、精度管理を適宜行っている。</t>
    <phoneticPr fontId="5"/>
  </si>
  <si>
    <t>適切に予算を執行し、事業の目標が達成できており、このまま継続して事業を実施する。ロタウイルスワクチンの定期接種化により、ワクチンの副反応事例、ワクチン接種後のロタウイルス感染症発症例に対してこれまで以上に注視する必要がある。</t>
    <phoneticPr fontId="5"/>
  </si>
  <si>
    <t>昨年度に比べ減少したが、引き続きコスト削減に努めているため、妥当である。</t>
    <phoneticPr fontId="5"/>
  </si>
  <si>
    <t>1百万円/20件</t>
    <rPh sb="1" eb="4">
      <t>ヒャクマンエン</t>
    </rPh>
    <rPh sb="7" eb="8">
      <t>ケン</t>
    </rPh>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</si>
  <si>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</si>
  <si>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</si>
  <si>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</si>
  <si>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</si>
  <si>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</si>
  <si>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株式会社池田理化</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</si>
</sst>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xdr:colOff>
      <xdr:row>270</xdr:row>
      <xdr:rowOff>8964</xdr:rowOff>
    </xdr:from>
    <xdr:to>
      <xdr:col>35</xdr:col>
      <xdr:colOff>6270</xdr:colOff>
      <xdr:row>273</xdr:row>
      <xdr:rowOff>328871</xdr:rowOff>
    </xdr:to>
    <xdr:sp macro="" textlink="">
      <xdr:nvSpPr>
        <xdr:cNvPr id="2" name="正方形/長方形 1">
          <a:extLst>
            <a:ext uri="{FF2B5EF4-FFF2-40B4-BE49-F238E27FC236}">
              <a16:creationId xmlns:a16="http://schemas.microsoft.com/office/drawing/2014/main" id="{B035AE2C-8630-4735-9252-1A80FC29DE1C}"/>
            </a:ext>
          </a:extLst>
        </xdr:cNvPr>
        <xdr:cNvSpPr/>
      </xdr:nvSpPr>
      <xdr:spPr>
        <a:xfrm>
          <a:off x="3585883" y="38754423"/>
          <a:ext cx="2695681" cy="138670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ロタウイルスワクチン検定及び品質管理に関する基礎研究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98611</xdr:colOff>
      <xdr:row>273</xdr:row>
      <xdr:rowOff>322729</xdr:rowOff>
    </xdr:from>
    <xdr:to>
      <xdr:col>27</xdr:col>
      <xdr:colOff>102670</xdr:colOff>
      <xdr:row>276</xdr:row>
      <xdr:rowOff>322729</xdr:rowOff>
    </xdr:to>
    <xdr:cxnSp macro="">
      <xdr:nvCxnSpPr>
        <xdr:cNvPr id="3" name="直線コネクタ 2">
          <a:extLst>
            <a:ext uri="{FF2B5EF4-FFF2-40B4-BE49-F238E27FC236}">
              <a16:creationId xmlns:a16="http://schemas.microsoft.com/office/drawing/2014/main" id="{BD6FE1AF-139B-4509-B1CB-641E719D03E1}"/>
            </a:ext>
          </a:extLst>
        </xdr:cNvPr>
        <xdr:cNvCxnSpPr/>
      </xdr:nvCxnSpPr>
      <xdr:spPr>
        <a:xfrm>
          <a:off x="4939552" y="40134988"/>
          <a:ext cx="4059" cy="10668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35860</xdr:colOff>
      <xdr:row>276</xdr:row>
      <xdr:rowOff>322730</xdr:rowOff>
    </xdr:from>
    <xdr:to>
      <xdr:col>33</xdr:col>
      <xdr:colOff>36514</xdr:colOff>
      <xdr:row>280</xdr:row>
      <xdr:rowOff>160471</xdr:rowOff>
    </xdr:to>
    <xdr:sp macro="" textlink="">
      <xdr:nvSpPr>
        <xdr:cNvPr id="4" name="正方形/長方形 3">
          <a:extLst>
            <a:ext uri="{FF2B5EF4-FFF2-40B4-BE49-F238E27FC236}">
              <a16:creationId xmlns:a16="http://schemas.microsoft.com/office/drawing/2014/main" id="{C1041751-900A-4086-96F0-6D3692400ADE}"/>
            </a:ext>
          </a:extLst>
        </xdr:cNvPr>
        <xdr:cNvSpPr/>
      </xdr:nvSpPr>
      <xdr:spPr>
        <a:xfrm>
          <a:off x="3801036" y="39588142"/>
          <a:ext cx="2152184" cy="127209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　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89647</xdr:colOff>
      <xdr:row>275</xdr:row>
      <xdr:rowOff>53789</xdr:rowOff>
    </xdr:from>
    <xdr:to>
      <xdr:col>33</xdr:col>
      <xdr:colOff>125811</xdr:colOff>
      <xdr:row>275</xdr:row>
      <xdr:rowOff>332160</xdr:rowOff>
    </xdr:to>
    <xdr:sp macro="" textlink="">
      <xdr:nvSpPr>
        <xdr:cNvPr id="6" name="テキスト ボックス 5">
          <a:extLst>
            <a:ext uri="{FF2B5EF4-FFF2-40B4-BE49-F238E27FC236}">
              <a16:creationId xmlns:a16="http://schemas.microsoft.com/office/drawing/2014/main" id="{4878F374-2F2D-437C-819C-872311A6A75B}"/>
            </a:ext>
          </a:extLst>
        </xdr:cNvPr>
        <xdr:cNvSpPr txBox="1"/>
      </xdr:nvSpPr>
      <xdr:spPr>
        <a:xfrm rot="10800000" flipV="1">
          <a:off x="3854823" y="40583224"/>
          <a:ext cx="2187694" cy="278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C630" sqref="AC629:AG63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637</v>
      </c>
      <c r="AK2" s="835"/>
      <c r="AL2" s="835"/>
      <c r="AM2" s="835"/>
      <c r="AN2" s="75" t="s">
        <v>285</v>
      </c>
      <c r="AO2" s="835">
        <v>21</v>
      </c>
      <c r="AP2" s="835"/>
      <c r="AQ2" s="835"/>
      <c r="AR2" s="76" t="s">
        <v>285</v>
      </c>
      <c r="AS2" s="836">
        <v>992</v>
      </c>
      <c r="AT2" s="836"/>
      <c r="AU2" s="836"/>
      <c r="AV2" s="75" t="str">
        <f>IF(AW2="","","-")</f>
        <v/>
      </c>
      <c r="AW2" s="837"/>
      <c r="AX2" s="837"/>
    </row>
    <row r="3" spans="1:50" ht="21" customHeight="1" thickBot="1" x14ac:dyDescent="0.25">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2">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2">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1" t="s">
        <v>185</v>
      </c>
      <c r="B8" s="842"/>
      <c r="C8" s="842"/>
      <c r="D8" s="842"/>
      <c r="E8" s="842"/>
      <c r="F8" s="843"/>
      <c r="G8" s="844" t="str">
        <f>入力規則等!A27</f>
        <v>医療分野の研究開発関連、科学技術・イノベーション</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文教及び科学振興</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770" t="s">
        <v>21</v>
      </c>
      <c r="B9" s="771"/>
      <c r="C9" s="771"/>
      <c r="D9" s="771"/>
      <c r="E9" s="771"/>
      <c r="F9" s="771"/>
      <c r="G9" s="852" t="s">
        <v>668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758" t="s">
        <v>27</v>
      </c>
      <c r="B10" s="759"/>
      <c r="C10" s="759"/>
      <c r="D10" s="759"/>
      <c r="E10" s="759"/>
      <c r="F10" s="759"/>
      <c r="G10" s="760" t="s">
        <v>616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2">
      <c r="A13" s="307"/>
      <c r="B13" s="308"/>
      <c r="C13" s="308"/>
      <c r="D13" s="308"/>
      <c r="E13" s="308"/>
      <c r="F13" s="309"/>
      <c r="G13" s="787" t="s">
        <v>6</v>
      </c>
      <c r="H13" s="788"/>
      <c r="I13" s="804" t="s">
        <v>7</v>
      </c>
      <c r="J13" s="805"/>
      <c r="K13" s="805"/>
      <c r="L13" s="805"/>
      <c r="M13" s="805"/>
      <c r="N13" s="805"/>
      <c r="O13" s="806"/>
      <c r="P13" s="698">
        <v>3</v>
      </c>
      <c r="Q13" s="699"/>
      <c r="R13" s="699"/>
      <c r="S13" s="699"/>
      <c r="T13" s="699"/>
      <c r="U13" s="699"/>
      <c r="V13" s="700"/>
      <c r="W13" s="698">
        <v>3</v>
      </c>
      <c r="X13" s="699"/>
      <c r="Y13" s="699"/>
      <c r="Z13" s="699"/>
      <c r="AA13" s="699"/>
      <c r="AB13" s="699"/>
      <c r="AC13" s="700"/>
      <c r="AD13" s="698">
        <v>3</v>
      </c>
      <c r="AE13" s="699"/>
      <c r="AF13" s="699"/>
      <c r="AG13" s="699"/>
      <c r="AH13" s="699"/>
      <c r="AI13" s="699"/>
      <c r="AJ13" s="700"/>
      <c r="AK13" s="698">
        <v>1</v>
      </c>
      <c r="AL13" s="699"/>
      <c r="AM13" s="699"/>
      <c r="AN13" s="699"/>
      <c r="AO13" s="699"/>
      <c r="AP13" s="699"/>
      <c r="AQ13" s="700"/>
      <c r="AR13" s="735">
        <v>1</v>
      </c>
      <c r="AS13" s="736"/>
      <c r="AT13" s="736"/>
      <c r="AU13" s="736"/>
      <c r="AV13" s="736"/>
      <c r="AW13" s="736"/>
      <c r="AX13" s="807"/>
    </row>
    <row r="14" spans="1:50" ht="21" customHeight="1" x14ac:dyDescent="0.2">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285</v>
      </c>
      <c r="AL14" s="699"/>
      <c r="AM14" s="699"/>
      <c r="AN14" s="699"/>
      <c r="AO14" s="699"/>
      <c r="AP14" s="699"/>
      <c r="AQ14" s="700"/>
      <c r="AR14" s="793"/>
      <c r="AS14" s="793"/>
      <c r="AT14" s="793"/>
      <c r="AU14" s="793"/>
      <c r="AV14" s="793"/>
      <c r="AW14" s="793"/>
      <c r="AX14" s="794"/>
    </row>
    <row r="15" spans="1:50" ht="21" customHeight="1" x14ac:dyDescent="0.2">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285</v>
      </c>
      <c r="AL15" s="699"/>
      <c r="AM15" s="699"/>
      <c r="AN15" s="699"/>
      <c r="AO15" s="699"/>
      <c r="AP15" s="699"/>
      <c r="AQ15" s="700"/>
      <c r="AR15" s="698" t="s">
        <v>678</v>
      </c>
      <c r="AS15" s="699"/>
      <c r="AT15" s="699"/>
      <c r="AU15" s="699"/>
      <c r="AV15" s="699"/>
      <c r="AW15" s="699"/>
      <c r="AX15" s="808"/>
    </row>
    <row r="16" spans="1:50" ht="21" customHeight="1" x14ac:dyDescent="0.2">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285</v>
      </c>
      <c r="AL16" s="699"/>
      <c r="AM16" s="699"/>
      <c r="AN16" s="699"/>
      <c r="AO16" s="699"/>
      <c r="AP16" s="699"/>
      <c r="AQ16" s="700"/>
      <c r="AR16" s="800"/>
      <c r="AS16" s="801"/>
      <c r="AT16" s="801"/>
      <c r="AU16" s="801"/>
      <c r="AV16" s="801"/>
      <c r="AW16" s="801"/>
      <c r="AX16" s="802"/>
    </row>
    <row r="17" spans="1:50" ht="24.75" customHeight="1" x14ac:dyDescent="0.2">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285</v>
      </c>
      <c r="AL17" s="699"/>
      <c r="AM17" s="699"/>
      <c r="AN17" s="699"/>
      <c r="AO17" s="699"/>
      <c r="AP17" s="699"/>
      <c r="AQ17" s="700"/>
      <c r="AR17" s="785"/>
      <c r="AS17" s="785"/>
      <c r="AT17" s="785"/>
      <c r="AU17" s="785"/>
      <c r="AV17" s="785"/>
      <c r="AW17" s="785"/>
      <c r="AX17" s="786"/>
    </row>
    <row r="18" spans="1:50" ht="24.75" customHeight="1" x14ac:dyDescent="0.2">
      <c r="A18" s="307"/>
      <c r="B18" s="308"/>
      <c r="C18" s="308"/>
      <c r="D18" s="308"/>
      <c r="E18" s="308"/>
      <c r="F18" s="309"/>
      <c r="G18" s="791"/>
      <c r="H18" s="792"/>
      <c r="I18" s="775" t="s">
        <v>18</v>
      </c>
      <c r="J18" s="776"/>
      <c r="K18" s="776"/>
      <c r="L18" s="776"/>
      <c r="M18" s="776"/>
      <c r="N18" s="776"/>
      <c r="O18" s="777"/>
      <c r="P18" s="778">
        <f>SUM(P13:V17)</f>
        <v>3</v>
      </c>
      <c r="Q18" s="779"/>
      <c r="R18" s="779"/>
      <c r="S18" s="779"/>
      <c r="T18" s="779"/>
      <c r="U18" s="779"/>
      <c r="V18" s="780"/>
      <c r="W18" s="778">
        <f>SUM(W13:AC17)</f>
        <v>3</v>
      </c>
      <c r="X18" s="779"/>
      <c r="Y18" s="779"/>
      <c r="Z18" s="779"/>
      <c r="AA18" s="779"/>
      <c r="AB18" s="779"/>
      <c r="AC18" s="780"/>
      <c r="AD18" s="778">
        <f>SUM(AD13:AJ17)</f>
        <v>3</v>
      </c>
      <c r="AE18" s="779"/>
      <c r="AF18" s="779"/>
      <c r="AG18" s="779"/>
      <c r="AH18" s="779"/>
      <c r="AI18" s="779"/>
      <c r="AJ18" s="780"/>
      <c r="AK18" s="778">
        <f>SUM(AK13:AQ17)</f>
        <v>1</v>
      </c>
      <c r="AL18" s="779"/>
      <c r="AM18" s="779"/>
      <c r="AN18" s="779"/>
      <c r="AO18" s="779"/>
      <c r="AP18" s="779"/>
      <c r="AQ18" s="780"/>
      <c r="AR18" s="778">
        <f>SUM(AR13:AX17)</f>
        <v>1</v>
      </c>
      <c r="AS18" s="779"/>
      <c r="AT18" s="779"/>
      <c r="AU18" s="779"/>
      <c r="AV18" s="779"/>
      <c r="AW18" s="779"/>
      <c r="AX18" s="781"/>
    </row>
    <row r="19" spans="1:50" ht="24.75" customHeight="1" x14ac:dyDescent="0.2">
      <c r="A19" s="307"/>
      <c r="B19" s="308"/>
      <c r="C19" s="308"/>
      <c r="D19" s="308"/>
      <c r="E19" s="308"/>
      <c r="F19" s="309"/>
      <c r="G19" s="750" t="s">
        <v>9</v>
      </c>
      <c r="H19" s="751"/>
      <c r="I19" s="751"/>
      <c r="J19" s="751"/>
      <c r="K19" s="751"/>
      <c r="L19" s="751"/>
      <c r="M19" s="751"/>
      <c r="N19" s="751"/>
      <c r="O19" s="751"/>
      <c r="P19" s="698">
        <v>3</v>
      </c>
      <c r="Q19" s="699"/>
      <c r="R19" s="699"/>
      <c r="S19" s="699"/>
      <c r="T19" s="699"/>
      <c r="U19" s="699"/>
      <c r="V19" s="700"/>
      <c r="W19" s="698">
        <v>3</v>
      </c>
      <c r="X19" s="699"/>
      <c r="Y19" s="699"/>
      <c r="Z19" s="699"/>
      <c r="AA19" s="699"/>
      <c r="AB19" s="699"/>
      <c r="AC19" s="700"/>
      <c r="AD19" s="698">
        <v>3</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2">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239</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2">
      <c r="A23" s="707"/>
      <c r="B23" s="708"/>
      <c r="C23" s="708"/>
      <c r="D23" s="708"/>
      <c r="E23" s="708"/>
      <c r="F23" s="709"/>
      <c r="G23" s="732" t="s">
        <v>617</v>
      </c>
      <c r="H23" s="733"/>
      <c r="I23" s="733"/>
      <c r="J23" s="733"/>
      <c r="K23" s="733"/>
      <c r="L23" s="733"/>
      <c r="M23" s="733"/>
      <c r="N23" s="733"/>
      <c r="O23" s="734"/>
      <c r="P23" s="735">
        <v>1</v>
      </c>
      <c r="Q23" s="736"/>
      <c r="R23" s="736"/>
      <c r="S23" s="736"/>
      <c r="T23" s="736"/>
      <c r="U23" s="736"/>
      <c r="V23" s="737"/>
      <c r="W23" s="735">
        <v>1</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2">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2">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2">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2">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2">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7"/>
      <c r="B29" s="708"/>
      <c r="C29" s="708"/>
      <c r="D29" s="708"/>
      <c r="E29" s="708"/>
      <c r="F29" s="709"/>
      <c r="G29" s="298" t="s">
        <v>18</v>
      </c>
      <c r="H29" s="718"/>
      <c r="I29" s="718"/>
      <c r="J29" s="718"/>
      <c r="K29" s="718"/>
      <c r="L29" s="718"/>
      <c r="M29" s="718"/>
      <c r="N29" s="718"/>
      <c r="O29" s="719"/>
      <c r="P29" s="720">
        <f>AK13</f>
        <v>1</v>
      </c>
      <c r="Q29" s="721"/>
      <c r="R29" s="721"/>
      <c r="S29" s="721"/>
      <c r="T29" s="721"/>
      <c r="U29" s="721"/>
      <c r="V29" s="722"/>
      <c r="W29" s="723">
        <f>AR13</f>
        <v>1</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2">
      <c r="A30" s="726" t="s">
        <v>580</v>
      </c>
      <c r="B30" s="727"/>
      <c r="C30" s="727"/>
      <c r="D30" s="727"/>
      <c r="E30" s="727"/>
      <c r="F30" s="728"/>
      <c r="G30" s="729" t="s">
        <v>670</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2">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2">
      <c r="A32" s="648"/>
      <c r="B32" s="153"/>
      <c r="C32" s="153"/>
      <c r="D32" s="153"/>
      <c r="E32" s="153"/>
      <c r="F32" s="154"/>
      <c r="G32" s="730" t="s">
        <v>669</v>
      </c>
      <c r="H32" s="635"/>
      <c r="I32" s="635"/>
      <c r="J32" s="635"/>
      <c r="K32" s="635"/>
      <c r="L32" s="635"/>
      <c r="M32" s="635"/>
      <c r="N32" s="635"/>
      <c r="O32" s="635"/>
      <c r="P32" s="638" t="s">
        <v>622</v>
      </c>
      <c r="Q32" s="639"/>
      <c r="R32" s="639"/>
      <c r="S32" s="639"/>
      <c r="T32" s="639"/>
      <c r="U32" s="639"/>
      <c r="V32" s="639"/>
      <c r="W32" s="639"/>
      <c r="X32" s="640"/>
      <c r="Y32" s="644" t="s">
        <v>51</v>
      </c>
      <c r="Z32" s="645"/>
      <c r="AA32" s="646"/>
      <c r="AB32" s="647" t="s">
        <v>620</v>
      </c>
      <c r="AC32" s="647"/>
      <c r="AD32" s="647"/>
      <c r="AE32" s="616">
        <v>20</v>
      </c>
      <c r="AF32" s="616"/>
      <c r="AG32" s="616"/>
      <c r="AH32" s="616"/>
      <c r="AI32" s="616">
        <v>18</v>
      </c>
      <c r="AJ32" s="616"/>
      <c r="AK32" s="616"/>
      <c r="AL32" s="616"/>
      <c r="AM32" s="616">
        <v>12</v>
      </c>
      <c r="AN32" s="616"/>
      <c r="AO32" s="616"/>
      <c r="AP32" s="616"/>
      <c r="AQ32" s="662" t="s">
        <v>285</v>
      </c>
      <c r="AR32" s="616"/>
      <c r="AS32" s="616"/>
      <c r="AT32" s="616"/>
      <c r="AU32" s="93" t="s">
        <v>285</v>
      </c>
      <c r="AV32" s="618"/>
      <c r="AW32" s="618"/>
      <c r="AX32" s="619"/>
    </row>
    <row r="33" spans="1:51" ht="23.25"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v>14</v>
      </c>
      <c r="AF33" s="616"/>
      <c r="AG33" s="616"/>
      <c r="AH33" s="616"/>
      <c r="AI33" s="616">
        <v>30</v>
      </c>
      <c r="AJ33" s="616"/>
      <c r="AK33" s="616"/>
      <c r="AL33" s="616"/>
      <c r="AM33" s="616">
        <v>30</v>
      </c>
      <c r="AN33" s="616"/>
      <c r="AO33" s="616"/>
      <c r="AP33" s="616"/>
      <c r="AQ33" s="616">
        <v>20</v>
      </c>
      <c r="AR33" s="616"/>
      <c r="AS33" s="616"/>
      <c r="AT33" s="616"/>
      <c r="AU33" s="617">
        <v>20</v>
      </c>
      <c r="AV33" s="618"/>
      <c r="AW33" s="618"/>
      <c r="AX33" s="619"/>
    </row>
    <row r="34" spans="1:51" ht="23.25" customHeight="1" x14ac:dyDescent="0.2">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2">
      <c r="A35" s="683"/>
      <c r="B35" s="684"/>
      <c r="C35" s="684"/>
      <c r="D35" s="684"/>
      <c r="E35" s="684"/>
      <c r="F35" s="685"/>
      <c r="G35" s="652" t="s">
        <v>623</v>
      </c>
      <c r="H35" s="653"/>
      <c r="I35" s="653"/>
      <c r="J35" s="653"/>
      <c r="K35" s="653"/>
      <c r="L35" s="653"/>
      <c r="M35" s="653"/>
      <c r="N35" s="653"/>
      <c r="O35" s="653"/>
      <c r="P35" s="653"/>
      <c r="Q35" s="653"/>
      <c r="R35" s="653"/>
      <c r="S35" s="653"/>
      <c r="T35" s="653"/>
      <c r="U35" s="653"/>
      <c r="V35" s="653"/>
      <c r="W35" s="653"/>
      <c r="X35" s="653"/>
      <c r="Y35" s="656" t="s">
        <v>582</v>
      </c>
      <c r="Z35" s="657"/>
      <c r="AA35" s="658"/>
      <c r="AB35" s="659" t="s">
        <v>624</v>
      </c>
      <c r="AC35" s="660"/>
      <c r="AD35" s="661"/>
      <c r="AE35" s="662">
        <v>150000</v>
      </c>
      <c r="AF35" s="662"/>
      <c r="AG35" s="662"/>
      <c r="AH35" s="662"/>
      <c r="AI35" s="662">
        <v>166667</v>
      </c>
      <c r="AJ35" s="662"/>
      <c r="AK35" s="662"/>
      <c r="AL35" s="662"/>
      <c r="AM35" s="662">
        <v>250000</v>
      </c>
      <c r="AN35" s="662"/>
      <c r="AO35" s="662"/>
      <c r="AP35" s="662"/>
      <c r="AQ35" s="93">
        <v>50000</v>
      </c>
      <c r="AR35" s="87"/>
      <c r="AS35" s="87"/>
      <c r="AT35" s="87"/>
      <c r="AU35" s="87"/>
      <c r="AV35" s="87"/>
      <c r="AW35" s="87"/>
      <c r="AX35" s="88"/>
    </row>
    <row r="36" spans="1:51" ht="46.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625</v>
      </c>
      <c r="AC36" s="613"/>
      <c r="AD36" s="614"/>
      <c r="AE36" s="615" t="s">
        <v>626</v>
      </c>
      <c r="AF36" s="615"/>
      <c r="AG36" s="615"/>
      <c r="AH36" s="615"/>
      <c r="AI36" s="615" t="s">
        <v>627</v>
      </c>
      <c r="AJ36" s="615"/>
      <c r="AK36" s="615"/>
      <c r="AL36" s="615"/>
      <c r="AM36" s="615" t="s">
        <v>638</v>
      </c>
      <c r="AN36" s="615"/>
      <c r="AO36" s="615"/>
      <c r="AP36" s="615"/>
      <c r="AQ36" s="615" t="s">
        <v>674</v>
      </c>
      <c r="AR36" s="615"/>
      <c r="AS36" s="615"/>
      <c r="AT36" s="615"/>
      <c r="AU36" s="615"/>
      <c r="AV36" s="615"/>
      <c r="AW36" s="615"/>
      <c r="AX36" s="651"/>
    </row>
    <row r="37" spans="1:51" ht="18.75" customHeight="1" x14ac:dyDescent="0.2">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4</v>
      </c>
      <c r="AV38" s="126"/>
      <c r="AW38" s="108" t="s">
        <v>166</v>
      </c>
      <c r="AX38" s="129"/>
    </row>
    <row r="39" spans="1:51" ht="23.25" customHeight="1" x14ac:dyDescent="0.2">
      <c r="A39" s="674"/>
      <c r="B39" s="672"/>
      <c r="C39" s="672"/>
      <c r="D39" s="672"/>
      <c r="E39" s="672"/>
      <c r="F39" s="673"/>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1</v>
      </c>
      <c r="AF39" s="87"/>
      <c r="AG39" s="87"/>
      <c r="AH39" s="87"/>
      <c r="AI39" s="93">
        <v>1</v>
      </c>
      <c r="AJ39" s="87"/>
      <c r="AK39" s="87"/>
      <c r="AL39" s="87"/>
      <c r="AM39" s="93">
        <v>2</v>
      </c>
      <c r="AN39" s="87"/>
      <c r="AO39" s="87"/>
      <c r="AP39" s="87"/>
      <c r="AQ39" s="94" t="s">
        <v>615</v>
      </c>
      <c r="AR39" s="95"/>
      <c r="AS39" s="95"/>
      <c r="AT39" s="96"/>
      <c r="AU39" s="87" t="s">
        <v>615</v>
      </c>
      <c r="AV39" s="87"/>
      <c r="AW39" s="87"/>
      <c r="AX39" s="88"/>
    </row>
    <row r="40" spans="1:51" ht="23.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1</v>
      </c>
      <c r="AF40" s="87"/>
      <c r="AG40" s="87"/>
      <c r="AH40" s="87"/>
      <c r="AI40" s="93">
        <v>1</v>
      </c>
      <c r="AJ40" s="87"/>
      <c r="AK40" s="87"/>
      <c r="AL40" s="87"/>
      <c r="AM40" s="93">
        <v>2</v>
      </c>
      <c r="AN40" s="87"/>
      <c r="AO40" s="87"/>
      <c r="AP40" s="87"/>
      <c r="AQ40" s="94" t="s">
        <v>615</v>
      </c>
      <c r="AR40" s="95"/>
      <c r="AS40" s="95"/>
      <c r="AT40" s="96"/>
      <c r="AU40" s="87">
        <v>2</v>
      </c>
      <c r="AV40" s="87"/>
      <c r="AW40" s="87"/>
      <c r="AX40" s="88"/>
    </row>
    <row r="41" spans="1:51" ht="46.2"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t="s">
        <v>615</v>
      </c>
      <c r="AR41" s="95"/>
      <c r="AS41" s="95"/>
      <c r="AT41" s="96"/>
      <c r="AU41" s="87" t="s">
        <v>615</v>
      </c>
      <c r="AV41" s="87"/>
      <c r="AW41" s="87"/>
      <c r="AX41" s="88"/>
    </row>
    <row r="42" spans="1:51" ht="23.25" customHeight="1" x14ac:dyDescent="0.2">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2">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2">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2">
      <c r="A69" s="683"/>
      <c r="B69" s="684"/>
      <c r="C69" s="684"/>
      <c r="D69" s="684"/>
      <c r="E69" s="684"/>
      <c r="F69" s="685"/>
      <c r="G69" s="652" t="s">
        <v>628</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2">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2">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2">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2">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5">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2">
      <c r="A215" s="406" t="s">
        <v>284</v>
      </c>
      <c r="B215" s="407"/>
      <c r="C215" s="410" t="s">
        <v>178</v>
      </c>
      <c r="D215" s="407"/>
      <c r="E215" s="412" t="s">
        <v>194</v>
      </c>
      <c r="F215" s="413"/>
      <c r="G215" s="414" t="s">
        <v>639</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640</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653</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285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285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39.6"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636</v>
      </c>
      <c r="AE223" s="452"/>
      <c r="AF223" s="452"/>
      <c r="AG223" s="453" t="s">
        <v>643</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636</v>
      </c>
      <c r="AE224" s="365"/>
      <c r="AF224" s="365"/>
      <c r="AG224" s="359" t="s">
        <v>644</v>
      </c>
      <c r="AH224" s="360"/>
      <c r="AI224" s="360"/>
      <c r="AJ224" s="360"/>
      <c r="AK224" s="360"/>
      <c r="AL224" s="360"/>
      <c r="AM224" s="360"/>
      <c r="AN224" s="360"/>
      <c r="AO224" s="360"/>
      <c r="AP224" s="360"/>
      <c r="AQ224" s="360"/>
      <c r="AR224" s="360"/>
      <c r="AS224" s="360"/>
      <c r="AT224" s="360"/>
      <c r="AU224" s="360"/>
      <c r="AV224" s="360"/>
      <c r="AW224" s="360"/>
      <c r="AX224" s="361"/>
    </row>
    <row r="225" spans="1:50" ht="43.2"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636</v>
      </c>
      <c r="AE225" s="402"/>
      <c r="AF225" s="402"/>
      <c r="AG225" s="387" t="s">
        <v>645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636</v>
      </c>
      <c r="AE226" s="383"/>
      <c r="AF226" s="383"/>
      <c r="AG226" s="385" t="s">
        <v>646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641</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641</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642</v>
      </c>
      <c r="AE229" s="349"/>
      <c r="AF229" s="349"/>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636</v>
      </c>
      <c r="AE230" s="365"/>
      <c r="AF230" s="365"/>
      <c r="AG230" s="359" t="s">
        <v>673</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642</v>
      </c>
      <c r="AE231" s="365"/>
      <c r="AF231" s="365"/>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636</v>
      </c>
      <c r="AE232" s="365"/>
      <c r="AF232" s="365"/>
      <c r="AG232" s="359" t="s">
        <v>647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642</v>
      </c>
      <c r="AE233" s="402"/>
      <c r="AF233" s="402"/>
      <c r="AG233" s="403" t="s">
        <v>285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642</v>
      </c>
      <c r="AE234" s="365"/>
      <c r="AF234" s="434"/>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642</v>
      </c>
      <c r="AE235" s="395"/>
      <c r="AF235" s="396"/>
      <c r="AG235" s="397" t="s">
        <v>285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636</v>
      </c>
      <c r="AE236" s="349"/>
      <c r="AF236" s="350"/>
      <c r="AG236" s="351" t="s">
        <v>648</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636</v>
      </c>
      <c r="AE237" s="358"/>
      <c r="AF237" s="358"/>
      <c r="AG237" s="359" t="s">
        <v>649</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636</v>
      </c>
      <c r="AE238" s="365"/>
      <c r="AF238" s="365"/>
      <c r="AG238" s="359" t="s">
        <v>675</v>
      </c>
      <c r="AH238" s="360"/>
      <c r="AI238" s="360"/>
      <c r="AJ238" s="360"/>
      <c r="AK238" s="360"/>
      <c r="AL238" s="360"/>
      <c r="AM238" s="360"/>
      <c r="AN238" s="360"/>
      <c r="AO238" s="360"/>
      <c r="AP238" s="360"/>
      <c r="AQ238" s="360"/>
      <c r="AR238" s="360"/>
      <c r="AS238" s="360"/>
      <c r="AT238" s="360"/>
      <c r="AU238" s="360"/>
      <c r="AV238" s="360"/>
      <c r="AW238" s="360"/>
      <c r="AX238" s="361"/>
    </row>
    <row r="239" spans="1:50" ht="38.4"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636</v>
      </c>
      <c r="AE239" s="365"/>
      <c r="AF239" s="365"/>
      <c r="AG239" s="389" t="s">
        <v>650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636</v>
      </c>
      <c r="AE240" s="383"/>
      <c r="AF240" s="384"/>
      <c r="AG240" s="385" t="s">
        <v>651</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2">
        <v>2022</v>
      </c>
      <c r="D242" s="873"/>
      <c r="E242" s="368" t="s">
        <v>608</v>
      </c>
      <c r="F242" s="368"/>
      <c r="G242" s="368"/>
      <c r="H242" s="369">
        <v>21</v>
      </c>
      <c r="I242" s="369"/>
      <c r="J242" s="874">
        <v>997</v>
      </c>
      <c r="K242" s="874"/>
      <c r="L242" s="874"/>
      <c r="M242" s="369"/>
      <c r="N242" s="875"/>
      <c r="O242" s="876" t="s">
        <v>629</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2">
      <c r="A243" s="375"/>
      <c r="B243" s="376"/>
      <c r="C243" s="366">
        <v>2022</v>
      </c>
      <c r="D243" s="367"/>
      <c r="E243" s="368" t="s">
        <v>608</v>
      </c>
      <c r="F243" s="368"/>
      <c r="G243" s="368"/>
      <c r="H243" s="369">
        <v>21</v>
      </c>
      <c r="I243" s="369"/>
      <c r="J243" s="370">
        <v>998</v>
      </c>
      <c r="K243" s="370"/>
      <c r="L243" s="370"/>
      <c r="M243" s="371"/>
      <c r="N243" s="372"/>
      <c r="O243" s="879" t="s">
        <v>630</v>
      </c>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2">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2">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2">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0"/>
      <c r="C247" s="298" t="s">
        <v>49</v>
      </c>
      <c r="D247" s="718"/>
      <c r="E247" s="718"/>
      <c r="F247" s="719"/>
      <c r="G247" s="903" t="s">
        <v>671</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5">
      <c r="A248" s="901"/>
      <c r="B248" s="902"/>
      <c r="C248" s="905" t="s">
        <v>53</v>
      </c>
      <c r="D248" s="906"/>
      <c r="E248" s="906"/>
      <c r="F248" s="907"/>
      <c r="G248" s="908" t="s">
        <v>672</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5">
      <c r="A250" s="893" t="s">
        <v>677</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5">
      <c r="A252" s="323" t="s">
        <v>132</v>
      </c>
      <c r="B252" s="324"/>
      <c r="C252" s="324"/>
      <c r="D252" s="324"/>
      <c r="E252" s="325"/>
      <c r="F252" s="899" t="s">
        <v>676</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2">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5">
      <c r="A254" s="323" t="s">
        <v>132</v>
      </c>
      <c r="B254" s="324"/>
      <c r="C254" s="324"/>
      <c r="D254" s="324"/>
      <c r="E254" s="325"/>
      <c r="F254" s="326" t="s">
        <v>679</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5">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277</v>
      </c>
      <c r="B259" s="256"/>
      <c r="C259" s="256"/>
      <c r="D259" s="256"/>
      <c r="E259" s="319" t="s">
        <v>631</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276</v>
      </c>
      <c r="B260" s="256"/>
      <c r="C260" s="256"/>
      <c r="D260" s="256"/>
      <c r="E260" s="319" t="s">
        <v>632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275</v>
      </c>
      <c r="B261" s="256"/>
      <c r="C261" s="256"/>
      <c r="D261" s="256"/>
      <c r="E261" s="319" t="s">
        <v>632</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274</v>
      </c>
      <c r="B262" s="256"/>
      <c r="C262" s="256"/>
      <c r="D262" s="256"/>
      <c r="E262" s="319" t="s">
        <v>633</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273</v>
      </c>
      <c r="B263" s="256"/>
      <c r="C263" s="256"/>
      <c r="D263" s="256"/>
      <c r="E263" s="319" t="s">
        <v>634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272</v>
      </c>
      <c r="B264" s="256"/>
      <c r="C264" s="256"/>
      <c r="D264" s="256"/>
      <c r="E264" s="319" t="s">
        <v>635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271</v>
      </c>
      <c r="B265" s="256"/>
      <c r="C265" s="256"/>
      <c r="D265" s="256"/>
      <c r="E265" s="319" t="s">
        <v>634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417</v>
      </c>
      <c r="B266" s="256"/>
      <c r="C266" s="256"/>
      <c r="D266" s="256"/>
      <c r="E266" s="100" t="s">
        <v>608</v>
      </c>
      <c r="F266" s="86"/>
      <c r="G266" s="86"/>
      <c r="H266" s="77" t="str">
        <f>IF(E266="","","-")</f>
        <v>-</v>
      </c>
      <c r="I266" s="86"/>
      <c r="J266" s="86"/>
      <c r="K266" s="77" t="str">
        <f>IF(I266="","","-")</f>
        <v/>
      </c>
      <c r="L266" s="101">
        <v>884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597</v>
      </c>
      <c r="B267" s="256"/>
      <c r="C267" s="256"/>
      <c r="D267" s="256"/>
      <c r="E267" s="100" t="s">
        <v>608</v>
      </c>
      <c r="F267" s="86"/>
      <c r="G267" s="86"/>
      <c r="H267" s="77"/>
      <c r="I267" s="86"/>
      <c r="J267" s="86"/>
      <c r="K267" s="77"/>
      <c r="L267" s="101">
        <v>905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385</v>
      </c>
      <c r="B268" s="256"/>
      <c r="C268" s="256"/>
      <c r="D268" s="256"/>
      <c r="E268" s="84">
        <v>2021</v>
      </c>
      <c r="F268" s="85"/>
      <c r="G268" s="86" t="s">
        <v>637</v>
      </c>
      <c r="H268" s="86"/>
      <c r="I268" s="86"/>
      <c r="J268" s="85">
        <v>20</v>
      </c>
      <c r="K268" s="85"/>
      <c r="L268" s="101">
        <v>990</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267</v>
      </c>
      <c r="B308" s="314"/>
      <c r="C308" s="314"/>
      <c r="D308" s="314"/>
      <c r="E308" s="314"/>
      <c r="F308" s="315"/>
      <c r="G308" s="294" t="s">
        <v>662</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663</v>
      </c>
      <c r="H310" s="285"/>
      <c r="I310" s="285"/>
      <c r="J310" s="285"/>
      <c r="K310" s="286"/>
      <c r="L310" s="287" t="s">
        <v>664</v>
      </c>
      <c r="M310" s="288"/>
      <c r="N310" s="288"/>
      <c r="O310" s="288"/>
      <c r="P310" s="288"/>
      <c r="Q310" s="288"/>
      <c r="R310" s="288"/>
      <c r="S310" s="288"/>
      <c r="T310" s="288"/>
      <c r="U310" s="288"/>
      <c r="V310" s="288"/>
      <c r="W310" s="288"/>
      <c r="X310" s="289"/>
      <c r="Y310" s="290">
        <v>1.1000000000000001</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2">
      <c r="A311" s="316"/>
      <c r="B311" s="317"/>
      <c r="C311" s="317"/>
      <c r="D311" s="317"/>
      <c r="E311" s="317"/>
      <c r="F311" s="318"/>
      <c r="G311" s="274" t="s">
        <v>665</v>
      </c>
      <c r="H311" s="275"/>
      <c r="I311" s="275"/>
      <c r="J311" s="275"/>
      <c r="K311" s="276"/>
      <c r="L311" s="277" t="s">
        <v>666</v>
      </c>
      <c r="M311" s="278"/>
      <c r="N311" s="278"/>
      <c r="O311" s="278"/>
      <c r="P311" s="278"/>
      <c r="Q311" s="278"/>
      <c r="R311" s="278"/>
      <c r="S311" s="278"/>
      <c r="T311" s="278"/>
      <c r="U311" s="278"/>
      <c r="V311" s="278"/>
      <c r="W311" s="278"/>
      <c r="X311" s="279"/>
      <c r="Y311" s="280">
        <v>0.9</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5">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2" t="s">
        <v>654</v>
      </c>
      <c r="D366" s="251"/>
      <c r="E366" s="251"/>
      <c r="F366" s="251"/>
      <c r="G366" s="251"/>
      <c r="H366" s="251"/>
      <c r="I366" s="251"/>
      <c r="J366" s="233">
        <v>7010001023050</v>
      </c>
      <c r="K366" s="234"/>
      <c r="L366" s="234"/>
      <c r="M366" s="234"/>
      <c r="N366" s="234"/>
      <c r="O366" s="234"/>
      <c r="P366" s="245" t="s">
        <v>659</v>
      </c>
      <c r="Q366" s="235"/>
      <c r="R366" s="235"/>
      <c r="S366" s="235"/>
      <c r="T366" s="235"/>
      <c r="U366" s="235"/>
      <c r="V366" s="235"/>
      <c r="W366" s="235"/>
      <c r="X366" s="235"/>
      <c r="Y366" s="236">
        <v>1.1000000000000001</v>
      </c>
      <c r="Z366" s="237"/>
      <c r="AA366" s="237"/>
      <c r="AB366" s="238"/>
      <c r="AC366" s="222" t="s">
        <v>253</v>
      </c>
      <c r="AD366" s="223"/>
      <c r="AE366" s="223"/>
      <c r="AF366" s="223"/>
      <c r="AG366" s="223"/>
      <c r="AH366" s="253">
        <v>2</v>
      </c>
      <c r="AI366" s="254"/>
      <c r="AJ366" s="254"/>
      <c r="AK366" s="254"/>
      <c r="AL366" s="226">
        <v>100</v>
      </c>
      <c r="AM366" s="227"/>
      <c r="AN366" s="227"/>
      <c r="AO366" s="228"/>
      <c r="AP366" s="229" t="s">
        <v>285</v>
      </c>
      <c r="AQ366" s="229"/>
      <c r="AR366" s="229"/>
      <c r="AS366" s="229"/>
      <c r="AT366" s="229"/>
      <c r="AU366" s="229"/>
      <c r="AV366" s="229"/>
      <c r="AW366" s="229"/>
      <c r="AX366" s="229"/>
    </row>
    <row r="367" spans="1:51" ht="30" customHeight="1" x14ac:dyDescent="0.2">
      <c r="A367" s="230">
        <v>2</v>
      </c>
      <c r="B367" s="230">
        <v>1</v>
      </c>
      <c r="C367" s="252" t="s">
        <v>654</v>
      </c>
      <c r="D367" s="251"/>
      <c r="E367" s="251"/>
      <c r="F367" s="251"/>
      <c r="G367" s="251"/>
      <c r="H367" s="251"/>
      <c r="I367" s="251"/>
      <c r="J367" s="233">
        <v>7010001023050</v>
      </c>
      <c r="K367" s="234"/>
      <c r="L367" s="234"/>
      <c r="M367" s="234"/>
      <c r="N367" s="234"/>
      <c r="O367" s="234"/>
      <c r="P367" s="245" t="s">
        <v>660</v>
      </c>
      <c r="Q367" s="235"/>
      <c r="R367" s="235"/>
      <c r="S367" s="235"/>
      <c r="T367" s="235"/>
      <c r="U367" s="235"/>
      <c r="V367" s="235"/>
      <c r="W367" s="235"/>
      <c r="X367" s="235"/>
      <c r="Y367" s="236">
        <v>0.9</v>
      </c>
      <c r="Z367" s="237"/>
      <c r="AA367" s="237"/>
      <c r="AB367" s="238"/>
      <c r="AC367" s="222" t="s">
        <v>259</v>
      </c>
      <c r="AD367" s="223"/>
      <c r="AE367" s="223"/>
      <c r="AF367" s="223"/>
      <c r="AG367" s="223"/>
      <c r="AH367" s="253" t="s">
        <v>285</v>
      </c>
      <c r="AI367" s="254"/>
      <c r="AJ367" s="254"/>
      <c r="AK367" s="254"/>
      <c r="AL367" s="253" t="s">
        <v>285</v>
      </c>
      <c r="AM367" s="254"/>
      <c r="AN367" s="254"/>
      <c r="AO367" s="254"/>
      <c r="AP367" s="229" t="s">
        <v>285</v>
      </c>
      <c r="AQ367" s="229"/>
      <c r="AR367" s="229"/>
      <c r="AS367" s="229"/>
      <c r="AT367" s="229"/>
      <c r="AU367" s="229"/>
      <c r="AV367" s="229"/>
      <c r="AW367" s="229"/>
      <c r="AX367" s="229"/>
      <c r="AY367">
        <f>COUNTA($C$367)</f>
        <v>1</v>
      </c>
    </row>
    <row r="368" spans="1:51" ht="30" customHeight="1" x14ac:dyDescent="0.2">
      <c r="A368" s="230">
        <v>3</v>
      </c>
      <c r="B368" s="230">
        <v>1</v>
      </c>
      <c r="C368" s="252" t="s">
        <v>655</v>
      </c>
      <c r="D368" s="251"/>
      <c r="E368" s="251"/>
      <c r="F368" s="251"/>
      <c r="G368" s="251"/>
      <c r="H368" s="251"/>
      <c r="I368" s="251"/>
      <c r="J368" s="233">
        <v>2060001001667</v>
      </c>
      <c r="K368" s="234"/>
      <c r="L368" s="234"/>
      <c r="M368" s="234"/>
      <c r="N368" s="234"/>
      <c r="O368" s="234"/>
      <c r="P368" s="245" t="s">
        <v>659</v>
      </c>
      <c r="Q368" s="235"/>
      <c r="R368" s="235"/>
      <c r="S368" s="235"/>
      <c r="T368" s="235"/>
      <c r="U368" s="235"/>
      <c r="V368" s="235"/>
      <c r="W368" s="235"/>
      <c r="X368" s="235"/>
      <c r="Y368" s="236">
        <v>0.3</v>
      </c>
      <c r="Z368" s="237"/>
      <c r="AA368" s="237"/>
      <c r="AB368" s="238"/>
      <c r="AC368" s="222" t="s">
        <v>259</v>
      </c>
      <c r="AD368" s="223"/>
      <c r="AE368" s="223"/>
      <c r="AF368" s="223"/>
      <c r="AG368" s="223"/>
      <c r="AH368" s="253" t="s">
        <v>285</v>
      </c>
      <c r="AI368" s="254"/>
      <c r="AJ368" s="254"/>
      <c r="AK368" s="254"/>
      <c r="AL368" s="253" t="s">
        <v>285</v>
      </c>
      <c r="AM368" s="254"/>
      <c r="AN368" s="254"/>
      <c r="AO368" s="254"/>
      <c r="AP368" s="229" t="s">
        <v>285</v>
      </c>
      <c r="AQ368" s="229"/>
      <c r="AR368" s="229"/>
      <c r="AS368" s="229"/>
      <c r="AT368" s="229"/>
      <c r="AU368" s="229"/>
      <c r="AV368" s="229"/>
      <c r="AW368" s="229"/>
      <c r="AX368" s="229"/>
      <c r="AY368">
        <f>COUNTA($C$368)</f>
        <v>1</v>
      </c>
    </row>
    <row r="369" spans="1:51" ht="30" customHeight="1" x14ac:dyDescent="0.2">
      <c r="A369" s="230">
        <v>4</v>
      </c>
      <c r="B369" s="230">
        <v>1</v>
      </c>
      <c r="C369" s="252" t="s">
        <v>655</v>
      </c>
      <c r="D369" s="251"/>
      <c r="E369" s="251"/>
      <c r="F369" s="251"/>
      <c r="G369" s="251"/>
      <c r="H369" s="251"/>
      <c r="I369" s="251"/>
      <c r="J369" s="233">
        <v>2060001001667</v>
      </c>
      <c r="K369" s="234"/>
      <c r="L369" s="234"/>
      <c r="M369" s="234"/>
      <c r="N369" s="234"/>
      <c r="O369" s="234"/>
      <c r="P369" s="245" t="s">
        <v>660</v>
      </c>
      <c r="Q369" s="235"/>
      <c r="R369" s="235"/>
      <c r="S369" s="235"/>
      <c r="T369" s="235"/>
      <c r="U369" s="235"/>
      <c r="V369" s="235"/>
      <c r="W369" s="235"/>
      <c r="X369" s="235"/>
      <c r="Y369" s="236">
        <v>0.1</v>
      </c>
      <c r="Z369" s="237"/>
      <c r="AA369" s="237"/>
      <c r="AB369" s="238"/>
      <c r="AC369" s="222" t="s">
        <v>259</v>
      </c>
      <c r="AD369" s="223"/>
      <c r="AE369" s="223"/>
      <c r="AF369" s="223"/>
      <c r="AG369" s="223"/>
      <c r="AH369" s="253" t="s">
        <v>285</v>
      </c>
      <c r="AI369" s="254"/>
      <c r="AJ369" s="254"/>
      <c r="AK369" s="254"/>
      <c r="AL369" s="253" t="s">
        <v>285</v>
      </c>
      <c r="AM369" s="254"/>
      <c r="AN369" s="254"/>
      <c r="AO369" s="254"/>
      <c r="AP369" s="229" t="s">
        <v>285</v>
      </c>
      <c r="AQ369" s="229"/>
      <c r="AR369" s="229"/>
      <c r="AS369" s="229"/>
      <c r="AT369" s="229"/>
      <c r="AU369" s="229"/>
      <c r="AV369" s="229"/>
      <c r="AW369" s="229"/>
      <c r="AX369" s="229"/>
      <c r="AY369">
        <f>COUNTA($C$369)</f>
        <v>1</v>
      </c>
    </row>
    <row r="370" spans="1:51" ht="30" customHeight="1" x14ac:dyDescent="0.2">
      <c r="A370" s="230">
        <v>5</v>
      </c>
      <c r="B370" s="230">
        <v>1</v>
      </c>
      <c r="C370" s="252" t="s">
        <v>655</v>
      </c>
      <c r="D370" s="251"/>
      <c r="E370" s="251"/>
      <c r="F370" s="251"/>
      <c r="G370" s="251"/>
      <c r="H370" s="251"/>
      <c r="I370" s="251"/>
      <c r="J370" s="233">
        <v>2060001001667</v>
      </c>
      <c r="K370" s="234"/>
      <c r="L370" s="234"/>
      <c r="M370" s="234"/>
      <c r="N370" s="234"/>
      <c r="O370" s="234"/>
      <c r="P370" s="245" t="s">
        <v>660</v>
      </c>
      <c r="Q370" s="235"/>
      <c r="R370" s="235"/>
      <c r="S370" s="235"/>
      <c r="T370" s="235"/>
      <c r="U370" s="235"/>
      <c r="V370" s="235"/>
      <c r="W370" s="235"/>
      <c r="X370" s="235"/>
      <c r="Y370" s="236">
        <v>0.01</v>
      </c>
      <c r="Z370" s="237"/>
      <c r="AA370" s="237"/>
      <c r="AB370" s="238"/>
      <c r="AC370" s="222" t="s">
        <v>259</v>
      </c>
      <c r="AD370" s="223"/>
      <c r="AE370" s="223"/>
      <c r="AF370" s="223"/>
      <c r="AG370" s="223"/>
      <c r="AH370" s="253" t="s">
        <v>285</v>
      </c>
      <c r="AI370" s="254"/>
      <c r="AJ370" s="254"/>
      <c r="AK370" s="254"/>
      <c r="AL370" s="253" t="s">
        <v>285</v>
      </c>
      <c r="AM370" s="254"/>
      <c r="AN370" s="254"/>
      <c r="AO370" s="254"/>
      <c r="AP370" s="229" t="s">
        <v>285</v>
      </c>
      <c r="AQ370" s="229"/>
      <c r="AR370" s="229"/>
      <c r="AS370" s="229"/>
      <c r="AT370" s="229"/>
      <c r="AU370" s="229"/>
      <c r="AV370" s="229"/>
      <c r="AW370" s="229"/>
      <c r="AX370" s="229"/>
      <c r="AY370">
        <f>COUNTA($C$370)</f>
        <v>1</v>
      </c>
    </row>
    <row r="371" spans="1:51" ht="30" customHeight="1" x14ac:dyDescent="0.2">
      <c r="A371" s="230">
        <v>6</v>
      </c>
      <c r="B371" s="230">
        <v>1</v>
      </c>
      <c r="C371" s="252" t="s">
        <v>655</v>
      </c>
      <c r="D371" s="251"/>
      <c r="E371" s="251"/>
      <c r="F371" s="251"/>
      <c r="G371" s="251"/>
      <c r="H371" s="251"/>
      <c r="I371" s="251"/>
      <c r="J371" s="233">
        <v>2060001001667</v>
      </c>
      <c r="K371" s="234"/>
      <c r="L371" s="234"/>
      <c r="M371" s="234"/>
      <c r="N371" s="234"/>
      <c r="O371" s="234"/>
      <c r="P371" s="245" t="s">
        <v>660</v>
      </c>
      <c r="Q371" s="235"/>
      <c r="R371" s="235"/>
      <c r="S371" s="235"/>
      <c r="T371" s="235"/>
      <c r="U371" s="235"/>
      <c r="V371" s="235"/>
      <c r="W371" s="235"/>
      <c r="X371" s="235"/>
      <c r="Y371" s="236">
        <v>0.01</v>
      </c>
      <c r="Z371" s="237"/>
      <c r="AA371" s="237"/>
      <c r="AB371" s="238"/>
      <c r="AC371" s="222" t="s">
        <v>259</v>
      </c>
      <c r="AD371" s="223"/>
      <c r="AE371" s="223"/>
      <c r="AF371" s="223"/>
      <c r="AG371" s="223"/>
      <c r="AH371" s="253" t="s">
        <v>285</v>
      </c>
      <c r="AI371" s="254"/>
      <c r="AJ371" s="254"/>
      <c r="AK371" s="254"/>
      <c r="AL371" s="253" t="s">
        <v>285</v>
      </c>
      <c r="AM371" s="254"/>
      <c r="AN371" s="254"/>
      <c r="AO371" s="254"/>
      <c r="AP371" s="229" t="s">
        <v>285</v>
      </c>
      <c r="AQ371" s="229"/>
      <c r="AR371" s="229"/>
      <c r="AS371" s="229"/>
      <c r="AT371" s="229"/>
      <c r="AU371" s="229"/>
      <c r="AV371" s="229"/>
      <c r="AW371" s="229"/>
      <c r="AX371" s="229"/>
      <c r="AY371">
        <f>COUNTA($C$371)</f>
        <v>1</v>
      </c>
    </row>
    <row r="372" spans="1:51" ht="30" customHeight="1" x14ac:dyDescent="0.2">
      <c r="A372" s="230">
        <v>7</v>
      </c>
      <c r="B372" s="230">
        <v>1</v>
      </c>
      <c r="C372" s="252" t="s">
        <v>656</v>
      </c>
      <c r="D372" s="251"/>
      <c r="E372" s="251"/>
      <c r="F372" s="251"/>
      <c r="G372" s="251"/>
      <c r="H372" s="251"/>
      <c r="I372" s="251"/>
      <c r="J372" s="233">
        <v>9010405010460</v>
      </c>
      <c r="K372" s="234"/>
      <c r="L372" s="234"/>
      <c r="M372" s="234"/>
      <c r="N372" s="234"/>
      <c r="O372" s="234"/>
      <c r="P372" s="245" t="s">
        <v>660</v>
      </c>
      <c r="Q372" s="235"/>
      <c r="R372" s="235"/>
      <c r="S372" s="235"/>
      <c r="T372" s="235"/>
      <c r="U372" s="235"/>
      <c r="V372" s="235"/>
      <c r="W372" s="235"/>
      <c r="X372" s="235"/>
      <c r="Y372" s="236">
        <v>0.04</v>
      </c>
      <c r="Z372" s="237"/>
      <c r="AA372" s="237"/>
      <c r="AB372" s="238"/>
      <c r="AC372" s="222" t="s">
        <v>259</v>
      </c>
      <c r="AD372" s="223"/>
      <c r="AE372" s="223"/>
      <c r="AF372" s="223"/>
      <c r="AG372" s="223"/>
      <c r="AH372" s="253" t="s">
        <v>285</v>
      </c>
      <c r="AI372" s="254"/>
      <c r="AJ372" s="254"/>
      <c r="AK372" s="254"/>
      <c r="AL372" s="253" t="s">
        <v>285</v>
      </c>
      <c r="AM372" s="254"/>
      <c r="AN372" s="254"/>
      <c r="AO372" s="254"/>
      <c r="AP372" s="229" t="s">
        <v>285</v>
      </c>
      <c r="AQ372" s="229"/>
      <c r="AR372" s="229"/>
      <c r="AS372" s="229"/>
      <c r="AT372" s="229"/>
      <c r="AU372" s="229"/>
      <c r="AV372" s="229"/>
      <c r="AW372" s="229"/>
      <c r="AX372" s="229"/>
      <c r="AY372">
        <f>COUNTA($C$372)</f>
        <v>1</v>
      </c>
    </row>
    <row r="373" spans="1:51" ht="30" customHeight="1" x14ac:dyDescent="0.2">
      <c r="A373" s="230">
        <v>8</v>
      </c>
      <c r="B373" s="230">
        <v>1</v>
      </c>
      <c r="C373" s="252" t="s">
        <v>657</v>
      </c>
      <c r="D373" s="251"/>
      <c r="E373" s="251"/>
      <c r="F373" s="251"/>
      <c r="G373" s="251"/>
      <c r="H373" s="251"/>
      <c r="I373" s="251"/>
      <c r="J373" s="233">
        <v>5010001006123</v>
      </c>
      <c r="K373" s="234"/>
      <c r="L373" s="234"/>
      <c r="M373" s="234"/>
      <c r="N373" s="234"/>
      <c r="O373" s="234"/>
      <c r="P373" s="245" t="s">
        <v>660</v>
      </c>
      <c r="Q373" s="235"/>
      <c r="R373" s="235"/>
      <c r="S373" s="235"/>
      <c r="T373" s="235"/>
      <c r="U373" s="235"/>
      <c r="V373" s="235"/>
      <c r="W373" s="235"/>
      <c r="X373" s="235"/>
      <c r="Y373" s="236">
        <v>0.02</v>
      </c>
      <c r="Z373" s="237"/>
      <c r="AA373" s="237"/>
      <c r="AB373" s="238"/>
      <c r="AC373" s="222" t="s">
        <v>259</v>
      </c>
      <c r="AD373" s="223"/>
      <c r="AE373" s="223"/>
      <c r="AF373" s="223"/>
      <c r="AG373" s="223"/>
      <c r="AH373" s="253" t="s">
        <v>285</v>
      </c>
      <c r="AI373" s="254"/>
      <c r="AJ373" s="254"/>
      <c r="AK373" s="254"/>
      <c r="AL373" s="253" t="s">
        <v>285</v>
      </c>
      <c r="AM373" s="254"/>
      <c r="AN373" s="254"/>
      <c r="AO373" s="254"/>
      <c r="AP373" s="229" t="s">
        <v>285</v>
      </c>
      <c r="AQ373" s="229"/>
      <c r="AR373" s="229"/>
      <c r="AS373" s="229"/>
      <c r="AT373" s="229"/>
      <c r="AU373" s="229"/>
      <c r="AV373" s="229"/>
      <c r="AW373" s="229"/>
      <c r="AX373" s="229"/>
      <c r="AY373">
        <f>COUNTA($C$373)</f>
        <v>1</v>
      </c>
    </row>
    <row r="374" spans="1:51" ht="30" customHeight="1" x14ac:dyDescent="0.2">
      <c r="A374" s="230">
        <v>9</v>
      </c>
      <c r="B374" s="230">
        <v>1</v>
      </c>
      <c r="C374" s="252" t="s">
        <v>680</v>
      </c>
      <c r="D374" s="251"/>
      <c r="E374" s="251"/>
      <c r="F374" s="251"/>
      <c r="G374" s="251"/>
      <c r="H374" s="251"/>
      <c r="I374" s="251"/>
      <c r="J374" s="233">
        <v>3010001010696</v>
      </c>
      <c r="K374" s="234"/>
      <c r="L374" s="234"/>
      <c r="M374" s="234"/>
      <c r="N374" s="234"/>
      <c r="O374" s="234"/>
      <c r="P374" s="245" t="s">
        <v>661</v>
      </c>
      <c r="Q374" s="235"/>
      <c r="R374" s="235"/>
      <c r="S374" s="235"/>
      <c r="T374" s="235"/>
      <c r="U374" s="235"/>
      <c r="V374" s="235"/>
      <c r="W374" s="235"/>
      <c r="X374" s="235"/>
      <c r="Y374" s="236">
        <v>0.02</v>
      </c>
      <c r="Z374" s="237"/>
      <c r="AA374" s="237"/>
      <c r="AB374" s="238"/>
      <c r="AC374" s="222" t="s">
        <v>259</v>
      </c>
      <c r="AD374" s="223"/>
      <c r="AE374" s="223"/>
      <c r="AF374" s="223"/>
      <c r="AG374" s="223"/>
      <c r="AH374" s="253" t="s">
        <v>285</v>
      </c>
      <c r="AI374" s="254"/>
      <c r="AJ374" s="254"/>
      <c r="AK374" s="254"/>
      <c r="AL374" s="253" t="s">
        <v>285</v>
      </c>
      <c r="AM374" s="254"/>
      <c r="AN374" s="254"/>
      <c r="AO374" s="254"/>
      <c r="AP374" s="229" t="s">
        <v>285</v>
      </c>
      <c r="AQ374" s="229"/>
      <c r="AR374" s="229"/>
      <c r="AS374" s="229"/>
      <c r="AT374" s="229"/>
      <c r="AU374" s="229"/>
      <c r="AV374" s="229"/>
      <c r="AW374" s="229"/>
      <c r="AX374" s="229"/>
      <c r="AY374">
        <f>COUNTA($C$374)</f>
        <v>1</v>
      </c>
    </row>
    <row r="375" spans="1:51" ht="30" customHeight="1" x14ac:dyDescent="0.2">
      <c r="A375" s="230">
        <v>10</v>
      </c>
      <c r="B375" s="230">
        <v>1</v>
      </c>
      <c r="C375" s="252" t="s">
        <v>658</v>
      </c>
      <c r="D375" s="251"/>
      <c r="E375" s="251"/>
      <c r="F375" s="251"/>
      <c r="G375" s="251"/>
      <c r="H375" s="251"/>
      <c r="I375" s="251"/>
      <c r="J375" s="233">
        <v>2021001016122</v>
      </c>
      <c r="K375" s="234"/>
      <c r="L375" s="234"/>
      <c r="M375" s="234"/>
      <c r="N375" s="234"/>
      <c r="O375" s="234"/>
      <c r="P375" s="245" t="s">
        <v>667</v>
      </c>
      <c r="Q375" s="235"/>
      <c r="R375" s="235"/>
      <c r="S375" s="235"/>
      <c r="T375" s="235"/>
      <c r="U375" s="235"/>
      <c r="V375" s="235"/>
      <c r="W375" s="235"/>
      <c r="X375" s="235"/>
      <c r="Y375" s="236">
        <v>0.01</v>
      </c>
      <c r="Z375" s="237"/>
      <c r="AA375" s="237"/>
      <c r="AB375" s="238"/>
      <c r="AC375" s="222" t="s">
        <v>259</v>
      </c>
      <c r="AD375" s="223"/>
      <c r="AE375" s="223"/>
      <c r="AF375" s="223"/>
      <c r="AG375" s="223"/>
      <c r="AH375" s="253" t="s">
        <v>285</v>
      </c>
      <c r="AI375" s="254"/>
      <c r="AJ375" s="254"/>
      <c r="AK375" s="254"/>
      <c r="AL375" s="253" t="s">
        <v>285</v>
      </c>
      <c r="AM375" s="254"/>
      <c r="AN375" s="254"/>
      <c r="AO375" s="254"/>
      <c r="AP375" s="229" t="s">
        <v>285</v>
      </c>
      <c r="AQ375" s="229"/>
      <c r="AR375" s="229"/>
      <c r="AS375" s="229"/>
      <c r="AT375" s="229"/>
      <c r="AU375" s="229"/>
      <c r="AV375" s="229"/>
      <c r="AW375" s="229"/>
      <c r="AX375" s="229"/>
      <c r="AY375">
        <f>COUNTA($C$375)</f>
        <v>1</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285</v>
      </c>
      <c r="F631" s="232"/>
      <c r="G631" s="232"/>
      <c r="H631" s="232"/>
      <c r="I631" s="232"/>
      <c r="J631" s="233" t="s">
        <v>285</v>
      </c>
      <c r="K631" s="234"/>
      <c r="L631" s="234"/>
      <c r="M631" s="234"/>
      <c r="N631" s="234"/>
      <c r="O631" s="234"/>
      <c r="P631" s="245" t="s">
        <v>285</v>
      </c>
      <c r="Q631" s="235"/>
      <c r="R631" s="235"/>
      <c r="S631" s="235"/>
      <c r="T631" s="235"/>
      <c r="U631" s="235"/>
      <c r="V631" s="235"/>
      <c r="W631" s="235"/>
      <c r="X631" s="235"/>
      <c r="Y631" s="236" t="s">
        <v>285</v>
      </c>
      <c r="Z631" s="237"/>
      <c r="AA631" s="237"/>
      <c r="AB631" s="238"/>
      <c r="AC631" s="222"/>
      <c r="AD631" s="223"/>
      <c r="AE631" s="223"/>
      <c r="AF631" s="223"/>
      <c r="AG631" s="223"/>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76:AO395">
    <cfRule type="expression" dxfId="739" priority="839">
      <formula>IF(AND(AL376&gt;=0, RIGHT(TEXT(AL376,"0.#"),1)&lt;&gt;"."),TRUE,FALSE)</formula>
    </cfRule>
    <cfRule type="expression" dxfId="738" priority="840">
      <formula>IF(AND(AL376&gt;=0, RIGHT(TEXT(AL376,"0.#"),1)="."),TRUE,FALSE)</formula>
    </cfRule>
    <cfRule type="expression" dxfId="737" priority="841">
      <formula>IF(AND(AL376&lt;0, RIGHT(TEXT(AL376,"0.#"),1)&lt;&gt;"."),TRUE,FALSE)</formula>
    </cfRule>
    <cfRule type="expression" dxfId="736" priority="842">
      <formula>IF(AND(AL376&lt;0, RIGHT(TEXT(AL376,"0.#"),1)="."),TRUE,FALSE)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6">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t="s">
        <v>636</v>
      </c>
      <c r="C2" s="13" t="str">
        <f>IF(B2="","",A2)</f>
        <v>医療分野の研究開発関連</v>
      </c>
      <c r="D2" s="13" t="str">
        <f>IF(C2="","",IF(D1&lt;&gt;"",CONCATENATE(D1,"、",C2),C2))</f>
        <v>医療分野の研究開発関連</v>
      </c>
      <c r="F2" s="12" t="s">
        <v>67</v>
      </c>
      <c r="G2" s="17" t="s">
        <v>636</v>
      </c>
      <c r="H2" s="13" t="str">
        <f>IF(G2="","",F2)</f>
        <v>一般会計</v>
      </c>
      <c r="I2" s="13" t="str">
        <f>IF(H2="","",IF(I1&lt;&gt;"",CONCATENATE(I1,"、",H2),H2))</f>
        <v>一般会計</v>
      </c>
      <c r="K2" s="14" t="s">
        <v>97</v>
      </c>
      <c r="L2" s="15"/>
      <c r="M2" s="13" t="str">
        <f>IF(L2="","",K2)</f>
        <v/>
      </c>
      <c r="N2" s="13" t="str">
        <f>IF(M2="","",IF(N1&lt;&gt;"",CONCATENATE(N1,"、",M2),M2))</f>
        <v/>
      </c>
      <c r="O2" s="13"/>
      <c r="P2" s="12" t="s">
        <v>69</v>
      </c>
      <c r="Q2" s="17" t="s">
        <v>636</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636</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t="s">
        <v>636</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2022-06-01T11:32:49Z</cp:lastPrinted>
  <dcterms:created xsi:type="dcterms:W3CDTF">2012-03-13T00:50:25Z</dcterms:created>
  <dcterms:modified xsi:type="dcterms:W3CDTF">2022-08-18T01:53:18Z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