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40831提出\"/>
    </mc:Choice>
  </mc:AlternateContent>
  <xr:revisionPtr revIDLastSave="0" documentId="13_ncr:1_{1FA3D883-3666-45DA-9EEA-A8E1975DFF27}" xr6:coauthVersionLast="47" xr6:coauthVersionMax="47" xr10:uidLastSave="{00000000-0000-0000-0000-000000000000}"/>
  <bookViews>
    <workbookView xWindow="768" yWindow="768" windowWidth="14724" windowHeight="11304"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1" i="11"/>
  <c r="AY340" i="11"/>
  <c r="AY321" i="11"/>
  <c r="AY332" i="11" s="1"/>
  <c r="AY69" i="11" l="1"/>
  <c r="AY336" i="11"/>
  <c r="AY326" i="11"/>
  <c r="AY337" i="11"/>
  <c r="AY322" i="11"/>
  <c r="AY323" i="11"/>
  <c r="AY331" i="11"/>
  <c r="AY325" i="11"/>
  <c r="AY333" i="11"/>
  <c r="AY399" i="11"/>
  <c r="AY327" i="11"/>
  <c r="AY328" i="11"/>
  <c r="AY338" i="11"/>
  <c r="AY329" i="11"/>
  <c r="AY330" i="11"/>
  <c r="AY397" i="11"/>
  <c r="AY324" i="11"/>
  <c r="AY66" i="11"/>
  <c r="AY75" i="11"/>
  <c r="AY73" i="11"/>
  <c r="AY77" i="11"/>
  <c r="AY74" i="11"/>
  <c r="AY72" i="11"/>
  <c r="AY335" i="11"/>
  <c r="AY214" i="11"/>
  <c r="AY208" i="11"/>
  <c r="AY210" i="11" s="1"/>
  <c r="AY200" i="11"/>
  <c r="AY202"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8" i="11" s="1"/>
  <c r="AY122" i="11"/>
  <c r="AY126" i="11" s="1"/>
  <c r="AY112" i="11"/>
  <c r="AY119" i="11" s="1"/>
  <c r="AY99" i="11"/>
  <c r="AY101" i="11" s="1"/>
  <c r="AY98" i="11"/>
  <c r="AY102" i="11"/>
  <c r="AY104" i="11" s="1"/>
  <c r="AY118" i="11" l="1"/>
  <c r="AY116" i="11"/>
  <c r="AY134" i="11"/>
  <c r="AY177" i="11"/>
  <c r="AY178" i="11"/>
  <c r="AY206" i="11"/>
  <c r="AY175" i="11"/>
  <c r="AY141" i="11"/>
  <c r="AY142" i="11"/>
  <c r="AY143" i="11"/>
  <c r="AY144" i="11"/>
  <c r="AY140" i="11"/>
  <c r="AY176" i="11"/>
  <c r="AY207" i="11"/>
  <c r="AY129" i="11"/>
  <c r="AY130" i="11"/>
  <c r="AY113" i="11"/>
  <c r="AY124" i="11"/>
  <c r="AY138" i="11"/>
  <c r="AY123" i="11"/>
  <c r="AY131" i="11"/>
  <c r="AY114" i="11"/>
  <c r="AY125" i="11"/>
  <c r="AY115" i="11"/>
  <c r="AY117" i="11"/>
  <c r="AY209" i="11"/>
  <c r="AY120" i="11"/>
  <c r="AY154" i="11"/>
  <c r="AY172" i="11"/>
  <c r="AY203" i="11"/>
  <c r="AY211" i="11"/>
  <c r="AY198" i="11"/>
  <c r="AY164" i="11"/>
  <c r="AY121" i="11"/>
  <c r="AY155" i="11"/>
  <c r="AY204" i="11"/>
  <c r="AY212" i="11"/>
  <c r="AY151" i="11"/>
  <c r="AY152" i="11"/>
  <c r="AY174" i="11"/>
  <c r="AY193" i="11"/>
  <c r="AY205" i="11"/>
  <c r="AY213" i="11"/>
  <c r="AY163" i="11"/>
  <c r="AY100" i="11"/>
  <c r="AY201"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96" i="11"/>
  <c r="AY86" i="11"/>
  <c r="AY97" i="11"/>
  <c r="AY82" i="11"/>
  <c r="AY83" i="11"/>
  <c r="AY91" i="11"/>
  <c r="AY49" i="11"/>
  <c r="AY80" i="11"/>
  <c r="AY81" i="11"/>
  <c r="AY89" i="11"/>
  <c r="AY90" i="11"/>
  <c r="AY84" i="11"/>
  <c r="AY55" i="11"/>
  <c r="AY85"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<sst xmlns="http://schemas.openxmlformats.org/spreadsheetml/2006/main" count="1346" uniqueCount="683">
  <si>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</si>
  <si>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</si>
  <si>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</si>
  <si>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</si>
  <si>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</si>
  <si>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</si>
  <si>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</si>
  <si>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</si>
  <si>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</si>
  <si>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</si>
  <si>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</si>
  <si>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</si>
  <si>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</si>
  <si>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</si>
  <si>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</si>
  <si>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</si>
  <si>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</si>
  <si>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</si>
  <si>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</si>
  <si>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</si>
  <si>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</si>
  <si>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</si>
  <si>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</si>
  <si>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</si>
  <si>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</si>
  <si>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</si>
  <si>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</si>
  <si>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</si>
  <si>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</si>
  <si>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</si>
  <si>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</si>
  <si>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</si>
  <si>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</si>
  <si>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</si>
  <si>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</si>
  <si>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</si>
  <si>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</si>
  <si>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</si>
  <si>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</si>
  <si>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</si>
  <si>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</si>
  <si>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</si>
  <si>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</si>
  <si>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</si>
  <si>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</si>
  <si>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</si>
  <si>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</si>
  <si>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</si>
  <si>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</si>
  <si>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</si>
  <si>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</si>
  <si>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</si>
  <si>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</si>
  <si>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</si>
  <si>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</si>
  <si>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</si>
  <si>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</si>
  <si>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</si>
  <si>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</si>
  <si>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</si>
  <si>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</si>
  <si>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</si>
  <si>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</si>
  <si>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</si>
  <si>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</si>
  <si>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</si>
  <si>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</si>
  <si>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</si>
  <si>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</si>
  <si>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</si>
  <si>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</si>
  <si>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</si>
  <si>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</si>
  <si>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</si>
  <si>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</si>
  <si>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</si>
  <si>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</si>
  <si>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</si>
  <si>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</si>
  <si>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</si>
  <si>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</si>
  <si>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</si>
  <si>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</si>
  <si>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</si>
  <si>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</si>
  <si>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</si>
  <si>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</si>
  <si>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</si>
  <si>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</si>
  <si>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</si>
  <si>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</si>
  <si>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</si>
  <si>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</si>
  <si>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</si>
  <si>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</si>
  <si>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</si>
  <si>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</si>
  <si>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</si>
  <si>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</si>
  <si>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</si>
  <si>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</si>
  <si>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</si>
  <si>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</si>
  <si>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</si>
  <si>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</si>
  <si>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</si>
  <si>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</si>
  <si>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</si>
  <si>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</si>
  <si>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</si>
  <si>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</si>
  <si>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</si>
  <si>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</si>
  <si>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</si>
  <si>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</si>
  <si>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</si>
  <si>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</si>
  <si>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</si>
  <si>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</si>
  <si>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</si>
  <si>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</si>
  <si>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</si>
  <si>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</si>
  <si>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</si>
  <si>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</si>
  <si>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</si>
  <si>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</si>
  <si>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</si>
  <si>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</si>
  <si>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</si>
  <si>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</si>
  <si>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</si>
  <si>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</si>
  <si>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</si>
  <si>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</si>
  <si>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</si>
  <si>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</si>
  <si>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</si>
  <si>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</si>
  <si>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</si>
  <si>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</si>
  <si>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</si>
  <si>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</si>
  <si>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</si>
  <si>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</si>
  <si>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</si>
  <si>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</si>
  <si>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</si>
  <si>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</si>
  <si>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</si>
  <si>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</si>
  <si>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</si>
  <si>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</si>
  <si>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</si>
  <si>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</si>
  <si>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</si>
  <si>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</si>
  <si>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</si>
  <si>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</si>
  <si>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</si>
  <si>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</si>
  <si>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</si>
  <si>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</si>
  <si>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</si>
  <si>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</si>
  <si>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</si>
  <si>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</si>
  <si>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</si>
  <si>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</si>
  <si>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</si>
  <si>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</si>
  <si>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</si>
  <si>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</si>
  <si>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</si>
  <si>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</si>
  <si>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</si>
  <si>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</si>
  <si>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</si>
  <si>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</si>
  <si>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</si>
  <si>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</si>
  <si>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</si>
  <si>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</si>
  <si>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</si>
  <si>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</si>
  <si>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</si>
  <si>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</si>
  <si>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</si>
  <si>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</si>
  <si>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</si>
  <si>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</si>
  <si>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</si>
  <si>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</si>
  <si>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</si>
  <si>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</si>
  <si>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</si>
  <si>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</si>
  <si>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</si>
  <si>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</si>
  <si>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</si>
  <si>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</si>
  <si>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</si>
  <si>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</si>
  <si>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</si>
  <si>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</si>
  <si>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</si>
  <si>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</si>
  <si>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</si>
  <si>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</si>
  <si>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</si>
  <si>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</si>
  <si>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</si>
  <si>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</si>
  <si>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</si>
  <si>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</si>
  <si>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</si>
  <si>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</si>
  <si>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</si>
  <si>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</si>
  <si>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</si>
  <si>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</si>
  <si>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</si>
  <si>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</si>
  <si>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</si>
  <si>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</si>
  <si>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</si>
  <si>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</si>
  <si>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</si>
  <si>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</si>
  <si>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</si>
  <si>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</si>
  <si>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</si>
  <si>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</si>
  <si>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</si>
  <si>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</si>
  <si>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</si>
  <si>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</si>
  <si>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</si>
  <si>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</si>
  <si>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</si>
  <si>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</si>
  <si>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</si>
  <si>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</si>
  <si>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</si>
  <si>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</si>
  <si>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</si>
  <si>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</si>
  <si>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</si>
  <si>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</si>
  <si>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</si>
  <si>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</si>
  <si>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</si>
  <si>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</si>
  <si>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</si>
  <si>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</si>
  <si>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</si>
  <si>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</si>
  <si>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</si>
  <si>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</si>
  <si>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</si>
  <si>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</si>
  <si>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</si>
  <si>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</si>
  <si>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</si>
  <si>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</si>
  <si>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</si>
  <si>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</si>
  <si>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</si>
  <si>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</si>
  <si>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</si>
  <si>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</si>
  <si>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</si>
  <si>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</si>
  <si>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</si>
  <si>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</si>
  <si>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</si>
  <si>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</si>
  <si>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</si>
  <si>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</si>
  <si>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</si>
  <si>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</si>
  <si>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</si>
  <si>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</si>
  <si>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</si>
  <si>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</si>
  <si>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</si>
  <si>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</si>
  <si>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</si>
  <si>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</si>
  <si>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</si>
  <si>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</si>
  <si>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</si>
  <si>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</si>
  <si>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</si>
  <si>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</si>
  <si>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</si>
  <si>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</si>
  <si>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</si>
  <si>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</si>
  <si>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</si>
  <si>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</si>
  <si>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</si>
  <si>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</si>
  <si>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</si>
  <si>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</si>
  <si>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</si>
  <si>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</si>
  <si>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</si>
  <si>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</si>
  <si>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</si>
  <si>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</si>
  <si>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</si>
  <si>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</si>
  <si>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</si>
  <si>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</si>
  <si>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</si>
  <si>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</si>
  <si>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</si>
  <si>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</si>
  <si>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</si>
  <si>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</si>
  <si>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</si>
  <si>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</si>
  <si>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</si>
  <si>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</si>
  <si>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</si>
  <si>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</si>
  <si>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</si>
  <si>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</si>
  <si>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</si>
  <si>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</si>
  <si>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</si>
  <si>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</si>
  <si>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</si>
  <si>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</si>
  <si>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</si>
  <si>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</si>
  <si>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</si>
  <si>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</si>
  <si>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</si>
  <si>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</si>
  <si>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</si>
  <si>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</si>
  <si>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</si>
  <si>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</si>
  <si>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</si>
  <si>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</si>
  <si>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</si>
  <si>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</si>
  <si>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</si>
  <si>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</si>
  <si>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</si>
  <si>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</si>
  <si>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</si>
  <si>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</si>
  <si>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</si>
  <si>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</si>
  <si>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</si>
  <si>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</si>
  <si>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</si>
  <si>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</si>
  <si>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</si>
  <si>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</si>
  <si>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</si>
  <si>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</si>
  <si>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</si>
  <si>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</si>
  <si>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</si>
  <si>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</si>
  <si>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</si>
  <si>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</si>
  <si>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</si>
  <si>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</si>
  <si>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</si>
  <si>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</si>
  <si>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</si>
  <si>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</si>
  <si>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</si>
  <si>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</si>
  <si>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</si>
  <si>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</si>
  <si>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</si>
  <si>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</si>
  <si>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</si>
  <si>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</si>
  <si>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</si>
  <si>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</si>
  <si>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</si>
  <si>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</si>
  <si>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</si>
  <si>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</si>
  <si>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</si>
  <si>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</si>
  <si>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</si>
  <si>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</si>
  <si>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</si>
  <si>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</si>
  <si>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</si>
  <si>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</si>
  <si>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</si>
  <si>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</si>
  <si>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</si>
  <si>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</si>
  <si>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</si>
  <si>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</si>
  <si>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</si>
  <si>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</si>
  <si>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</si>
  <si>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</si>
  <si>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</si>
  <si>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</si>
  <si>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</si>
  <si>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</si>
  <si>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</si>
  <si>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</si>
  <si>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</si>
  <si>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</si>
  <si>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</si>
  <si>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</si>
  <si>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</si>
  <si>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</si>
  <si>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</si>
  <si>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</si>
  <si>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</si>
  <si>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</si>
  <si>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</si>
  <si>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</si>
  <si>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</si>
  <si>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</si>
  <si>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</si>
  <si>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</si>
  <si>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</si>
  <si>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</si>
  <si>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</si>
  <si>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</si>
  <si>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</si>
  <si>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</si>
  <si>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</si>
  <si>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</si>
  <si>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</si>
  <si>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</si>
  <si>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</si>
  <si>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</si>
  <si>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</si>
  <si>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</si>
  <si>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</si>
  <si>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</si>
  <si>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</si>
  <si>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</si>
  <si>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</si>
  <si>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</si>
  <si>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</si>
  <si>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</si>
  <si>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</si>
  <si>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</si>
  <si>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</si>
  <si>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</si>
  <si>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</si>
  <si>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</si>
  <si>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</si>
  <si>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</si>
  <si>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</si>
  <si>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</si>
  <si>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</si>
  <si>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</si>
  <si>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</si>
  <si>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</si>
  <si>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</si>
  <si>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</si>
  <si>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</si>
  <si>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</si>
  <si>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</si>
  <si>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</si>
  <si>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</si>
  <si>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</si>
  <si>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</si>
  <si>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</si>
  <si>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</si>
  <si>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</si>
  <si>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</si>
  <si>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</si>
  <si>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</si>
  <si>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</si>
  <si>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</si>
  <si>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</si>
  <si>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</si>
  <si>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</si>
  <si>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</si>
  <si>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</si>
  <si>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</si>
  <si>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</si>
  <si>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</si>
  <si>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</si>
  <si>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</si>
  <si>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</si>
  <si>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</si>
  <si>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</si>
  <si>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</si>
  <si>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</si>
  <si>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</si>
  <si>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</si>
  <si>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</si>
  <si>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</si>
  <si>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</si>
  <si>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</si>
  <si>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</si>
  <si>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</si>
  <si>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</si>
  <si>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</si>
  <si>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</si>
  <si>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</si>
  <si>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</si>
  <si>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</si>
  <si>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</si>
  <si>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</si>
  <si>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</si>
  <si>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</si>
  <si>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</si>
  <si>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</si>
  <si>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</si>
  <si>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</si>
  <si>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</si>
  <si>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</si>
  <si>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</si>
  <si>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</si>
  <si>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</si>
  <si>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</si>
  <si>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</si>
  <si>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</si>
  <si>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</si>
  <si>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</si>
  <si>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</si>
  <si>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</si>
  <si>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</si>
  <si>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</si>
  <si>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</si>
  <si>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</si>
  <si>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</si>
  <si>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</si>
  <si>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</si>
  <si>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</si>
  <si>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</si>
  <si>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</si>
  <si>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</si>
  <si>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</si>
  <si>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</si>
  <si>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</si>
  <si>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</si>
  <si>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</si>
  <si>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</si>
  <si>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</si>
  <si>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</si>
  <si>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</si>
  <si>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</si>
  <si>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</si>
  <si>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</si>
  <si>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</si>
  <si>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</si>
  <si>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</si>
  <si>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</si>
  <si>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</si>
  <si>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</si>
  <si>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</si>
  <si>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</si>
  <si>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</si>
  <si>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</si>
  <si>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</si>
  <si>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</si>
  <si>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</si>
  <si>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</si>
  <si>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</si>
  <si>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</si>
  <si>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</si>
  <si>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</si>
  <si>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</si>
  <si>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</si>
  <si>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</si>
  <si>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</si>
  <si>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</si>
  <si>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</si>
  <si>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</si>
  <si>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</si>
  <si>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</si>
  <si>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</si>
  <si>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</si>
  <si>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</si>
  <si>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</si>
  <si>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</si>
  <si>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</si>
  <si>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</si>
  <si>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</si>
  <si>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</si>
  <si>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</si>
  <si>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</si>
  <si>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</si>
  <si>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</si>
  <si>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</si>
  <si>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</si>
  <si>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</si>
  <si>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</si>
  <si>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</si>
  <si>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</si>
  <si>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</si>
  <si>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</si>
  <si>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</si>
  <si>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</si>
  <si>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</si>
  <si>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</si>
  <si>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生物学的製剤の安全性情報収集、解析、評価に係る研究事業費</t>
  </si>
  <si>
    <t>国立感染症研究所</t>
  </si>
  <si>
    <t>藤谷　正</t>
  </si>
  <si>
    <t>平成15年度</t>
  </si>
  <si>
    <t>終了予定なし</t>
  </si>
  <si>
    <t>総務部会計課</t>
  </si>
  <si>
    <t>-</t>
  </si>
  <si>
    <t>（１）生物学的製剤に起因する感染症事例の情報を論文等から系統的・持続的に収集し、（２）感染研の各病原体専門家が事例を評価し、（３）毎月の評価委員会で情報の重要性と影響をリスク評価し、（４）健康危険情報を評価結果および科学的エビデンスをつけ厚生労働省担当部局に報告することが、事業の流れである。</t>
  </si>
  <si>
    <t>試験研究費</t>
  </si>
  <si>
    <t>件</t>
  </si>
  <si>
    <t>感染研の各部および事務局が、生物学的製剤に起因する感染症事例の情報を論文等からスクリーニングし、それを評価委員会で協議した上で、リスク評価を付けて行政対応（厚生労働省への報告）する。</t>
  </si>
  <si>
    <t>スクリーニング件数</t>
  </si>
  <si>
    <t>委員会への評価結果</t>
  </si>
  <si>
    <t>Ｘ／Ｙ
Ｘ：執行額
Ｙ：行政対応へつながった件数</t>
    <phoneticPr fontId="5"/>
  </si>
  <si>
    <t>百万円</t>
  </si>
  <si>
    <t>医薬品等安全性調査事業</t>
  </si>
  <si>
    <t>572</t>
  </si>
  <si>
    <t>509</t>
  </si>
  <si>
    <t>891</t>
  </si>
  <si>
    <t>901</t>
  </si>
  <si>
    <t>870</t>
  </si>
  <si>
    <t>873</t>
  </si>
  <si>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</si>
  <si>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</si>
  <si>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</si>
  <si>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</si>
  <si>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無</t>
  </si>
  <si>
    <t>‐</t>
  </si>
  <si>
    <t>生物製剤の安全性に関わる情報を把握し、安全な医療を提供することについて、広く国民のニーズがあり、国費を投入しなければ事業目的が達成できない。</t>
    <phoneticPr fontId="5"/>
  </si>
  <si>
    <t>感染症法等の国の責務を踏まえて実施している事業であり、国が実施すべき事業である。</t>
    <phoneticPr fontId="5"/>
  </si>
  <si>
    <t>国の責務として国民に安全な生物製剤を供給するうえでも優先度の高い事業である。</t>
    <phoneticPr fontId="5"/>
  </si>
  <si>
    <t>少額の随意契約であっても複数社から見積書を徴収し、最も安価な業者を選定する等、会計法に基づき適切に契約を行っている。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</si>
  <si>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</si>
  <si>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</si>
  <si>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感染症を専門とする唯一の国立研究機関として、効果的なコストパフォーマンスを実現している。</t>
    <phoneticPr fontId="5"/>
  </si>
  <si>
    <t>当該事業の評価報告に基づき、必要な行政対応が執られていることから、成果物は十分に活用されている。</t>
    <phoneticPr fontId="5"/>
  </si>
  <si>
    <t>当該事業は生物学的製剤に起因する感染症に関する情報を収集、分析、評価を行う事業である。医薬品等安全性調査事業は医薬品・医療機器等の副作用等に関する情報を収集、分析、評価する事業であるため、役割が異なる。</t>
    <phoneticPr fontId="5"/>
  </si>
  <si>
    <t>本事業により、生物学的製剤に起因する感染症情報の収集・分析や厚生労働省への評価報告・情報共有が継続的に行われており、また健康危機管理調整会議においても協議する場が設けられている。諸外国の事例に学び、日本の生物学的製剤に起因する感染症のリスクを一層低下させる努力を継続することは重要である。海外における臓器移植による感染症事例も探知されており、海外で移植を受ける日本人についての対応の一環として、検討していくことも重要である。</t>
    <phoneticPr fontId="5"/>
  </si>
  <si>
    <t>適切に予算を執行し、平成３０年度から令和元年度にかけては成果実績の向上が見られたところであり、このまま継続して事業を実施し、実績向上に努めることとする。リスク評価に必要な情報を十分検知し、適切に行政対応が執られている。また、平成２５年度よりスクリーニング方式を変更したが、日本の生物学的製剤に起因する感染症の評価報告について一定数の事例を探知しており、今後も情報のピックアップ感度を継続的に評価してまいりたい。</t>
    <phoneticPr fontId="5"/>
  </si>
  <si>
    <t>1百万円/0件</t>
    <rPh sb="6" eb="7">
      <t>ケン</t>
    </rPh>
    <phoneticPr fontId="5"/>
  </si>
  <si>
    <t>1百万円/12件</t>
    <rPh sb="1" eb="4">
      <t>ヒャクマンエン</t>
    </rPh>
    <rPh sb="7" eb="8">
      <t>ケン</t>
    </rPh>
    <phoneticPr fontId="5"/>
  </si>
  <si>
    <t>https://www.mhlw.go.jp/wp/seisaku/hyouka/dl/r03_jizenbunseki/XIII-1-1.pdf</t>
    <phoneticPr fontId="5"/>
  </si>
  <si>
    <t>7頁</t>
    <rPh sb="1" eb="2">
      <t>ページ</t>
    </rPh>
    <phoneticPr fontId="5"/>
  </si>
  <si>
    <t>ユサコ株式会社</t>
    <phoneticPr fontId="5"/>
  </si>
  <si>
    <t>非常勤職員A</t>
    <rPh sb="0" eb="5">
      <t>ヒジョウキンショクイン</t>
    </rPh>
    <phoneticPr fontId="5"/>
  </si>
  <si>
    <t>非常勤職員B</t>
    <rPh sb="0" eb="5">
      <t>ヒジョウキンショクイン</t>
    </rPh>
    <phoneticPr fontId="5"/>
  </si>
  <si>
    <t>賃金</t>
    <rPh sb="0" eb="2">
      <t>チンギン</t>
    </rPh>
    <phoneticPr fontId="5"/>
  </si>
  <si>
    <t>A.ユサコ株式会社</t>
    <phoneticPr fontId="5"/>
  </si>
  <si>
    <t>B.非常勤職員A</t>
    <rPh sb="2" eb="7">
      <t>ヒジョウキンショクイン</t>
    </rPh>
    <phoneticPr fontId="5"/>
  </si>
  <si>
    <t>オンライン文献利用料</t>
    <rPh sb="5" eb="7">
      <t>ブンケン</t>
    </rPh>
    <rPh sb="7" eb="10">
      <t>リヨウリョウ</t>
    </rPh>
    <phoneticPr fontId="5"/>
  </si>
  <si>
    <t>-</t>
    <phoneticPr fontId="5"/>
  </si>
  <si>
    <t>消耗品費</t>
    <rPh sb="0" eb="4">
      <t>ショウモウヒンヒ</t>
    </rPh>
    <phoneticPr fontId="5"/>
  </si>
  <si>
    <t>オンライン文献利用料</t>
    <rPh sb="5" eb="7">
      <t>ブンケン</t>
    </rPh>
    <rPh sb="7" eb="10">
      <t>リヨウリョウ</t>
    </rPh>
    <phoneticPr fontId="5"/>
  </si>
  <si>
    <t>リスク評価の行政対応件数リスト</t>
    <phoneticPr fontId="5"/>
  </si>
  <si>
    <t>国内・国外での生物学的製剤に起因する感染症に関する科学及び疫学情報を系統的、持続的、積極的に収集し、感染研内の専門家によって、リアルタイムに感染症としての面からの情報のリスク評価を行い、これを厚生労働省担当部局と直ちに共有することにより、速やかな行政対応に繋げ、対策遅れによる被害を防止し、国の責務として国民に安全な生物製剤を供給する。</t>
    <phoneticPr fontId="5"/>
  </si>
  <si>
    <t>生物学的製剤に起因する感染症に関する科学及び疫学情報を系統的、持続的、積極的に収集し、感染症としての面からの情報のリスク評価を行う。</t>
    <phoneticPr fontId="5"/>
  </si>
  <si>
    <t>生物学的製剤に起因する感染症に関する積極的な情報収集と、それに対するリスク評価を行う。</t>
    <rPh sb="22" eb="24">
      <t>ジョウホウ</t>
    </rPh>
    <rPh sb="31" eb="32">
      <t>タイ</t>
    </rPh>
    <rPh sb="37" eb="39">
      <t>ヒョウカ</t>
    </rPh>
    <rPh sb="40" eb="41">
      <t>オコナ</t>
    </rPh>
    <phoneticPr fontId="5"/>
  </si>
  <si>
    <t>生物学的製剤に起因する感染症に関する積極的な情報収集と、それに対するリスク評価を行う。</t>
    <phoneticPr fontId="5"/>
  </si>
  <si>
    <t>生物学的製剤に起因する感染症事例の論文数が増加したため、委員会へ報告するためのスクリーニング数が上回り、コストが減少しているが、コスト削減に努めているため、妥当である。</t>
    <phoneticPr fontId="5"/>
  </si>
  <si>
    <t>情報のリスク評価を行って、行政対応につなげる件数を増やす</t>
    <phoneticPr fontId="5"/>
  </si>
  <si>
    <t>情報のリスク評価を行って、行政対応につながった件数</t>
    <phoneticPr fontId="5"/>
  </si>
  <si>
    <t>件</t>
    <phoneticPr fontId="5"/>
  </si>
  <si>
    <t>1百万円/5件</t>
    <phoneticPr fontId="5"/>
  </si>
  <si>
    <t>1百万円/6件</t>
    <phoneticPr fontId="5"/>
  </si>
  <si>
    <t>1百万円/0件</t>
    <phoneticPr fontId="5"/>
  </si>
  <si>
    <t>1百万円/12件</t>
    <phoneticPr fontId="5"/>
  </si>
  <si>
    <t>百万円</t>
    <phoneticPr fontId="5"/>
  </si>
  <si>
    <t>　　X/Y</t>
    <phoneticPr fontId="5"/>
  </si>
  <si>
    <t>生物学的製剤に起因する感染症事例の論文のスクリーニングを行った結果、関連論文がなかったため、委員会へ報告するための案件がなく、スクリーニング数は目標を下回ったが、リスク評価に必要な情報を十分検知し、適切に行政対応を行っているため、見合っている。</t>
    <rPh sb="0" eb="3">
      <t>セイブツガク</t>
    </rPh>
    <rPh sb="34" eb="36">
      <t>カンレン</t>
    </rPh>
    <rPh sb="57" eb="59">
      <t>アンケン</t>
    </rPh>
    <phoneticPr fontId="5"/>
  </si>
  <si>
    <t>生物学的製剤に起因する感染症事例の論文のスクリーニングを行った結果、関連する事例がなかったため、委員会へ報告するための案件がなく、スクリーニング数は見込みを下回ったが、リスク評価に必要な情報を十分検知し、適切に評価結果報告されているため、活動実績は概ね見込みに見合ったものとなっている。</t>
    <rPh sb="28" eb="29">
      <t>オコナ</t>
    </rPh>
    <rPh sb="31" eb="33">
      <t>ケッカ</t>
    </rPh>
    <rPh sb="34" eb="36">
      <t>カンレン</t>
    </rPh>
    <rPh sb="38" eb="40">
      <t>ジレイ</t>
    </rPh>
    <rPh sb="59" eb="61">
      <t>アンケン</t>
    </rPh>
    <phoneticPr fontId="5"/>
  </si>
  <si>
    <t xml:space="preserve">    X/Y</t>
    <phoneticPr fontId="5"/>
  </si>
  <si>
    <t>引き続き、必要な予算額を確保し、適正な執行に努めること。</t>
    <phoneticPr fontId="5"/>
  </si>
  <si>
    <t>点検対象外</t>
    <rPh sb="0" eb="5">
      <t>テンケンタイショウガイ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</si>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</sst>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17930</xdr:colOff>
      <xdr:row>270</xdr:row>
      <xdr:rowOff>17930</xdr:rowOff>
    </xdr:from>
    <xdr:to>
      <xdr:col>26</xdr:col>
      <xdr:colOff>111098</xdr:colOff>
      <xdr:row>274</xdr:row>
      <xdr:rowOff>154143</xdr:rowOff>
    </xdr:to>
    <xdr:sp macro="" textlink="">
      <xdr:nvSpPr>
        <xdr:cNvPr id="2" name="正方形/長方形 1">
          <a:extLst>
            <a:ext uri="{FF2B5EF4-FFF2-40B4-BE49-F238E27FC236}">
              <a16:creationId xmlns:a16="http://schemas.microsoft.com/office/drawing/2014/main" id="{3191FD23-C1C2-48A4-A4CE-C4B3DE06A176}"/>
            </a:ext>
          </a:extLst>
        </xdr:cNvPr>
        <xdr:cNvSpPr/>
      </xdr:nvSpPr>
      <xdr:spPr>
        <a:xfrm>
          <a:off x="2169459" y="45209012"/>
          <a:ext cx="2603286" cy="15616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1.45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生物学的製剤の安全性情報収集、解析、評価に係る研究事業費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33</xdr:col>
      <xdr:colOff>152400</xdr:colOff>
      <xdr:row>270</xdr:row>
      <xdr:rowOff>179294</xdr:rowOff>
    </xdr:from>
    <xdr:to>
      <xdr:col>44</xdr:col>
      <xdr:colOff>129047</xdr:colOff>
      <xdr:row>274</xdr:row>
      <xdr:rowOff>20098</xdr:rowOff>
    </xdr:to>
    <xdr:sp macro="" textlink="">
      <xdr:nvSpPr>
        <xdr:cNvPr id="3" name="正方形/長方形 2">
          <a:extLst>
            <a:ext uri="{FF2B5EF4-FFF2-40B4-BE49-F238E27FC236}">
              <a16:creationId xmlns:a16="http://schemas.microsoft.com/office/drawing/2014/main" id="{67BDA318-F432-4457-AA91-00C19C1B6E8C}"/>
            </a:ext>
          </a:extLst>
        </xdr:cNvPr>
        <xdr:cNvSpPr/>
      </xdr:nvSpPr>
      <xdr:spPr>
        <a:xfrm>
          <a:off x="6069106" y="45370376"/>
          <a:ext cx="1948882" cy="126619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者</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116542</xdr:colOff>
      <xdr:row>272</xdr:row>
      <xdr:rowOff>89646</xdr:rowOff>
    </xdr:from>
    <xdr:to>
      <xdr:col>33</xdr:col>
      <xdr:colOff>150489</xdr:colOff>
      <xdr:row>272</xdr:row>
      <xdr:rowOff>89646</xdr:rowOff>
    </xdr:to>
    <xdr:cxnSp macro="">
      <xdr:nvCxnSpPr>
        <xdr:cNvPr id="4" name="直線コネクタ 3">
          <a:extLst>
            <a:ext uri="{FF2B5EF4-FFF2-40B4-BE49-F238E27FC236}">
              <a16:creationId xmlns:a16="http://schemas.microsoft.com/office/drawing/2014/main" id="{2C14E15B-4D40-4382-AB7F-9FFB3CC45BAF}"/>
            </a:ext>
          </a:extLst>
        </xdr:cNvPr>
        <xdr:cNvCxnSpPr/>
      </xdr:nvCxnSpPr>
      <xdr:spPr>
        <a:xfrm flipH="1">
          <a:off x="4778189" y="45997905"/>
          <a:ext cx="1289006"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161365</xdr:colOff>
      <xdr:row>271</xdr:row>
      <xdr:rowOff>26894</xdr:rowOff>
    </xdr:from>
    <xdr:to>
      <xdr:col>33</xdr:col>
      <xdr:colOff>246</xdr:colOff>
      <xdr:row>271</xdr:row>
      <xdr:rowOff>316174</xdr:rowOff>
    </xdr:to>
    <xdr:sp macro="" textlink="">
      <xdr:nvSpPr>
        <xdr:cNvPr id="5" name="テキスト ボックス 4">
          <a:extLst>
            <a:ext uri="{FF2B5EF4-FFF2-40B4-BE49-F238E27FC236}">
              <a16:creationId xmlns:a16="http://schemas.microsoft.com/office/drawing/2014/main" id="{8BC31D0F-AF3D-4FD2-89C3-83B49AA8452B}"/>
            </a:ext>
          </a:extLst>
        </xdr:cNvPr>
        <xdr:cNvSpPr txBox="1"/>
      </xdr:nvSpPr>
      <xdr:spPr>
        <a:xfrm rot="10800000" flipV="1">
          <a:off x="5002306" y="45576565"/>
          <a:ext cx="914646"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19</xdr:col>
      <xdr:colOff>17930</xdr:colOff>
      <xdr:row>274</xdr:row>
      <xdr:rowOff>170329</xdr:rowOff>
    </xdr:from>
    <xdr:to>
      <xdr:col>19</xdr:col>
      <xdr:colOff>19133</xdr:colOff>
      <xdr:row>276</xdr:row>
      <xdr:rowOff>204868</xdr:rowOff>
    </xdr:to>
    <xdr:cxnSp macro="">
      <xdr:nvCxnSpPr>
        <xdr:cNvPr id="6" name="直線コネクタ 5">
          <a:extLst>
            <a:ext uri="{FF2B5EF4-FFF2-40B4-BE49-F238E27FC236}">
              <a16:creationId xmlns:a16="http://schemas.microsoft.com/office/drawing/2014/main" id="{33FD18EB-068F-4090-9FB5-129593A25026}"/>
            </a:ext>
          </a:extLst>
        </xdr:cNvPr>
        <xdr:cNvCxnSpPr/>
      </xdr:nvCxnSpPr>
      <xdr:spPr>
        <a:xfrm flipH="1">
          <a:off x="3424518" y="46786800"/>
          <a:ext cx="1203" cy="7427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80683</xdr:colOff>
      <xdr:row>276</xdr:row>
      <xdr:rowOff>179294</xdr:rowOff>
    </xdr:from>
    <xdr:to>
      <xdr:col>25</xdr:col>
      <xdr:colOff>135046</xdr:colOff>
      <xdr:row>280</xdr:row>
      <xdr:rowOff>21504</xdr:rowOff>
    </xdr:to>
    <xdr:sp macro="" textlink="">
      <xdr:nvSpPr>
        <xdr:cNvPr id="7" name="正方形/長方形 6">
          <a:extLst>
            <a:ext uri="{FF2B5EF4-FFF2-40B4-BE49-F238E27FC236}">
              <a16:creationId xmlns:a16="http://schemas.microsoft.com/office/drawing/2014/main" id="{A51F9CE7-3511-4896-A7E7-5D7CA01183B0}"/>
            </a:ext>
          </a:extLst>
        </xdr:cNvPr>
        <xdr:cNvSpPr/>
      </xdr:nvSpPr>
      <xdr:spPr>
        <a:xfrm>
          <a:off x="2232212" y="47503976"/>
          <a:ext cx="2385187" cy="127656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ユサコ株式会社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0.05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オンライン文献利用料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44823</xdr:colOff>
      <xdr:row>275</xdr:row>
      <xdr:rowOff>35859</xdr:rowOff>
    </xdr:from>
    <xdr:to>
      <xdr:col>23</xdr:col>
      <xdr:colOff>35199</xdr:colOff>
      <xdr:row>275</xdr:row>
      <xdr:rowOff>317073</xdr:rowOff>
    </xdr:to>
    <xdr:sp macro="" textlink="">
      <xdr:nvSpPr>
        <xdr:cNvPr id="10" name="テキスト ボックス 9">
          <a:extLst>
            <a:ext uri="{FF2B5EF4-FFF2-40B4-BE49-F238E27FC236}">
              <a16:creationId xmlns:a16="http://schemas.microsoft.com/office/drawing/2014/main" id="{2C761A8C-71FD-4C9B-9D22-CA3118A392C6}"/>
            </a:ext>
          </a:extLst>
        </xdr:cNvPr>
        <xdr:cNvSpPr txBox="1"/>
      </xdr:nvSpPr>
      <xdr:spPr>
        <a:xfrm rot="10800000" flipV="1">
          <a:off x="2734235" y="47010918"/>
          <a:ext cx="1424729"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J243" sqref="J243:L24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284</v>
      </c>
      <c r="AJ2" s="835" t="s">
        <v>631</v>
      </c>
      <c r="AK2" s="835"/>
      <c r="AL2" s="835"/>
      <c r="AM2" s="835"/>
      <c r="AN2" s="75" t="s">
        <v>284</v>
      </c>
      <c r="AO2" s="835">
        <v>21</v>
      </c>
      <c r="AP2" s="835"/>
      <c r="AQ2" s="835"/>
      <c r="AR2" s="76" t="s">
        <v>284</v>
      </c>
      <c r="AS2" s="836">
        <v>989</v>
      </c>
      <c r="AT2" s="836"/>
      <c r="AU2" s="836"/>
      <c r="AV2" s="75" t="str">
        <f>IF(AW2="","","-")</f>
        <v/>
      </c>
      <c r="AW2" s="837"/>
      <c r="AX2" s="837"/>
    </row>
    <row r="3" spans="1:50" ht="21" customHeight="1" thickBot="1" x14ac:dyDescent="0.25">
      <c r="A3" s="838" t="s">
        <v>597</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607</v>
      </c>
      <c r="AK3" s="840"/>
      <c r="AL3" s="840"/>
      <c r="AM3" s="840"/>
      <c r="AN3" s="840"/>
      <c r="AO3" s="840"/>
      <c r="AP3" s="840"/>
      <c r="AQ3" s="840"/>
      <c r="AR3" s="840"/>
      <c r="AS3" s="840"/>
      <c r="AT3" s="840"/>
      <c r="AU3" s="840"/>
      <c r="AV3" s="840"/>
      <c r="AW3" s="840"/>
      <c r="AX3" s="24" t="s">
        <v>60</v>
      </c>
    </row>
    <row r="4" spans="1:50" ht="24.75" customHeight="1" x14ac:dyDescent="0.2">
      <c r="A4" s="810" t="s">
        <v>23</v>
      </c>
      <c r="B4" s="811"/>
      <c r="C4" s="811"/>
      <c r="D4" s="811"/>
      <c r="E4" s="811"/>
      <c r="F4" s="811"/>
      <c r="G4" s="812" t="s">
        <v>608</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609</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2">
      <c r="A5" s="822" t="s">
        <v>62</v>
      </c>
      <c r="B5" s="823"/>
      <c r="C5" s="823"/>
      <c r="D5" s="823"/>
      <c r="E5" s="823"/>
      <c r="F5" s="824"/>
      <c r="G5" s="825" t="s">
        <v>611</v>
      </c>
      <c r="H5" s="826"/>
      <c r="I5" s="826"/>
      <c r="J5" s="826"/>
      <c r="K5" s="826"/>
      <c r="L5" s="826"/>
      <c r="M5" s="827" t="s">
        <v>61</v>
      </c>
      <c r="N5" s="828"/>
      <c r="O5" s="828"/>
      <c r="P5" s="828"/>
      <c r="Q5" s="828"/>
      <c r="R5" s="829"/>
      <c r="S5" s="830" t="s">
        <v>612</v>
      </c>
      <c r="T5" s="826"/>
      <c r="U5" s="826"/>
      <c r="V5" s="826"/>
      <c r="W5" s="826"/>
      <c r="X5" s="831"/>
      <c r="Y5" s="832" t="s">
        <v>3</v>
      </c>
      <c r="Z5" s="833"/>
      <c r="AA5" s="833"/>
      <c r="AB5" s="833"/>
      <c r="AC5" s="833"/>
      <c r="AD5" s="834"/>
      <c r="AE5" s="855" t="s">
        <v>613</v>
      </c>
      <c r="AF5" s="855"/>
      <c r="AG5" s="855"/>
      <c r="AH5" s="855"/>
      <c r="AI5" s="855"/>
      <c r="AJ5" s="855"/>
      <c r="AK5" s="855"/>
      <c r="AL5" s="855"/>
      <c r="AM5" s="855"/>
      <c r="AN5" s="855"/>
      <c r="AO5" s="855"/>
      <c r="AP5" s="856"/>
      <c r="AQ5" s="857" t="s">
        <v>610</v>
      </c>
      <c r="AR5" s="858"/>
      <c r="AS5" s="858"/>
      <c r="AT5" s="858"/>
      <c r="AU5" s="858"/>
      <c r="AV5" s="858"/>
      <c r="AW5" s="858"/>
      <c r="AX5" s="859"/>
    </row>
    <row r="6" spans="1:50" ht="39" customHeight="1" x14ac:dyDescent="0.2">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269</v>
      </c>
      <c r="Z7" s="687"/>
      <c r="AA7" s="687"/>
      <c r="AB7" s="687"/>
      <c r="AC7" s="687"/>
      <c r="AD7" s="869"/>
      <c r="AE7" s="797" t="s">
        <v>614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2">
      <c r="A8" s="841" t="s">
        <v>185</v>
      </c>
      <c r="B8" s="842"/>
      <c r="C8" s="842"/>
      <c r="D8" s="842"/>
      <c r="E8" s="842"/>
      <c r="F8" s="843"/>
      <c r="G8" s="844" t="str">
        <f>入力規則等!A27</f>
        <v>医療分野の研究開発関連、科学技術・イノベーション</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文教及び科学振興</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2">
      <c r="A9" s="770" t="s">
        <v>21</v>
      </c>
      <c r="B9" s="771"/>
      <c r="C9" s="771"/>
      <c r="D9" s="771"/>
      <c r="E9" s="771"/>
      <c r="F9" s="771"/>
      <c r="G9" s="852" t="s">
        <v>662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758" t="s">
        <v>27</v>
      </c>
      <c r="B10" s="759"/>
      <c r="C10" s="759"/>
      <c r="D10" s="759"/>
      <c r="E10" s="759"/>
      <c r="F10" s="759"/>
      <c r="G10" s="760" t="s">
        <v>615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2">
      <c r="A12" s="767" t="s">
        <v>22</v>
      </c>
      <c r="B12" s="768"/>
      <c r="C12" s="768"/>
      <c r="D12" s="768"/>
      <c r="E12" s="768"/>
      <c r="F12" s="769"/>
      <c r="G12" s="773"/>
      <c r="H12" s="774"/>
      <c r="I12" s="774"/>
      <c r="J12" s="774"/>
      <c r="K12" s="774"/>
      <c r="L12" s="774"/>
      <c r="M12" s="774"/>
      <c r="N12" s="774"/>
      <c r="O12" s="77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3"/>
    </row>
    <row r="13" spans="1:50" ht="21" customHeight="1" x14ac:dyDescent="0.2">
      <c r="A13" s="307"/>
      <c r="B13" s="308"/>
      <c r="C13" s="308"/>
      <c r="D13" s="308"/>
      <c r="E13" s="308"/>
      <c r="F13" s="309"/>
      <c r="G13" s="787" t="s">
        <v>6</v>
      </c>
      <c r="H13" s="788"/>
      <c r="I13" s="804" t="s">
        <v>7</v>
      </c>
      <c r="J13" s="805"/>
      <c r="K13" s="805"/>
      <c r="L13" s="805"/>
      <c r="M13" s="805"/>
      <c r="N13" s="805"/>
      <c r="O13" s="806"/>
      <c r="P13" s="699">
        <v>1</v>
      </c>
      <c r="Q13" s="700"/>
      <c r="R13" s="700"/>
      <c r="S13" s="700"/>
      <c r="T13" s="700"/>
      <c r="U13" s="700"/>
      <c r="V13" s="701"/>
      <c r="W13" s="699">
        <v>1</v>
      </c>
      <c r="X13" s="700"/>
      <c r="Y13" s="700"/>
      <c r="Z13" s="700"/>
      <c r="AA13" s="700"/>
      <c r="AB13" s="700"/>
      <c r="AC13" s="701"/>
      <c r="AD13" s="699">
        <v>1</v>
      </c>
      <c r="AE13" s="700"/>
      <c r="AF13" s="700"/>
      <c r="AG13" s="700"/>
      <c r="AH13" s="700"/>
      <c r="AI13" s="700"/>
      <c r="AJ13" s="701"/>
      <c r="AK13" s="699">
        <v>1</v>
      </c>
      <c r="AL13" s="700"/>
      <c r="AM13" s="700"/>
      <c r="AN13" s="700"/>
      <c r="AO13" s="700"/>
      <c r="AP13" s="700"/>
      <c r="AQ13" s="701"/>
      <c r="AR13" s="735">
        <v>1</v>
      </c>
      <c r="AS13" s="736"/>
      <c r="AT13" s="736"/>
      <c r="AU13" s="736"/>
      <c r="AV13" s="736"/>
      <c r="AW13" s="736"/>
      <c r="AX13" s="807"/>
    </row>
    <row r="14" spans="1:50" ht="21" customHeight="1" x14ac:dyDescent="0.2">
      <c r="A14" s="307"/>
      <c r="B14" s="308"/>
      <c r="C14" s="308"/>
      <c r="D14" s="308"/>
      <c r="E14" s="308"/>
      <c r="F14" s="309"/>
      <c r="G14" s="789"/>
      <c r="H14" s="790"/>
      <c r="I14" s="782" t="s">
        <v>8</v>
      </c>
      <c r="J14" s="783"/>
      <c r="K14" s="783"/>
      <c r="L14" s="783"/>
      <c r="M14" s="783"/>
      <c r="N14" s="783"/>
      <c r="O14" s="784"/>
      <c r="P14" s="699" t="s">
        <v>614</v>
      </c>
      <c r="Q14" s="700"/>
      <c r="R14" s="700"/>
      <c r="S14" s="700"/>
      <c r="T14" s="700"/>
      <c r="U14" s="700"/>
      <c r="V14" s="701"/>
      <c r="W14" s="699" t="s">
        <v>614</v>
      </c>
      <c r="X14" s="700"/>
      <c r="Y14" s="700"/>
      <c r="Z14" s="700"/>
      <c r="AA14" s="700"/>
      <c r="AB14" s="700"/>
      <c r="AC14" s="701"/>
      <c r="AD14" s="699" t="s">
        <v>614</v>
      </c>
      <c r="AE14" s="700"/>
      <c r="AF14" s="700"/>
      <c r="AG14" s="700"/>
      <c r="AH14" s="700"/>
      <c r="AI14" s="700"/>
      <c r="AJ14" s="701"/>
      <c r="AK14" s="699" t="s">
        <v>284</v>
      </c>
      <c r="AL14" s="700"/>
      <c r="AM14" s="700"/>
      <c r="AN14" s="700"/>
      <c r="AO14" s="700"/>
      <c r="AP14" s="700"/>
      <c r="AQ14" s="701"/>
      <c r="AR14" s="793"/>
      <c r="AS14" s="793"/>
      <c r="AT14" s="793"/>
      <c r="AU14" s="793"/>
      <c r="AV14" s="793"/>
      <c r="AW14" s="793"/>
      <c r="AX14" s="794"/>
    </row>
    <row r="15" spans="1:50" ht="21" customHeight="1" x14ac:dyDescent="0.2">
      <c r="A15" s="307"/>
      <c r="B15" s="308"/>
      <c r="C15" s="308"/>
      <c r="D15" s="308"/>
      <c r="E15" s="308"/>
      <c r="F15" s="309"/>
      <c r="G15" s="789"/>
      <c r="H15" s="790"/>
      <c r="I15" s="782" t="s">
        <v>47</v>
      </c>
      <c r="J15" s="795"/>
      <c r="K15" s="795"/>
      <c r="L15" s="795"/>
      <c r="M15" s="795"/>
      <c r="N15" s="795"/>
      <c r="O15" s="796"/>
      <c r="P15" s="699" t="s">
        <v>614</v>
      </c>
      <c r="Q15" s="700"/>
      <c r="R15" s="700"/>
      <c r="S15" s="700"/>
      <c r="T15" s="700"/>
      <c r="U15" s="700"/>
      <c r="V15" s="701"/>
      <c r="W15" s="699" t="s">
        <v>614</v>
      </c>
      <c r="X15" s="700"/>
      <c r="Y15" s="700"/>
      <c r="Z15" s="700"/>
      <c r="AA15" s="700"/>
      <c r="AB15" s="700"/>
      <c r="AC15" s="701"/>
      <c r="AD15" s="699" t="s">
        <v>614</v>
      </c>
      <c r="AE15" s="700"/>
      <c r="AF15" s="700"/>
      <c r="AG15" s="700"/>
      <c r="AH15" s="700"/>
      <c r="AI15" s="700"/>
      <c r="AJ15" s="701"/>
      <c r="AK15" s="699" t="s">
        <v>284</v>
      </c>
      <c r="AL15" s="700"/>
      <c r="AM15" s="700"/>
      <c r="AN15" s="700"/>
      <c r="AO15" s="700"/>
      <c r="AP15" s="700"/>
      <c r="AQ15" s="701"/>
      <c r="AR15" s="699" t="s">
        <v>681</v>
      </c>
      <c r="AS15" s="700"/>
      <c r="AT15" s="700"/>
      <c r="AU15" s="700"/>
      <c r="AV15" s="700"/>
      <c r="AW15" s="700"/>
      <c r="AX15" s="808"/>
    </row>
    <row r="16" spans="1:50" ht="21" customHeight="1" x14ac:dyDescent="0.2">
      <c r="A16" s="307"/>
      <c r="B16" s="308"/>
      <c r="C16" s="308"/>
      <c r="D16" s="308"/>
      <c r="E16" s="308"/>
      <c r="F16" s="309"/>
      <c r="G16" s="789"/>
      <c r="H16" s="790"/>
      <c r="I16" s="782" t="s">
        <v>48</v>
      </c>
      <c r="J16" s="795"/>
      <c r="K16" s="795"/>
      <c r="L16" s="795"/>
      <c r="M16" s="795"/>
      <c r="N16" s="795"/>
      <c r="O16" s="796"/>
      <c r="P16" s="699" t="s">
        <v>614</v>
      </c>
      <c r="Q16" s="700"/>
      <c r="R16" s="700"/>
      <c r="S16" s="700"/>
      <c r="T16" s="700"/>
      <c r="U16" s="700"/>
      <c r="V16" s="701"/>
      <c r="W16" s="699" t="s">
        <v>614</v>
      </c>
      <c r="X16" s="700"/>
      <c r="Y16" s="700"/>
      <c r="Z16" s="700"/>
      <c r="AA16" s="700"/>
      <c r="AB16" s="700"/>
      <c r="AC16" s="701"/>
      <c r="AD16" s="699" t="s">
        <v>614</v>
      </c>
      <c r="AE16" s="700"/>
      <c r="AF16" s="700"/>
      <c r="AG16" s="700"/>
      <c r="AH16" s="700"/>
      <c r="AI16" s="700"/>
      <c r="AJ16" s="701"/>
      <c r="AK16" s="699" t="s">
        <v>284</v>
      </c>
      <c r="AL16" s="700"/>
      <c r="AM16" s="700"/>
      <c r="AN16" s="700"/>
      <c r="AO16" s="700"/>
      <c r="AP16" s="700"/>
      <c r="AQ16" s="701"/>
      <c r="AR16" s="800"/>
      <c r="AS16" s="801"/>
      <c r="AT16" s="801"/>
      <c r="AU16" s="801"/>
      <c r="AV16" s="801"/>
      <c r="AW16" s="801"/>
      <c r="AX16" s="802"/>
    </row>
    <row r="17" spans="1:50" ht="24.75" customHeight="1" x14ac:dyDescent="0.2">
      <c r="A17" s="307"/>
      <c r="B17" s="308"/>
      <c r="C17" s="308"/>
      <c r="D17" s="308"/>
      <c r="E17" s="308"/>
      <c r="F17" s="309"/>
      <c r="G17" s="789"/>
      <c r="H17" s="790"/>
      <c r="I17" s="782" t="s">
        <v>46</v>
      </c>
      <c r="J17" s="783"/>
      <c r="K17" s="783"/>
      <c r="L17" s="783"/>
      <c r="M17" s="783"/>
      <c r="N17" s="783"/>
      <c r="O17" s="784"/>
      <c r="P17" s="699" t="s">
        <v>614</v>
      </c>
      <c r="Q17" s="700"/>
      <c r="R17" s="700"/>
      <c r="S17" s="700"/>
      <c r="T17" s="700"/>
      <c r="U17" s="700"/>
      <c r="V17" s="701"/>
      <c r="W17" s="699" t="s">
        <v>614</v>
      </c>
      <c r="X17" s="700"/>
      <c r="Y17" s="700"/>
      <c r="Z17" s="700"/>
      <c r="AA17" s="700"/>
      <c r="AB17" s="700"/>
      <c r="AC17" s="701"/>
      <c r="AD17" s="699" t="s">
        <v>614</v>
      </c>
      <c r="AE17" s="700"/>
      <c r="AF17" s="700"/>
      <c r="AG17" s="700"/>
      <c r="AH17" s="700"/>
      <c r="AI17" s="700"/>
      <c r="AJ17" s="701"/>
      <c r="AK17" s="699" t="s">
        <v>284</v>
      </c>
      <c r="AL17" s="700"/>
      <c r="AM17" s="700"/>
      <c r="AN17" s="700"/>
      <c r="AO17" s="700"/>
      <c r="AP17" s="700"/>
      <c r="AQ17" s="701"/>
      <c r="AR17" s="785"/>
      <c r="AS17" s="785"/>
      <c r="AT17" s="785"/>
      <c r="AU17" s="785"/>
      <c r="AV17" s="785"/>
      <c r="AW17" s="785"/>
      <c r="AX17" s="786"/>
    </row>
    <row r="18" spans="1:50" ht="24.75" customHeight="1" x14ac:dyDescent="0.2">
      <c r="A18" s="307"/>
      <c r="B18" s="308"/>
      <c r="C18" s="308"/>
      <c r="D18" s="308"/>
      <c r="E18" s="308"/>
      <c r="F18" s="309"/>
      <c r="G18" s="791"/>
      <c r="H18" s="792"/>
      <c r="I18" s="775" t="s">
        <v>18</v>
      </c>
      <c r="J18" s="776"/>
      <c r="K18" s="776"/>
      <c r="L18" s="776"/>
      <c r="M18" s="776"/>
      <c r="N18" s="776"/>
      <c r="O18" s="777"/>
      <c r="P18" s="778">
        <f>SUM(P13:V17)</f>
        <v>1</v>
      </c>
      <c r="Q18" s="779"/>
      <c r="R18" s="779"/>
      <c r="S18" s="779"/>
      <c r="T18" s="779"/>
      <c r="U18" s="779"/>
      <c r="V18" s="780"/>
      <c r="W18" s="778">
        <f>SUM(W13:AC17)</f>
        <v>1</v>
      </c>
      <c r="X18" s="779"/>
      <c r="Y18" s="779"/>
      <c r="Z18" s="779"/>
      <c r="AA18" s="779"/>
      <c r="AB18" s="779"/>
      <c r="AC18" s="780"/>
      <c r="AD18" s="778">
        <f>SUM(AD13:AJ17)</f>
        <v>1</v>
      </c>
      <c r="AE18" s="779"/>
      <c r="AF18" s="779"/>
      <c r="AG18" s="779"/>
      <c r="AH18" s="779"/>
      <c r="AI18" s="779"/>
      <c r="AJ18" s="780"/>
      <c r="AK18" s="778">
        <f>SUM(AK13:AQ17)</f>
        <v>1</v>
      </c>
      <c r="AL18" s="779"/>
      <c r="AM18" s="779"/>
      <c r="AN18" s="779"/>
      <c r="AO18" s="779"/>
      <c r="AP18" s="779"/>
      <c r="AQ18" s="780"/>
      <c r="AR18" s="778">
        <f>SUM(AR13:AX17)</f>
        <v>1</v>
      </c>
      <c r="AS18" s="779"/>
      <c r="AT18" s="779"/>
      <c r="AU18" s="779"/>
      <c r="AV18" s="779"/>
      <c r="AW18" s="779"/>
      <c r="AX18" s="781"/>
    </row>
    <row r="19" spans="1:50" ht="24.75" customHeight="1" x14ac:dyDescent="0.2">
      <c r="A19" s="307"/>
      <c r="B19" s="308"/>
      <c r="C19" s="308"/>
      <c r="D19" s="308"/>
      <c r="E19" s="308"/>
      <c r="F19" s="309"/>
      <c r="G19" s="750" t="s">
        <v>9</v>
      </c>
      <c r="H19" s="751"/>
      <c r="I19" s="751"/>
      <c r="J19" s="751"/>
      <c r="K19" s="751"/>
      <c r="L19" s="751"/>
      <c r="M19" s="751"/>
      <c r="N19" s="751"/>
      <c r="O19" s="751"/>
      <c r="P19" s="699">
        <v>1</v>
      </c>
      <c r="Q19" s="700"/>
      <c r="R19" s="700"/>
      <c r="S19" s="700"/>
      <c r="T19" s="700"/>
      <c r="U19" s="700"/>
      <c r="V19" s="701"/>
      <c r="W19" s="699">
        <v>1</v>
      </c>
      <c r="X19" s="700"/>
      <c r="Y19" s="700"/>
      <c r="Z19" s="700"/>
      <c r="AA19" s="700"/>
      <c r="AB19" s="700"/>
      <c r="AC19" s="701"/>
      <c r="AD19" s="699">
        <v>1</v>
      </c>
      <c r="AE19" s="700"/>
      <c r="AF19" s="700"/>
      <c r="AG19" s="700"/>
      <c r="AH19" s="700"/>
      <c r="AI19" s="700"/>
      <c r="AJ19" s="701"/>
      <c r="AK19" s="747"/>
      <c r="AL19" s="747"/>
      <c r="AM19" s="747"/>
      <c r="AN19" s="747"/>
      <c r="AO19" s="747"/>
      <c r="AP19" s="747"/>
      <c r="AQ19" s="747"/>
      <c r="AR19" s="747"/>
      <c r="AS19" s="747"/>
      <c r="AT19" s="747"/>
      <c r="AU19" s="747"/>
      <c r="AV19" s="747"/>
      <c r="AW19" s="747"/>
      <c r="AX19" s="749"/>
    </row>
    <row r="20" spans="1:50" ht="24.75" customHeight="1" x14ac:dyDescent="0.2">
      <c r="A20" s="307"/>
      <c r="B20" s="308"/>
      <c r="C20" s="308"/>
      <c r="D20" s="308"/>
      <c r="E20" s="308"/>
      <c r="F20" s="309"/>
      <c r="G20" s="750" t="s">
        <v>10</v>
      </c>
      <c r="H20" s="751"/>
      <c r="I20" s="751"/>
      <c r="J20" s="751"/>
      <c r="K20" s="751"/>
      <c r="L20" s="751"/>
      <c r="M20" s="751"/>
      <c r="N20" s="751"/>
      <c r="O20" s="751"/>
      <c r="P20" s="746">
        <f>IF(P18=0, "-", SUM(P19)/P18)</f>
        <v>1</v>
      </c>
      <c r="Q20" s="746"/>
      <c r="R20" s="746"/>
      <c r="S20" s="746"/>
      <c r="T20" s="746"/>
      <c r="U20" s="746"/>
      <c r="V20" s="746"/>
      <c r="W20" s="746">
        <f>IF(W18=0, "-", SUM(W19)/W18)</f>
        <v>1</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2">
      <c r="A21" s="770"/>
      <c r="B21" s="771"/>
      <c r="C21" s="771"/>
      <c r="D21" s="771"/>
      <c r="E21" s="771"/>
      <c r="F21" s="772"/>
      <c r="G21" s="744" t="s">
        <v>239</v>
      </c>
      <c r="H21" s="745"/>
      <c r="I21" s="745"/>
      <c r="J21" s="745"/>
      <c r="K21" s="745"/>
      <c r="L21" s="745"/>
      <c r="M21" s="745"/>
      <c r="N21" s="745"/>
      <c r="O21" s="745"/>
      <c r="P21" s="746">
        <f>IF(P19=0, "-", SUM(P19)/SUM(P13,P14))</f>
        <v>1</v>
      </c>
      <c r="Q21" s="746"/>
      <c r="R21" s="746"/>
      <c r="S21" s="746"/>
      <c r="T21" s="746"/>
      <c r="U21" s="746"/>
      <c r="V21" s="746"/>
      <c r="W21" s="746">
        <f>IF(W19=0, "-", SUM(W19)/SUM(W13,W14))</f>
        <v>1</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2">
      <c r="A22" s="705" t="s">
        <v>592</v>
      </c>
      <c r="B22" s="706"/>
      <c r="C22" s="706"/>
      <c r="D22" s="706"/>
      <c r="E22" s="706"/>
      <c r="F22" s="707"/>
      <c r="G22" s="711" t="s">
        <v>229</v>
      </c>
      <c r="H22" s="550"/>
      <c r="I22" s="550"/>
      <c r="J22" s="550"/>
      <c r="K22" s="550"/>
      <c r="L22" s="550"/>
      <c r="M22" s="550"/>
      <c r="N22" s="550"/>
      <c r="O22" s="551"/>
      <c r="P22" s="712" t="s">
        <v>590</v>
      </c>
      <c r="Q22" s="550"/>
      <c r="R22" s="550"/>
      <c r="S22" s="550"/>
      <c r="T22" s="550"/>
      <c r="U22" s="550"/>
      <c r="V22" s="551"/>
      <c r="W22" s="712" t="s">
        <v>591</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2">
      <c r="A23" s="708"/>
      <c r="B23" s="709"/>
      <c r="C23" s="709"/>
      <c r="D23" s="709"/>
      <c r="E23" s="709"/>
      <c r="F23" s="710"/>
      <c r="G23" s="732" t="s">
        <v>616</v>
      </c>
      <c r="H23" s="733"/>
      <c r="I23" s="733"/>
      <c r="J23" s="733"/>
      <c r="K23" s="733"/>
      <c r="L23" s="733"/>
      <c r="M23" s="733"/>
      <c r="N23" s="733"/>
      <c r="O23" s="734"/>
      <c r="P23" s="735">
        <v>1</v>
      </c>
      <c r="Q23" s="736"/>
      <c r="R23" s="736"/>
      <c r="S23" s="736"/>
      <c r="T23" s="736"/>
      <c r="U23" s="736"/>
      <c r="V23" s="737"/>
      <c r="W23" s="735">
        <v>1</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2">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2">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2">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2">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2">
      <c r="A28" s="708"/>
      <c r="B28" s="709"/>
      <c r="C28" s="709"/>
      <c r="D28" s="709"/>
      <c r="E28" s="709"/>
      <c r="F28" s="710"/>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5">
      <c r="A29" s="708"/>
      <c r="B29" s="709"/>
      <c r="C29" s="709"/>
      <c r="D29" s="709"/>
      <c r="E29" s="709"/>
      <c r="F29" s="710"/>
      <c r="G29" s="298" t="s">
        <v>18</v>
      </c>
      <c r="H29" s="719"/>
      <c r="I29" s="719"/>
      <c r="J29" s="719"/>
      <c r="K29" s="719"/>
      <c r="L29" s="719"/>
      <c r="M29" s="719"/>
      <c r="N29" s="719"/>
      <c r="O29" s="720"/>
      <c r="P29" s="721">
        <f>AK13</f>
        <v>1</v>
      </c>
      <c r="Q29" s="722"/>
      <c r="R29" s="722"/>
      <c r="S29" s="722"/>
      <c r="T29" s="722"/>
      <c r="U29" s="722"/>
      <c r="V29" s="723"/>
      <c r="W29" s="724">
        <f>AR13</f>
        <v>1</v>
      </c>
      <c r="X29" s="725"/>
      <c r="Y29" s="725"/>
      <c r="Z29" s="725"/>
      <c r="AA29" s="725"/>
      <c r="AB29" s="725"/>
      <c r="AC29" s="726"/>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2">
      <c r="A30" s="727" t="s">
        <v>579</v>
      </c>
      <c r="B30" s="728"/>
      <c r="C30" s="728"/>
      <c r="D30" s="728"/>
      <c r="E30" s="728"/>
      <c r="F30" s="729"/>
      <c r="G30" s="730" t="s">
        <v>663</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2" customHeight="1" x14ac:dyDescent="0.2">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48.6" customHeight="1" x14ac:dyDescent="0.2">
      <c r="A32" s="648"/>
      <c r="B32" s="153"/>
      <c r="C32" s="153"/>
      <c r="D32" s="153"/>
      <c r="E32" s="153"/>
      <c r="F32" s="154"/>
      <c r="G32" s="698" t="s">
        <v>664</v>
      </c>
      <c r="H32" s="635"/>
      <c r="I32" s="635"/>
      <c r="J32" s="635"/>
      <c r="K32" s="635"/>
      <c r="L32" s="635"/>
      <c r="M32" s="635"/>
      <c r="N32" s="635"/>
      <c r="O32" s="635"/>
      <c r="P32" s="638" t="s">
        <v>618</v>
      </c>
      <c r="Q32" s="639"/>
      <c r="R32" s="639"/>
      <c r="S32" s="639"/>
      <c r="T32" s="639"/>
      <c r="U32" s="639"/>
      <c r="V32" s="639"/>
      <c r="W32" s="639"/>
      <c r="X32" s="640"/>
      <c r="Y32" s="644" t="s">
        <v>51</v>
      </c>
      <c r="Z32" s="645"/>
      <c r="AA32" s="646"/>
      <c r="AB32" s="647" t="s">
        <v>619</v>
      </c>
      <c r="AC32" s="647"/>
      <c r="AD32" s="647"/>
      <c r="AE32" s="616">
        <v>21</v>
      </c>
      <c r="AF32" s="616"/>
      <c r="AG32" s="616"/>
      <c r="AH32" s="616"/>
      <c r="AI32" s="616">
        <v>18</v>
      </c>
      <c r="AJ32" s="616"/>
      <c r="AK32" s="616"/>
      <c r="AL32" s="616"/>
      <c r="AM32" s="616">
        <v>35</v>
      </c>
      <c r="AN32" s="616"/>
      <c r="AO32" s="616"/>
      <c r="AP32" s="616"/>
      <c r="AQ32" s="662" t="s">
        <v>284</v>
      </c>
      <c r="AR32" s="616"/>
      <c r="AS32" s="616"/>
      <c r="AT32" s="616"/>
      <c r="AU32" s="93" t="s">
        <v>284</v>
      </c>
      <c r="AV32" s="618"/>
      <c r="AW32" s="618"/>
      <c r="AX32" s="619"/>
    </row>
    <row r="33" spans="1:51" ht="64.2" customHeight="1" x14ac:dyDescent="0.2">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619</v>
      </c>
      <c r="AC33" s="647"/>
      <c r="AD33" s="647"/>
      <c r="AE33" s="616">
        <v>38</v>
      </c>
      <c r="AF33" s="616"/>
      <c r="AG33" s="616"/>
      <c r="AH33" s="616"/>
      <c r="AI33" s="616">
        <v>38</v>
      </c>
      <c r="AJ33" s="616"/>
      <c r="AK33" s="616"/>
      <c r="AL33" s="616"/>
      <c r="AM33" s="616">
        <v>38</v>
      </c>
      <c r="AN33" s="616"/>
      <c r="AO33" s="616"/>
      <c r="AP33" s="616"/>
      <c r="AQ33" s="616">
        <v>38</v>
      </c>
      <c r="AR33" s="616"/>
      <c r="AS33" s="616"/>
      <c r="AT33" s="616"/>
      <c r="AU33" s="617">
        <v>38</v>
      </c>
      <c r="AV33" s="618"/>
      <c r="AW33" s="618"/>
      <c r="AX33" s="619"/>
    </row>
    <row r="34" spans="1:51" ht="23.25" customHeight="1" x14ac:dyDescent="0.2">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customHeight="1" x14ac:dyDescent="0.2">
      <c r="A35" s="683"/>
      <c r="B35" s="684"/>
      <c r="C35" s="684"/>
      <c r="D35" s="684"/>
      <c r="E35" s="684"/>
      <c r="F35" s="685"/>
      <c r="G35" s="652" t="s">
        <v>621</v>
      </c>
      <c r="H35" s="653"/>
      <c r="I35" s="653"/>
      <c r="J35" s="653"/>
      <c r="K35" s="653"/>
      <c r="L35" s="653"/>
      <c r="M35" s="653"/>
      <c r="N35" s="653"/>
      <c r="O35" s="653"/>
      <c r="P35" s="653"/>
      <c r="Q35" s="653"/>
      <c r="R35" s="653"/>
      <c r="S35" s="653"/>
      <c r="T35" s="653"/>
      <c r="U35" s="653"/>
      <c r="V35" s="653"/>
      <c r="W35" s="653"/>
      <c r="X35" s="653"/>
      <c r="Y35" s="656" t="s">
        <v>581</v>
      </c>
      <c r="Z35" s="657"/>
      <c r="AA35" s="658"/>
      <c r="AB35" s="659" t="s">
        <v>622</v>
      </c>
      <c r="AC35" s="660"/>
      <c r="AD35" s="661"/>
      <c r="AE35" s="662">
        <v>0.2</v>
      </c>
      <c r="AF35" s="662"/>
      <c r="AG35" s="662"/>
      <c r="AH35" s="662"/>
      <c r="AI35" s="662">
        <v>0.2</v>
      </c>
      <c r="AJ35" s="662"/>
      <c r="AK35" s="662"/>
      <c r="AL35" s="662"/>
      <c r="AM35" s="662">
        <v>0</v>
      </c>
      <c r="AN35" s="662"/>
      <c r="AO35" s="662"/>
      <c r="AP35" s="662"/>
      <c r="AQ35" s="93">
        <v>0.08</v>
      </c>
      <c r="AR35" s="87"/>
      <c r="AS35" s="87"/>
      <c r="AT35" s="87"/>
      <c r="AU35" s="87"/>
      <c r="AV35" s="87"/>
      <c r="AW35" s="87"/>
      <c r="AX35" s="88"/>
    </row>
    <row r="36" spans="1:51" ht="46.5" customHeight="1" x14ac:dyDescent="0.2">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678</v>
      </c>
      <c r="AC36" s="613"/>
      <c r="AD36" s="614"/>
      <c r="AE36" s="615" t="s">
        <v>670</v>
      </c>
      <c r="AF36" s="615"/>
      <c r="AG36" s="615"/>
      <c r="AH36" s="615"/>
      <c r="AI36" s="615" t="s">
        <v>671</v>
      </c>
      <c r="AJ36" s="615"/>
      <c r="AK36" s="615"/>
      <c r="AL36" s="615"/>
      <c r="AM36" s="615" t="s">
        <v>647</v>
      </c>
      <c r="AN36" s="615"/>
      <c r="AO36" s="615"/>
      <c r="AP36" s="615"/>
      <c r="AQ36" s="615" t="s">
        <v>648</v>
      </c>
      <c r="AR36" s="615"/>
      <c r="AS36" s="615"/>
      <c r="AT36" s="615"/>
      <c r="AU36" s="615"/>
      <c r="AV36" s="615"/>
      <c r="AW36" s="615"/>
      <c r="AX36" s="651"/>
    </row>
    <row r="37" spans="1:51" ht="18.75" customHeight="1" x14ac:dyDescent="0.2">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2">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614</v>
      </c>
      <c r="AR38" s="508"/>
      <c r="AS38" s="127" t="s">
        <v>175</v>
      </c>
      <c r="AT38" s="128"/>
      <c r="AU38" s="126">
        <v>4</v>
      </c>
      <c r="AV38" s="126"/>
      <c r="AW38" s="108" t="s">
        <v>166</v>
      </c>
      <c r="AX38" s="129"/>
    </row>
    <row r="39" spans="1:51" ht="23.25" customHeight="1" x14ac:dyDescent="0.2">
      <c r="A39" s="674"/>
      <c r="B39" s="672"/>
      <c r="C39" s="672"/>
      <c r="D39" s="672"/>
      <c r="E39" s="672"/>
      <c r="F39" s="673"/>
      <c r="G39" s="178" t="s">
        <v>667</v>
      </c>
      <c r="H39" s="179"/>
      <c r="I39" s="179"/>
      <c r="J39" s="179"/>
      <c r="K39" s="179"/>
      <c r="L39" s="179"/>
      <c r="M39" s="179"/>
      <c r="N39" s="179"/>
      <c r="O39" s="180"/>
      <c r="P39" s="131" t="s">
        <v>668</v>
      </c>
      <c r="Q39" s="131"/>
      <c r="R39" s="131"/>
      <c r="S39" s="131"/>
      <c r="T39" s="131"/>
      <c r="U39" s="131"/>
      <c r="V39" s="131"/>
      <c r="W39" s="131"/>
      <c r="X39" s="132"/>
      <c r="Y39" s="219" t="s">
        <v>12</v>
      </c>
      <c r="Z39" s="220"/>
      <c r="AA39" s="221"/>
      <c r="AB39" s="148" t="s">
        <v>617</v>
      </c>
      <c r="AC39" s="148"/>
      <c r="AD39" s="148"/>
      <c r="AE39" s="93">
        <v>5</v>
      </c>
      <c r="AF39" s="87"/>
      <c r="AG39" s="87"/>
      <c r="AH39" s="87"/>
      <c r="AI39" s="93">
        <v>6</v>
      </c>
      <c r="AJ39" s="87"/>
      <c r="AK39" s="87"/>
      <c r="AL39" s="87"/>
      <c r="AM39" s="93">
        <v>0</v>
      </c>
      <c r="AN39" s="87"/>
      <c r="AO39" s="87"/>
      <c r="AP39" s="87"/>
      <c r="AQ39" s="94" t="s">
        <v>614</v>
      </c>
      <c r="AR39" s="95"/>
      <c r="AS39" s="95"/>
      <c r="AT39" s="96"/>
      <c r="AU39" s="87" t="s">
        <v>614</v>
      </c>
      <c r="AV39" s="87"/>
      <c r="AW39" s="87"/>
      <c r="AX39" s="88"/>
    </row>
    <row r="40" spans="1:51" ht="23.25" customHeight="1" x14ac:dyDescent="0.2">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v>12</v>
      </c>
      <c r="AF40" s="87"/>
      <c r="AG40" s="87"/>
      <c r="AH40" s="87"/>
      <c r="AI40" s="93">
        <v>12</v>
      </c>
      <c r="AJ40" s="87"/>
      <c r="AK40" s="87"/>
      <c r="AL40" s="87"/>
      <c r="AM40" s="93">
        <v>12</v>
      </c>
      <c r="AN40" s="87"/>
      <c r="AO40" s="87"/>
      <c r="AP40" s="87"/>
      <c r="AQ40" s="94" t="s">
        <v>614</v>
      </c>
      <c r="AR40" s="95"/>
      <c r="AS40" s="95"/>
      <c r="AT40" s="96"/>
      <c r="AU40" s="87">
        <v>12</v>
      </c>
      <c r="AV40" s="87"/>
      <c r="AW40" s="87"/>
      <c r="AX40" s="88"/>
    </row>
    <row r="41" spans="1:51" ht="23.25" customHeight="1" x14ac:dyDescent="0.2">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41</v>
      </c>
      <c r="AF41" s="87"/>
      <c r="AG41" s="87"/>
      <c r="AH41" s="87"/>
      <c r="AI41" s="93">
        <v>50</v>
      </c>
      <c r="AJ41" s="87"/>
      <c r="AK41" s="87"/>
      <c r="AL41" s="87"/>
      <c r="AM41" s="93">
        <v>0</v>
      </c>
      <c r="AN41" s="87"/>
      <c r="AO41" s="87"/>
      <c r="AP41" s="87"/>
      <c r="AQ41" s="94" t="s">
        <v>614</v>
      </c>
      <c r="AR41" s="95"/>
      <c r="AS41" s="95"/>
      <c r="AT41" s="96"/>
      <c r="AU41" s="87" t="s">
        <v>614</v>
      </c>
      <c r="AV41" s="87"/>
      <c r="AW41" s="87"/>
      <c r="AX41" s="88"/>
    </row>
    <row r="42" spans="1:51" ht="23.25" customHeight="1" x14ac:dyDescent="0.2">
      <c r="A42" s="187" t="s">
        <v>260</v>
      </c>
      <c r="B42" s="150"/>
      <c r="C42" s="150"/>
      <c r="D42" s="150"/>
      <c r="E42" s="150"/>
      <c r="F42" s="151"/>
      <c r="G42" s="189" t="s">
        <v>661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2.8"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7"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2.6" customHeight="1" x14ac:dyDescent="0.2">
      <c r="A64" s="727" t="s">
        <v>579</v>
      </c>
      <c r="B64" s="728"/>
      <c r="C64" s="728"/>
      <c r="D64" s="728"/>
      <c r="E64" s="728"/>
      <c r="F64" s="729"/>
      <c r="G64" s="730" t="s">
        <v>663</v>
      </c>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1</v>
      </c>
    </row>
    <row r="65" spans="1:51" ht="27" customHeight="1" x14ac:dyDescent="0.2">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1</v>
      </c>
    </row>
    <row r="66" spans="1:51" ht="57.6" customHeight="1" x14ac:dyDescent="0.2">
      <c r="A66" s="648"/>
      <c r="B66" s="153"/>
      <c r="C66" s="153"/>
      <c r="D66" s="153"/>
      <c r="E66" s="153"/>
      <c r="F66" s="154"/>
      <c r="G66" s="698" t="s">
        <v>665</v>
      </c>
      <c r="H66" s="635"/>
      <c r="I66" s="635"/>
      <c r="J66" s="635"/>
      <c r="K66" s="635"/>
      <c r="L66" s="635"/>
      <c r="M66" s="635"/>
      <c r="N66" s="635"/>
      <c r="O66" s="635"/>
      <c r="P66" s="638" t="s">
        <v>618</v>
      </c>
      <c r="Q66" s="639"/>
      <c r="R66" s="639"/>
      <c r="S66" s="639"/>
      <c r="T66" s="639"/>
      <c r="U66" s="639"/>
      <c r="V66" s="639"/>
      <c r="W66" s="639"/>
      <c r="X66" s="640"/>
      <c r="Y66" s="644" t="s">
        <v>51</v>
      </c>
      <c r="Z66" s="645"/>
      <c r="AA66" s="646"/>
      <c r="AB66" s="647" t="s">
        <v>620</v>
      </c>
      <c r="AC66" s="647"/>
      <c r="AD66" s="647"/>
      <c r="AE66" s="616">
        <v>5</v>
      </c>
      <c r="AF66" s="616"/>
      <c r="AG66" s="616"/>
      <c r="AH66" s="616"/>
      <c r="AI66" s="616">
        <v>6</v>
      </c>
      <c r="AJ66" s="616"/>
      <c r="AK66" s="616"/>
      <c r="AL66" s="616"/>
      <c r="AM66" s="616">
        <v>0</v>
      </c>
      <c r="AN66" s="616"/>
      <c r="AO66" s="616"/>
      <c r="AP66" s="616"/>
      <c r="AQ66" s="662" t="s">
        <v>284</v>
      </c>
      <c r="AR66" s="616"/>
      <c r="AS66" s="616"/>
      <c r="AT66" s="616"/>
      <c r="AU66" s="93" t="s">
        <v>284</v>
      </c>
      <c r="AV66" s="618"/>
      <c r="AW66" s="618"/>
      <c r="AX66" s="619"/>
      <c r="AY66">
        <f>$AY$65</f>
        <v>1</v>
      </c>
    </row>
    <row r="67" spans="1:51" ht="60" customHeight="1" x14ac:dyDescent="0.2">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t="s">
        <v>620</v>
      </c>
      <c r="AC67" s="647"/>
      <c r="AD67" s="647"/>
      <c r="AE67" s="616">
        <v>9</v>
      </c>
      <c r="AF67" s="616"/>
      <c r="AG67" s="616"/>
      <c r="AH67" s="616"/>
      <c r="AI67" s="616">
        <v>9</v>
      </c>
      <c r="AJ67" s="616"/>
      <c r="AK67" s="616"/>
      <c r="AL67" s="616"/>
      <c r="AM67" s="616">
        <v>9</v>
      </c>
      <c r="AN67" s="616"/>
      <c r="AO67" s="616"/>
      <c r="AP67" s="616"/>
      <c r="AQ67" s="616">
        <v>9</v>
      </c>
      <c r="AR67" s="616"/>
      <c r="AS67" s="616"/>
      <c r="AT67" s="616"/>
      <c r="AU67" s="617">
        <v>9</v>
      </c>
      <c r="AV67" s="618"/>
      <c r="AW67" s="618"/>
      <c r="AX67" s="619"/>
      <c r="AY67">
        <f>$AY$65</f>
        <v>1</v>
      </c>
    </row>
    <row r="68" spans="1:51" ht="23.25" customHeight="1" x14ac:dyDescent="0.2">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1</v>
      </c>
    </row>
    <row r="69" spans="1:51" ht="23.25" customHeight="1" x14ac:dyDescent="0.2">
      <c r="A69" s="683"/>
      <c r="B69" s="684"/>
      <c r="C69" s="684"/>
      <c r="D69" s="684"/>
      <c r="E69" s="684"/>
      <c r="F69" s="685"/>
      <c r="G69" s="652" t="s">
        <v>621</v>
      </c>
      <c r="H69" s="653"/>
      <c r="I69" s="653"/>
      <c r="J69" s="653"/>
      <c r="K69" s="653"/>
      <c r="L69" s="653"/>
      <c r="M69" s="653"/>
      <c r="N69" s="653"/>
      <c r="O69" s="653"/>
      <c r="P69" s="653"/>
      <c r="Q69" s="653"/>
      <c r="R69" s="653"/>
      <c r="S69" s="653"/>
      <c r="T69" s="653"/>
      <c r="U69" s="653"/>
      <c r="V69" s="653"/>
      <c r="W69" s="653"/>
      <c r="X69" s="653"/>
      <c r="Y69" s="656" t="s">
        <v>581</v>
      </c>
      <c r="Z69" s="657"/>
      <c r="AA69" s="658"/>
      <c r="AB69" s="659" t="s">
        <v>674</v>
      </c>
      <c r="AC69" s="660"/>
      <c r="AD69" s="661"/>
      <c r="AE69" s="662">
        <v>0.2</v>
      </c>
      <c r="AF69" s="662"/>
      <c r="AG69" s="662"/>
      <c r="AH69" s="662"/>
      <c r="AI69" s="662">
        <v>0.17</v>
      </c>
      <c r="AJ69" s="662"/>
      <c r="AK69" s="662"/>
      <c r="AL69" s="662"/>
      <c r="AM69" s="662">
        <v>0</v>
      </c>
      <c r="AN69" s="662"/>
      <c r="AO69" s="662"/>
      <c r="AP69" s="662"/>
      <c r="AQ69" s="93">
        <v>8.3000000000000004E-2</v>
      </c>
      <c r="AR69" s="87"/>
      <c r="AS69" s="87"/>
      <c r="AT69" s="87"/>
      <c r="AU69" s="87"/>
      <c r="AV69" s="87"/>
      <c r="AW69" s="87"/>
      <c r="AX69" s="88"/>
      <c r="AY69">
        <f>$AY$68</f>
        <v>1</v>
      </c>
    </row>
    <row r="70" spans="1:51" ht="46.5" customHeight="1" x14ac:dyDescent="0.2">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675</v>
      </c>
      <c r="AC70" s="613"/>
      <c r="AD70" s="614"/>
      <c r="AE70" s="615" t="s">
        <v>670</v>
      </c>
      <c r="AF70" s="615"/>
      <c r="AG70" s="615"/>
      <c r="AH70" s="615"/>
      <c r="AI70" s="615" t="s">
        <v>671</v>
      </c>
      <c r="AJ70" s="615"/>
      <c r="AK70" s="615"/>
      <c r="AL70" s="615"/>
      <c r="AM70" s="615" t="s">
        <v>672</v>
      </c>
      <c r="AN70" s="615"/>
      <c r="AO70" s="615"/>
      <c r="AP70" s="615"/>
      <c r="AQ70" s="615" t="s">
        <v>673</v>
      </c>
      <c r="AR70" s="615"/>
      <c r="AS70" s="615"/>
      <c r="AT70" s="615"/>
      <c r="AU70" s="615"/>
      <c r="AV70" s="615"/>
      <c r="AW70" s="615"/>
      <c r="AX70" s="651"/>
      <c r="AY70">
        <f>$AY$68</f>
        <v>1</v>
      </c>
    </row>
    <row r="71" spans="1:51" ht="18.75" customHeight="1" x14ac:dyDescent="0.2">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2">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t="s">
        <v>284</v>
      </c>
      <c r="AR72" s="508"/>
      <c r="AS72" s="127" t="s">
        <v>175</v>
      </c>
      <c r="AT72" s="128"/>
      <c r="AU72" s="126">
        <v>4</v>
      </c>
      <c r="AV72" s="126"/>
      <c r="AW72" s="108" t="s">
        <v>166</v>
      </c>
      <c r="AX72" s="129"/>
      <c r="AY72">
        <f t="shared" ref="AY72:AY77" si="1">$AY$71</f>
        <v>1</v>
      </c>
    </row>
    <row r="73" spans="1:51" ht="23.25" customHeight="1" x14ac:dyDescent="0.2">
      <c r="A73" s="598"/>
      <c r="B73" s="596"/>
      <c r="C73" s="596"/>
      <c r="D73" s="596"/>
      <c r="E73" s="596"/>
      <c r="F73" s="597"/>
      <c r="G73" s="178" t="s">
        <v>667</v>
      </c>
      <c r="H73" s="179"/>
      <c r="I73" s="179"/>
      <c r="J73" s="179"/>
      <c r="K73" s="179"/>
      <c r="L73" s="179"/>
      <c r="M73" s="179"/>
      <c r="N73" s="179"/>
      <c r="O73" s="180"/>
      <c r="P73" s="131" t="s">
        <v>668</v>
      </c>
      <c r="Q73" s="131"/>
      <c r="R73" s="131"/>
      <c r="S73" s="131"/>
      <c r="T73" s="131"/>
      <c r="U73" s="131"/>
      <c r="V73" s="131"/>
      <c r="W73" s="131"/>
      <c r="X73" s="132"/>
      <c r="Y73" s="219" t="s">
        <v>12</v>
      </c>
      <c r="Z73" s="220"/>
      <c r="AA73" s="221"/>
      <c r="AB73" s="148" t="s">
        <v>669</v>
      </c>
      <c r="AC73" s="148"/>
      <c r="AD73" s="148"/>
      <c r="AE73" s="93">
        <v>5</v>
      </c>
      <c r="AF73" s="87"/>
      <c r="AG73" s="87"/>
      <c r="AH73" s="87"/>
      <c r="AI73" s="93">
        <v>6</v>
      </c>
      <c r="AJ73" s="87"/>
      <c r="AK73" s="87"/>
      <c r="AL73" s="87"/>
      <c r="AM73" s="93">
        <v>0</v>
      </c>
      <c r="AN73" s="87"/>
      <c r="AO73" s="87"/>
      <c r="AP73" s="87"/>
      <c r="AQ73" s="94" t="s">
        <v>284</v>
      </c>
      <c r="AR73" s="95"/>
      <c r="AS73" s="95"/>
      <c r="AT73" s="96"/>
      <c r="AU73" s="87" t="s">
        <v>284</v>
      </c>
      <c r="AV73" s="87"/>
      <c r="AW73" s="87"/>
      <c r="AX73" s="88"/>
      <c r="AY73">
        <f t="shared" si="1"/>
        <v>1</v>
      </c>
    </row>
    <row r="74" spans="1:51" ht="23.25" customHeight="1" x14ac:dyDescent="0.2">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669</v>
      </c>
      <c r="AC74" s="92"/>
      <c r="AD74" s="92"/>
      <c r="AE74" s="93">
        <v>12</v>
      </c>
      <c r="AF74" s="87"/>
      <c r="AG74" s="87"/>
      <c r="AH74" s="87"/>
      <c r="AI74" s="93">
        <v>12</v>
      </c>
      <c r="AJ74" s="87"/>
      <c r="AK74" s="87"/>
      <c r="AL74" s="87"/>
      <c r="AM74" s="93">
        <v>12</v>
      </c>
      <c r="AN74" s="87"/>
      <c r="AO74" s="87"/>
      <c r="AP74" s="87"/>
      <c r="AQ74" s="94" t="s">
        <v>284</v>
      </c>
      <c r="AR74" s="95"/>
      <c r="AS74" s="95"/>
      <c r="AT74" s="96"/>
      <c r="AU74" s="87">
        <v>12</v>
      </c>
      <c r="AV74" s="87"/>
      <c r="AW74" s="87"/>
      <c r="AX74" s="88"/>
      <c r="AY74">
        <f t="shared" si="1"/>
        <v>1</v>
      </c>
    </row>
    <row r="75" spans="1:51" ht="23.25" customHeigh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v>41</v>
      </c>
      <c r="AF75" s="87"/>
      <c r="AG75" s="87"/>
      <c r="AH75" s="87"/>
      <c r="AI75" s="93">
        <v>50</v>
      </c>
      <c r="AJ75" s="87"/>
      <c r="AK75" s="87"/>
      <c r="AL75" s="87"/>
      <c r="AM75" s="93">
        <v>0</v>
      </c>
      <c r="AN75" s="87"/>
      <c r="AO75" s="87"/>
      <c r="AP75" s="87"/>
      <c r="AQ75" s="94" t="s">
        <v>284</v>
      </c>
      <c r="AR75" s="95"/>
      <c r="AS75" s="95"/>
      <c r="AT75" s="96"/>
      <c r="AU75" s="87" t="s">
        <v>284</v>
      </c>
      <c r="AV75" s="87"/>
      <c r="AW75" s="87"/>
      <c r="AX75" s="88"/>
      <c r="AY75">
        <f t="shared" si="1"/>
        <v>1</v>
      </c>
    </row>
    <row r="76" spans="1:51" ht="23.25" customHeight="1" x14ac:dyDescent="0.2">
      <c r="A76" s="187" t="s">
        <v>260</v>
      </c>
      <c r="B76" s="150"/>
      <c r="C76" s="150"/>
      <c r="D76" s="150"/>
      <c r="E76" s="150"/>
      <c r="F76" s="151"/>
      <c r="G76" s="189" t="s">
        <v>661</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2">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3" t="s">
        <v>579</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2">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2">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2">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2">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2">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2">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3" t="s">
        <v>579</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2">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2">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2">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2">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2">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2">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3" t="s">
        <v>579</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2">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2">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2">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2">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2">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2">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2">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2">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2">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2">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2">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2">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2">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2">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2">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2">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2">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5">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2">
      <c r="A215" s="406" t="s">
        <v>283</v>
      </c>
      <c r="B215" s="407"/>
      <c r="C215" s="410" t="s">
        <v>178</v>
      </c>
      <c r="D215" s="407"/>
      <c r="E215" s="412" t="s">
        <v>194</v>
      </c>
      <c r="F215" s="413"/>
      <c r="G215" s="414" t="s">
        <v>632</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633</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649</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650</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2">
      <c r="A218" s="408"/>
      <c r="B218" s="409"/>
      <c r="C218" s="491" t="s">
        <v>599</v>
      </c>
      <c r="D218" s="492"/>
      <c r="E218" s="149" t="s">
        <v>279</v>
      </c>
      <c r="F218" s="151"/>
      <c r="G218" s="472" t="s">
        <v>181</v>
      </c>
      <c r="H218" s="473"/>
      <c r="I218" s="473"/>
      <c r="J218" s="493" t="s">
        <v>614</v>
      </c>
      <c r="K218" s="494"/>
      <c r="L218" s="494"/>
      <c r="M218" s="494"/>
      <c r="N218" s="494"/>
      <c r="O218" s="494"/>
      <c r="P218" s="494"/>
      <c r="Q218" s="494"/>
      <c r="R218" s="494"/>
      <c r="S218" s="494"/>
      <c r="T218" s="495"/>
      <c r="U218" s="470" t="s">
        <v>284</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2">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284</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5">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09" t="s">
        <v>284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38.4"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630</v>
      </c>
      <c r="AE223" s="452"/>
      <c r="AF223" s="452"/>
      <c r="AG223" s="453" t="s">
        <v>636</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630</v>
      </c>
      <c r="AE224" s="365"/>
      <c r="AF224" s="365"/>
      <c r="AG224" s="359" t="s">
        <v>637</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2">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630</v>
      </c>
      <c r="AE225" s="402"/>
      <c r="AF225" s="402"/>
      <c r="AG225" s="387" t="s">
        <v>638</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630</v>
      </c>
      <c r="AE226" s="383"/>
      <c r="AF226" s="383"/>
      <c r="AG226" s="385" t="s">
        <v>639</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634</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2">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634</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635</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54"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630</v>
      </c>
      <c r="AE230" s="365"/>
      <c r="AF230" s="365"/>
      <c r="AG230" s="359" t="s">
        <v>666</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635</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630</v>
      </c>
      <c r="AE232" s="365"/>
      <c r="AF232" s="365"/>
      <c r="AG232" s="359" t="s">
        <v>640</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635</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635</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36.75" customHeight="1" x14ac:dyDescent="0.2">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630</v>
      </c>
      <c r="AE235" s="395"/>
      <c r="AF235" s="396"/>
      <c r="AG235" s="397" t="s">
        <v>641</v>
      </c>
      <c r="AH235" s="398"/>
      <c r="AI235" s="398"/>
      <c r="AJ235" s="398"/>
      <c r="AK235" s="398"/>
      <c r="AL235" s="398"/>
      <c r="AM235" s="398"/>
      <c r="AN235" s="398"/>
      <c r="AO235" s="398"/>
      <c r="AP235" s="398"/>
      <c r="AQ235" s="398"/>
      <c r="AR235" s="398"/>
      <c r="AS235" s="398"/>
      <c r="AT235" s="398"/>
      <c r="AU235" s="398"/>
      <c r="AV235" s="398"/>
      <c r="AW235" s="398"/>
      <c r="AX235" s="399"/>
    </row>
    <row r="236" spans="1:50" ht="72.75"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630</v>
      </c>
      <c r="AE236" s="349"/>
      <c r="AF236" s="350"/>
      <c r="AG236" s="351" t="s">
        <v>676</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630</v>
      </c>
      <c r="AE237" s="358"/>
      <c r="AF237" s="358"/>
      <c r="AG237" s="359" t="s">
        <v>642</v>
      </c>
      <c r="AH237" s="360"/>
      <c r="AI237" s="360"/>
      <c r="AJ237" s="360"/>
      <c r="AK237" s="360"/>
      <c r="AL237" s="360"/>
      <c r="AM237" s="360"/>
      <c r="AN237" s="360"/>
      <c r="AO237" s="360"/>
      <c r="AP237" s="360"/>
      <c r="AQ237" s="360"/>
      <c r="AR237" s="360"/>
      <c r="AS237" s="360"/>
      <c r="AT237" s="360"/>
      <c r="AU237" s="360"/>
      <c r="AV237" s="360"/>
      <c r="AW237" s="360"/>
      <c r="AX237" s="361"/>
    </row>
    <row r="238" spans="1:50" ht="86.25"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630</v>
      </c>
      <c r="AE238" s="365"/>
      <c r="AF238" s="365"/>
      <c r="AG238" s="359" t="s">
        <v>677</v>
      </c>
      <c r="AH238" s="360"/>
      <c r="AI238" s="360"/>
      <c r="AJ238" s="360"/>
      <c r="AK238" s="360"/>
      <c r="AL238" s="360"/>
      <c r="AM238" s="360"/>
      <c r="AN238" s="360"/>
      <c r="AO238" s="360"/>
      <c r="AP238" s="360"/>
      <c r="AQ238" s="360"/>
      <c r="AR238" s="360"/>
      <c r="AS238" s="360"/>
      <c r="AT238" s="360"/>
      <c r="AU238" s="360"/>
      <c r="AV238" s="360"/>
      <c r="AW238" s="360"/>
      <c r="AX238" s="361"/>
    </row>
    <row r="239" spans="1:50" ht="33"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630</v>
      </c>
      <c r="AE239" s="365"/>
      <c r="AF239" s="365"/>
      <c r="AG239" s="389" t="s">
        <v>643</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630</v>
      </c>
      <c r="AE240" s="383"/>
      <c r="AF240" s="384"/>
      <c r="AG240" s="385" t="s">
        <v>644</v>
      </c>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5"/>
      <c r="B241" s="376"/>
      <c r="C241" s="888" t="s">
        <v>0</v>
      </c>
      <c r="D241" s="889"/>
      <c r="E241" s="889"/>
      <c r="F241" s="889"/>
      <c r="G241" s="889"/>
      <c r="H241" s="889"/>
      <c r="I241" s="889"/>
      <c r="J241" s="889"/>
      <c r="K241" s="889"/>
      <c r="L241" s="889"/>
      <c r="M241" s="889"/>
      <c r="N241" s="889"/>
      <c r="O241" s="885" t="s">
        <v>605</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2">
        <v>2022</v>
      </c>
      <c r="D242" s="873"/>
      <c r="E242" s="368" t="s">
        <v>607</v>
      </c>
      <c r="F242" s="368"/>
      <c r="G242" s="368"/>
      <c r="H242" s="369">
        <v>21</v>
      </c>
      <c r="I242" s="369"/>
      <c r="J242" s="874">
        <v>292</v>
      </c>
      <c r="K242" s="874"/>
      <c r="L242" s="874"/>
      <c r="M242" s="369"/>
      <c r="N242" s="875"/>
      <c r="O242" s="876" t="s">
        <v>623</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2">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2">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2">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2">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900"/>
      <c r="C247" s="298" t="s">
        <v>49</v>
      </c>
      <c r="D247" s="719"/>
      <c r="E247" s="719"/>
      <c r="F247" s="720"/>
      <c r="G247" s="903" t="s">
        <v>645</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5">
      <c r="A248" s="901"/>
      <c r="B248" s="902"/>
      <c r="C248" s="905" t="s">
        <v>53</v>
      </c>
      <c r="D248" s="906"/>
      <c r="E248" s="906"/>
      <c r="F248" s="907"/>
      <c r="G248" s="908" t="s">
        <v>646</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2">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5">
      <c r="A250" s="893" t="s">
        <v>680</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2">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5">
      <c r="A252" s="323" t="s">
        <v>132</v>
      </c>
      <c r="B252" s="324"/>
      <c r="C252" s="324"/>
      <c r="D252" s="324"/>
      <c r="E252" s="325"/>
      <c r="F252" s="899" t="s">
        <v>679</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2">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5">
      <c r="A254" s="323" t="s">
        <v>132</v>
      </c>
      <c r="B254" s="324"/>
      <c r="C254" s="324"/>
      <c r="D254" s="324"/>
      <c r="E254" s="325"/>
      <c r="F254" s="326" t="s">
        <v>682</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5">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277</v>
      </c>
      <c r="B258" s="90"/>
      <c r="C258" s="90"/>
      <c r="D258" s="91"/>
      <c r="E258" s="319" t="s">
        <v>624</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276</v>
      </c>
      <c r="B259" s="256"/>
      <c r="C259" s="256"/>
      <c r="D259" s="256"/>
      <c r="E259" s="319" t="s">
        <v>625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275</v>
      </c>
      <c r="B260" s="256"/>
      <c r="C260" s="256"/>
      <c r="D260" s="256"/>
      <c r="E260" s="319" t="s">
        <v>626</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274</v>
      </c>
      <c r="B261" s="256"/>
      <c r="C261" s="256"/>
      <c r="D261" s="256"/>
      <c r="E261" s="319" t="s">
        <v>626</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273</v>
      </c>
      <c r="B262" s="256"/>
      <c r="C262" s="256"/>
      <c r="D262" s="256"/>
      <c r="E262" s="319" t="s">
        <v>627</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272</v>
      </c>
      <c r="B263" s="256"/>
      <c r="C263" s="256"/>
      <c r="D263" s="256"/>
      <c r="E263" s="319" t="s">
        <v>628</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271</v>
      </c>
      <c r="B264" s="256"/>
      <c r="C264" s="256"/>
      <c r="D264" s="256"/>
      <c r="E264" s="319" t="s">
        <v>629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270</v>
      </c>
      <c r="B265" s="256"/>
      <c r="C265" s="256"/>
      <c r="D265" s="256"/>
      <c r="E265" s="319" t="s">
        <v>628</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416</v>
      </c>
      <c r="B266" s="256"/>
      <c r="C266" s="256"/>
      <c r="D266" s="256"/>
      <c r="E266" s="100" t="s">
        <v>607</v>
      </c>
      <c r="F266" s="86"/>
      <c r="G266" s="86"/>
      <c r="H266" s="77" t="str">
        <f>IF(E266="","","-")</f>
        <v>-</v>
      </c>
      <c r="I266" s="86"/>
      <c r="J266" s="86"/>
      <c r="K266" s="77" t="str">
        <f>IF(I266="","","-")</f>
        <v/>
      </c>
      <c r="L266" s="101">
        <v>881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596</v>
      </c>
      <c r="B267" s="256"/>
      <c r="C267" s="256"/>
      <c r="D267" s="256"/>
      <c r="E267" s="100" t="s">
        <v>607</v>
      </c>
      <c r="F267" s="86"/>
      <c r="G267" s="86"/>
      <c r="H267" s="77"/>
      <c r="I267" s="86"/>
      <c r="J267" s="86"/>
      <c r="K267" s="77"/>
      <c r="L267" s="101">
        <v>902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384</v>
      </c>
      <c r="B268" s="256"/>
      <c r="C268" s="256"/>
      <c r="D268" s="256"/>
      <c r="E268" s="84">
        <v>2021</v>
      </c>
      <c r="F268" s="85"/>
      <c r="G268" s="86" t="s">
        <v>631</v>
      </c>
      <c r="H268" s="86"/>
      <c r="I268" s="86"/>
      <c r="J268" s="85">
        <v>20</v>
      </c>
      <c r="K268" s="85"/>
      <c r="L268" s="101">
        <v>987</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0" customHeight="1" x14ac:dyDescent="0.2">
      <c r="A308" s="313" t="s">
        <v>266</v>
      </c>
      <c r="B308" s="314"/>
      <c r="C308" s="314"/>
      <c r="D308" s="314"/>
      <c r="E308" s="314"/>
      <c r="F308" s="315"/>
      <c r="G308" s="294" t="s">
        <v>655</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656</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32.4"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33" customHeight="1" x14ac:dyDescent="0.2">
      <c r="A310" s="316"/>
      <c r="B310" s="317"/>
      <c r="C310" s="317"/>
      <c r="D310" s="317"/>
      <c r="E310" s="317"/>
      <c r="F310" s="318"/>
      <c r="G310" s="284" t="s">
        <v>659</v>
      </c>
      <c r="H310" s="285"/>
      <c r="I310" s="285"/>
      <c r="J310" s="285"/>
      <c r="K310" s="286"/>
      <c r="L310" s="287" t="s">
        <v>660</v>
      </c>
      <c r="M310" s="288"/>
      <c r="N310" s="288"/>
      <c r="O310" s="288"/>
      <c r="P310" s="288"/>
      <c r="Q310" s="288"/>
      <c r="R310" s="288"/>
      <c r="S310" s="288"/>
      <c r="T310" s="288"/>
      <c r="U310" s="288"/>
      <c r="V310" s="288"/>
      <c r="W310" s="288"/>
      <c r="X310" s="289"/>
      <c r="Y310" s="290">
        <v>0.05</v>
      </c>
      <c r="Z310" s="291"/>
      <c r="AA310" s="291"/>
      <c r="AB310" s="292"/>
      <c r="AC310" s="284" t="s">
        <v>654</v>
      </c>
      <c r="AD310" s="285"/>
      <c r="AE310" s="285"/>
      <c r="AF310" s="285"/>
      <c r="AG310" s="286"/>
      <c r="AH310" s="287" t="s">
        <v>652</v>
      </c>
      <c r="AI310" s="288"/>
      <c r="AJ310" s="288"/>
      <c r="AK310" s="288"/>
      <c r="AL310" s="288"/>
      <c r="AM310" s="288"/>
      <c r="AN310" s="288"/>
      <c r="AO310" s="288"/>
      <c r="AP310" s="288"/>
      <c r="AQ310" s="288"/>
      <c r="AR310" s="288"/>
      <c r="AS310" s="288"/>
      <c r="AT310" s="289"/>
      <c r="AU310" s="290">
        <v>1</v>
      </c>
      <c r="AV310" s="291"/>
      <c r="AW310" s="291"/>
      <c r="AX310" s="293"/>
    </row>
    <row r="311" spans="1:50" ht="24.75" hidden="1" customHeight="1" x14ac:dyDescent="0.2">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2">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2">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40.200000000000003"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0.05</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1</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5">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52" t="s">
        <v>651</v>
      </c>
      <c r="D366" s="251"/>
      <c r="E366" s="251"/>
      <c r="F366" s="251"/>
      <c r="G366" s="251"/>
      <c r="H366" s="251"/>
      <c r="I366" s="251"/>
      <c r="J366" s="233">
        <v>2010401030329</v>
      </c>
      <c r="K366" s="234"/>
      <c r="L366" s="234"/>
      <c r="M366" s="234"/>
      <c r="N366" s="234"/>
      <c r="O366" s="234"/>
      <c r="P366" s="245" t="s">
        <v>657</v>
      </c>
      <c r="Q366" s="235"/>
      <c r="R366" s="235"/>
      <c r="S366" s="235"/>
      <c r="T366" s="235"/>
      <c r="U366" s="235"/>
      <c r="V366" s="235"/>
      <c r="W366" s="235"/>
      <c r="X366" s="235"/>
      <c r="Y366" s="236">
        <v>0</v>
      </c>
      <c r="Z366" s="237"/>
      <c r="AA366" s="237"/>
      <c r="AB366" s="238"/>
      <c r="AC366" s="222" t="s">
        <v>258</v>
      </c>
      <c r="AD366" s="223"/>
      <c r="AE366" s="223"/>
      <c r="AF366" s="223"/>
      <c r="AG366" s="223"/>
      <c r="AH366" s="253" t="s">
        <v>658</v>
      </c>
      <c r="AI366" s="254"/>
      <c r="AJ366" s="254"/>
      <c r="AK366" s="254"/>
      <c r="AL366" s="226" t="s">
        <v>658</v>
      </c>
      <c r="AM366" s="227"/>
      <c r="AN366" s="227"/>
      <c r="AO366" s="228"/>
      <c r="AP366" s="229" t="s">
        <v>658</v>
      </c>
      <c r="AQ366" s="229"/>
      <c r="AR366" s="229"/>
      <c r="AS366" s="229"/>
      <c r="AT366" s="229"/>
      <c r="AU366" s="229"/>
      <c r="AV366" s="229"/>
      <c r="AW366" s="229"/>
      <c r="AX366" s="229"/>
    </row>
    <row r="367" spans="1:51" ht="30" hidden="1" customHeight="1" x14ac:dyDescent="0.2">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2">
      <c r="A399" s="230">
        <v>1</v>
      </c>
      <c r="B399" s="230">
        <v>1</v>
      </c>
      <c r="C399" s="252" t="s">
        <v>652</v>
      </c>
      <c r="D399" s="251"/>
      <c r="E399" s="251"/>
      <c r="F399" s="251"/>
      <c r="G399" s="251"/>
      <c r="H399" s="251"/>
      <c r="I399" s="251"/>
      <c r="J399" s="233" t="s">
        <v>284</v>
      </c>
      <c r="K399" s="234"/>
      <c r="L399" s="234"/>
      <c r="M399" s="234"/>
      <c r="N399" s="234"/>
      <c r="O399" s="234"/>
      <c r="P399" s="245" t="s">
        <v>654</v>
      </c>
      <c r="Q399" s="235"/>
      <c r="R399" s="235"/>
      <c r="S399" s="235"/>
      <c r="T399" s="235"/>
      <c r="U399" s="235"/>
      <c r="V399" s="235"/>
      <c r="W399" s="235"/>
      <c r="X399" s="235"/>
      <c r="Y399" s="236">
        <v>1</v>
      </c>
      <c r="Z399" s="237"/>
      <c r="AA399" s="237"/>
      <c r="AB399" s="238"/>
      <c r="AC399" s="222" t="s">
        <v>75</v>
      </c>
      <c r="AD399" s="223"/>
      <c r="AE399" s="223"/>
      <c r="AF399" s="223"/>
      <c r="AG399" s="223"/>
      <c r="AH399" s="253" t="s">
        <v>284</v>
      </c>
      <c r="AI399" s="254"/>
      <c r="AJ399" s="254"/>
      <c r="AK399" s="254"/>
      <c r="AL399" s="226" t="s">
        <v>284</v>
      </c>
      <c r="AM399" s="227"/>
      <c r="AN399" s="227"/>
      <c r="AO399" s="228"/>
      <c r="AP399" s="229" t="s">
        <v>284</v>
      </c>
      <c r="AQ399" s="229"/>
      <c r="AR399" s="229"/>
      <c r="AS399" s="229"/>
      <c r="AT399" s="229"/>
      <c r="AU399" s="229"/>
      <c r="AV399" s="229"/>
      <c r="AW399" s="229"/>
      <c r="AX399" s="229"/>
      <c r="AY399">
        <f>$AY$396</f>
        <v>1</v>
      </c>
    </row>
    <row r="400" spans="1:51" ht="30" customHeight="1" x14ac:dyDescent="0.2">
      <c r="A400" s="230">
        <v>2</v>
      </c>
      <c r="B400" s="230">
        <v>1</v>
      </c>
      <c r="C400" s="252" t="s">
        <v>653</v>
      </c>
      <c r="D400" s="251"/>
      <c r="E400" s="251"/>
      <c r="F400" s="251"/>
      <c r="G400" s="251"/>
      <c r="H400" s="251"/>
      <c r="I400" s="251"/>
      <c r="J400" s="233" t="s">
        <v>284</v>
      </c>
      <c r="K400" s="234"/>
      <c r="L400" s="234"/>
      <c r="M400" s="234"/>
      <c r="N400" s="234"/>
      <c r="O400" s="234"/>
      <c r="P400" s="245" t="s">
        <v>654</v>
      </c>
      <c r="Q400" s="235"/>
      <c r="R400" s="235"/>
      <c r="S400" s="235"/>
      <c r="T400" s="235"/>
      <c r="U400" s="235"/>
      <c r="V400" s="235"/>
      <c r="W400" s="235"/>
      <c r="X400" s="235"/>
      <c r="Y400" s="236">
        <v>0.3</v>
      </c>
      <c r="Z400" s="237"/>
      <c r="AA400" s="237"/>
      <c r="AB400" s="238"/>
      <c r="AC400" s="222" t="s">
        <v>75</v>
      </c>
      <c r="AD400" s="223"/>
      <c r="AE400" s="223"/>
      <c r="AF400" s="223"/>
      <c r="AG400" s="223"/>
      <c r="AH400" s="253" t="s">
        <v>284</v>
      </c>
      <c r="AI400" s="254"/>
      <c r="AJ400" s="254"/>
      <c r="AK400" s="254"/>
      <c r="AL400" s="226" t="s">
        <v>284</v>
      </c>
      <c r="AM400" s="227"/>
      <c r="AN400" s="227"/>
      <c r="AO400" s="228"/>
      <c r="AP400" s="229" t="s">
        <v>284</v>
      </c>
      <c r="AQ400" s="229"/>
      <c r="AR400" s="229"/>
      <c r="AS400" s="229"/>
      <c r="AT400" s="229"/>
      <c r="AU400" s="229"/>
      <c r="AV400" s="229"/>
      <c r="AW400" s="229"/>
      <c r="AX400" s="229"/>
      <c r="AY400">
        <f>COUNTA($C$400)</f>
        <v>1</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284</v>
      </c>
      <c r="F631" s="232"/>
      <c r="G631" s="232"/>
      <c r="H631" s="232"/>
      <c r="I631" s="232"/>
      <c r="J631" s="233" t="s">
        <v>284</v>
      </c>
      <c r="K631" s="234"/>
      <c r="L631" s="234"/>
      <c r="M631" s="234"/>
      <c r="N631" s="234"/>
      <c r="O631" s="234"/>
      <c r="P631" s="245" t="s">
        <v>284</v>
      </c>
      <c r="Q631" s="235"/>
      <c r="R631" s="235"/>
      <c r="S631" s="235"/>
      <c r="T631" s="235"/>
      <c r="U631" s="235"/>
      <c r="V631" s="235"/>
      <c r="W631" s="235"/>
      <c r="X631" s="235"/>
      <c r="Y631" s="236" t="s">
        <v>284</v>
      </c>
      <c r="Z631" s="237"/>
      <c r="AA631" s="237"/>
      <c r="AB631" s="238"/>
      <c r="AC631" s="222"/>
      <c r="AD631" s="223"/>
      <c r="AE631" s="223"/>
      <c r="AF631" s="223"/>
      <c r="AG631" s="223"/>
      <c r="AH631" s="224" t="s">
        <v>284</v>
      </c>
      <c r="AI631" s="225"/>
      <c r="AJ631" s="225"/>
      <c r="AK631" s="225"/>
      <c r="AL631" s="226" t="s">
        <v>284</v>
      </c>
      <c r="AM631" s="227"/>
      <c r="AN631" s="227"/>
      <c r="AO631" s="228"/>
      <c r="AP631" s="229" t="s">
        <v>284</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35" max="16383" man="1"/>
    <brk id="26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t="s">
        <v>630</v>
      </c>
      <c r="C2" s="13" t="str">
        <f>IF(B2="","",A2)</f>
        <v>医療分野の研究開発関連</v>
      </c>
      <c r="D2" s="13" t="str">
        <f>IF(C2="","",IF(D1&lt;&gt;"",CONCATENATE(D1,"、",C2),C2))</f>
        <v>医療分野の研究開発関連</v>
      </c>
      <c r="F2" s="12" t="s">
        <v>67</v>
      </c>
      <c r="G2" s="17" t="s">
        <v>630</v>
      </c>
      <c r="H2" s="13" t="str">
        <f>IF(G2="","",F2)</f>
        <v>一般会計</v>
      </c>
      <c r="I2" s="13" t="str">
        <f>IF(H2="","",IF(I1&lt;&gt;"",CONCATENATE(I1,"、",H2),H2))</f>
        <v>一般会計</v>
      </c>
      <c r="K2" s="14" t="s">
        <v>97</v>
      </c>
      <c r="L2" s="15"/>
      <c r="M2" s="13" t="str">
        <f>IF(L2="","",K2)</f>
        <v/>
      </c>
      <c r="N2" s="13" t="str">
        <f>IF(M2="","",IF(N1&lt;&gt;"",CONCATENATE(N1,"、",M2),M2))</f>
        <v/>
      </c>
      <c r="O2" s="13"/>
      <c r="P2" s="12" t="s">
        <v>69</v>
      </c>
      <c r="Q2" s="17" t="s">
        <v>630</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630</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t="s">
        <v>630</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2022-06-07T06:16:57Z</cp:lastPrinted>
  <dcterms:created xsi:type="dcterms:W3CDTF">2012-03-13T00:50:25Z</dcterms:created>
  <dcterms:modified xsi:type="dcterms:W3CDTF">2022-08-31T09:04:17Z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