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40831提出\"/>
    </mc:Choice>
  </mc:AlternateContent>
  <xr:revisionPtr revIDLastSave="0" documentId="13_ncr:1_{6C5637E5-D470-45BB-A803-CEABFFB7C32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0" i="11" l="1"/>
  <c r="AY399" i="11"/>
  <c r="AY331" i="11"/>
  <c r="AY326" i="11"/>
  <c r="AY336" i="11"/>
  <c r="AY341" i="11"/>
  <c r="AY325" i="11"/>
  <c r="AY337" i="11"/>
  <c r="AY329" i="11"/>
  <c r="AY322" i="11"/>
  <c r="AY324" i="11"/>
  <c r="AY333" i="11"/>
  <c r="AY327" i="11"/>
  <c r="AY328" i="11"/>
  <c r="AY338" i="11"/>
  <c r="AY69" i="11"/>
  <c r="AY397" i="11"/>
  <c r="AY340" i="11"/>
  <c r="AY323" i="11"/>
  <c r="AY66" i="11"/>
  <c r="AY75" i="11"/>
  <c r="AY73" i="11"/>
  <c r="AY77" i="11"/>
  <c r="AY74" i="11"/>
  <c r="AY72" i="11"/>
  <c r="AY335" i="11"/>
  <c r="AY214" i="11"/>
  <c r="AY213" i="11"/>
  <c r="AY210" i="11"/>
  <c r="AY209" i="11"/>
  <c r="AY208" i="11"/>
  <c r="AY212" i="11" s="1"/>
  <c r="AY200" i="11"/>
  <c r="AY207"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31" i="11"/>
  <c r="AY127" i="11"/>
  <c r="AY130" i="11" s="1"/>
  <c r="AY122" i="11"/>
  <c r="AY125" i="11" s="1"/>
  <c r="AY112" i="11"/>
  <c r="AY117" i="11" s="1"/>
  <c r="AY99" i="11"/>
  <c r="AY101" i="11" s="1"/>
  <c r="AY98" i="11"/>
  <c r="AY102" i="11"/>
  <c r="AY104" i="11" s="1"/>
  <c r="AY201" i="11" l="1"/>
  <c r="AY121" i="11"/>
  <c r="AY202" i="11"/>
  <c r="AY211" i="11"/>
  <c r="AY203" i="11"/>
  <c r="AY141" i="11"/>
  <c r="AY204" i="11"/>
  <c r="AY116" i="11"/>
  <c r="AY144" i="11"/>
  <c r="AY206" i="11"/>
  <c r="AY143" i="11"/>
  <c r="AY205" i="11"/>
  <c r="AY155" i="11"/>
  <c r="AY118" i="11"/>
  <c r="AY142" i="11"/>
  <c r="AY100" i="11"/>
  <c r="AY113" i="11"/>
  <c r="AY134" i="11"/>
  <c r="AY128" i="11"/>
  <c r="AY114" i="11"/>
  <c r="AY129" i="11"/>
  <c r="AY115" i="11"/>
  <c r="AY140" i="11"/>
  <c r="AY174" i="11"/>
  <c r="AY123" i="11"/>
  <c r="AY138" i="11"/>
  <c r="AY178" i="11"/>
  <c r="AY163" i="11"/>
  <c r="AY198" i="11"/>
  <c r="AY126" i="11"/>
  <c r="AY119" i="11"/>
  <c r="AY153" i="11"/>
  <c r="AY171" i="11"/>
  <c r="AY179" i="11"/>
  <c r="AY193" i="11"/>
  <c r="AY175" i="11"/>
  <c r="AY176" i="11"/>
  <c r="AY152" i="11"/>
  <c r="AY120" i="11"/>
  <c r="AY154" i="11"/>
  <c r="AY124"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0" i="11" s="1"/>
  <c r="AY78" i="11"/>
  <c r="AY87" i="11" s="1"/>
  <c r="AY44" i="11"/>
  <c r="AY52" i="11" s="1"/>
  <c r="AY92" i="11" l="1"/>
  <c r="AY49" i="11"/>
  <c r="AY84" i="11"/>
  <c r="AY63" i="11"/>
  <c r="AY83" i="11"/>
  <c r="AY91" i="11"/>
  <c r="AY96" i="11"/>
  <c r="AY94" i="11"/>
  <c r="AY80" i="11"/>
  <c r="AY81" i="11"/>
  <c r="AY89" i="11"/>
  <c r="AY97" i="11"/>
  <c r="AY86" i="11"/>
  <c r="AY82"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<sst xmlns="http://schemas.openxmlformats.org/spreadsheetml/2006/main" count="1371" uniqueCount="685">
  <si>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</si>
  <si>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</si>
  <si>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</si>
  <si>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</si>
  <si>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</si>
  <si>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</si>
  <si>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</si>
  <si>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</si>
  <si>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</si>
  <si>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</si>
  <si>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</si>
  <si>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</si>
  <si>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</si>
  <si>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</si>
  <si>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</si>
  <si>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</si>
  <si>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</si>
  <si>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</si>
  <si>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</si>
  <si>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</si>
  <si>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</si>
  <si>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</si>
  <si>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</si>
  <si>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</si>
  <si>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</si>
  <si>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</si>
  <si>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</si>
  <si>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</si>
  <si>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</si>
  <si>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</si>
  <si>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</si>
  <si>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</si>
  <si>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</si>
  <si>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</si>
  <si>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</si>
  <si>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</si>
  <si>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</si>
  <si>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</si>
  <si>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</si>
  <si>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</si>
  <si>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</si>
  <si>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</si>
  <si>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</si>
  <si>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</si>
  <si>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</si>
  <si>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</si>
  <si>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</si>
  <si>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</si>
  <si>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</si>
  <si>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</si>
  <si>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</si>
  <si>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</si>
  <si>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</si>
  <si>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</si>
  <si>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</si>
  <si>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</si>
  <si>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</si>
  <si>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</si>
  <si>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</si>
  <si>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</si>
  <si>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</si>
  <si>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</si>
  <si>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</si>
  <si>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</si>
  <si>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</si>
  <si>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</si>
  <si>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</si>
  <si>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</si>
  <si>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</si>
  <si>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</si>
  <si>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</si>
  <si>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</si>
  <si>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</si>
  <si>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</si>
  <si>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</si>
  <si>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</si>
  <si>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</si>
  <si>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</si>
  <si>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</si>
  <si>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</si>
  <si>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</si>
  <si>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</si>
  <si>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</si>
  <si>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</si>
  <si>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</si>
  <si>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</si>
  <si>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</si>
  <si>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</si>
  <si>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</si>
  <si>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</si>
  <si>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</si>
  <si>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</si>
  <si>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</si>
  <si>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</si>
  <si>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</si>
  <si>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</si>
  <si>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</si>
  <si>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</si>
  <si>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</si>
  <si>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</si>
  <si>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</si>
  <si>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</si>
  <si>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</si>
  <si>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</si>
  <si>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</si>
  <si>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</si>
  <si>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</si>
  <si>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</si>
  <si>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</si>
  <si>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</si>
  <si>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</si>
  <si>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</si>
  <si>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</si>
  <si>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</si>
  <si>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</si>
  <si>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</si>
  <si>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</si>
  <si>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</si>
  <si>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</si>
  <si>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</si>
  <si>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</si>
  <si>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</si>
  <si>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</si>
  <si>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</si>
  <si>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</si>
  <si>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</si>
  <si>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</si>
  <si>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</si>
  <si>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</si>
  <si>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</si>
  <si>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</si>
  <si>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</si>
  <si>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</si>
  <si>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</si>
  <si>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</si>
  <si>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</si>
  <si>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</si>
  <si>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</si>
  <si>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</si>
  <si>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</si>
  <si>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</si>
  <si>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</si>
  <si>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</si>
  <si>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</si>
  <si>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</si>
  <si>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</si>
  <si>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</si>
  <si>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</si>
  <si>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</si>
  <si>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</si>
  <si>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</si>
  <si>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</si>
  <si>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</si>
  <si>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</si>
  <si>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</si>
  <si>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</si>
  <si>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</si>
  <si>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</si>
  <si>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</si>
  <si>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</si>
  <si>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</si>
  <si>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</si>
  <si>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</si>
  <si>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</si>
  <si>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</si>
  <si>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</si>
  <si>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</si>
  <si>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</si>
  <si>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</si>
  <si>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</si>
  <si>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</si>
  <si>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</si>
  <si>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</si>
  <si>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</si>
  <si>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</si>
  <si>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</si>
  <si>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</si>
  <si>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</si>
  <si>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</si>
  <si>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</si>
  <si>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</si>
  <si>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</si>
  <si>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</si>
  <si>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</si>
  <si>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</si>
  <si>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</si>
  <si>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</si>
  <si>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</si>
  <si>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</si>
  <si>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</si>
  <si>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</si>
  <si>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</si>
  <si>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</si>
  <si>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</si>
  <si>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</si>
  <si>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</si>
  <si>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</si>
  <si>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</si>
  <si>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</si>
  <si>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</si>
  <si>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</si>
  <si>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</si>
  <si>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</si>
  <si>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</si>
  <si>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</si>
  <si>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</si>
  <si>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</si>
  <si>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</si>
  <si>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</si>
  <si>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</si>
  <si>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</si>
  <si>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</si>
  <si>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</si>
  <si>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</si>
  <si>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</si>
  <si>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</si>
  <si>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</si>
  <si>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</si>
  <si>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</si>
  <si>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</si>
  <si>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</si>
  <si>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</si>
  <si>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</si>
  <si>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</si>
  <si>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</si>
  <si>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</si>
  <si>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</si>
  <si>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</si>
  <si>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</si>
  <si>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</si>
  <si>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</si>
  <si>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</si>
  <si>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</si>
  <si>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</si>
  <si>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</si>
  <si>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</si>
  <si>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</si>
  <si>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</si>
  <si>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</si>
  <si>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</si>
  <si>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</si>
  <si>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</si>
  <si>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</si>
  <si>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</si>
  <si>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</si>
  <si>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</si>
  <si>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</si>
  <si>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</si>
  <si>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</si>
  <si>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</si>
  <si>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</si>
  <si>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</si>
  <si>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</si>
  <si>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</si>
  <si>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</si>
  <si>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</si>
  <si>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</si>
  <si>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</si>
  <si>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</si>
  <si>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</si>
  <si>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</si>
  <si>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</si>
  <si>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</si>
  <si>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</si>
  <si>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</si>
  <si>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</si>
  <si>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</si>
  <si>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</si>
  <si>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</si>
  <si>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</si>
  <si>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</si>
  <si>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</si>
  <si>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</si>
  <si>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</si>
  <si>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</si>
  <si>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</si>
  <si>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</si>
  <si>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</si>
  <si>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</si>
  <si>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</si>
  <si>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</si>
  <si>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</si>
  <si>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</si>
  <si>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</si>
  <si>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</si>
  <si>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</si>
  <si>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</si>
  <si>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</si>
  <si>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</si>
  <si>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</si>
  <si>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</si>
  <si>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</si>
  <si>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</si>
  <si>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</si>
  <si>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</si>
  <si>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</si>
  <si>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</si>
  <si>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</si>
  <si>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</si>
  <si>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</si>
  <si>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</si>
  <si>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</si>
  <si>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</si>
  <si>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</si>
  <si>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</si>
  <si>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</si>
  <si>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</si>
  <si>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</si>
  <si>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</si>
  <si>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</si>
  <si>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</si>
  <si>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</si>
  <si>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</si>
  <si>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</si>
  <si>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</si>
  <si>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</si>
  <si>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</si>
  <si>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</si>
  <si>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</si>
  <si>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</si>
  <si>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</si>
  <si>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</si>
  <si>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</si>
  <si>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</si>
  <si>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</si>
  <si>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</si>
  <si>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</si>
  <si>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</si>
  <si>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</si>
  <si>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</si>
  <si>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</si>
  <si>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</si>
  <si>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</si>
  <si>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</si>
  <si>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</si>
  <si>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</si>
  <si>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</si>
  <si>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</si>
  <si>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</si>
  <si>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</si>
  <si>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</si>
  <si>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</si>
  <si>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</si>
  <si>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</si>
  <si>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</si>
  <si>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</si>
  <si>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</si>
  <si>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</si>
  <si>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</si>
  <si>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</si>
  <si>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</si>
  <si>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</si>
  <si>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</si>
  <si>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</si>
  <si>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</si>
  <si>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</si>
  <si>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</si>
  <si>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</si>
  <si>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</si>
  <si>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</si>
  <si>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</si>
  <si>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</si>
  <si>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</si>
  <si>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</si>
  <si>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</si>
  <si>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</si>
  <si>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</si>
  <si>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</si>
  <si>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</si>
  <si>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</si>
  <si>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</si>
  <si>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</si>
  <si>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</si>
  <si>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</si>
  <si>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</si>
  <si>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</si>
  <si>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</si>
  <si>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</si>
  <si>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</si>
  <si>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</si>
  <si>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</si>
  <si>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</si>
  <si>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</si>
  <si>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</si>
  <si>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</si>
  <si>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</si>
  <si>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</si>
  <si>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</si>
  <si>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</si>
  <si>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</si>
  <si>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</si>
  <si>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</si>
  <si>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</si>
  <si>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</si>
  <si>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</si>
  <si>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</si>
  <si>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</si>
  <si>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</si>
  <si>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</si>
  <si>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</si>
  <si>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</si>
  <si>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</si>
  <si>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</si>
  <si>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</si>
  <si>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</si>
  <si>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</si>
  <si>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</si>
  <si>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</si>
  <si>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</si>
  <si>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</si>
  <si>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</si>
  <si>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</si>
  <si>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</si>
  <si>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</si>
  <si>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</si>
  <si>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</si>
  <si>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</si>
  <si>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</si>
  <si>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</si>
  <si>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</si>
  <si>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</si>
  <si>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</si>
  <si>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</si>
  <si>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</si>
  <si>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</si>
  <si>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</si>
  <si>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</si>
  <si>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</si>
  <si>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</si>
  <si>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</si>
  <si>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</si>
  <si>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</si>
  <si>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</si>
  <si>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</si>
  <si>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</si>
  <si>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</si>
  <si>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</si>
  <si>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</si>
  <si>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</si>
  <si>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</si>
  <si>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</si>
  <si>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</si>
  <si>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</si>
  <si>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</si>
  <si>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</si>
  <si>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</si>
  <si>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</si>
  <si>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</si>
  <si>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</si>
  <si>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</si>
  <si>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</si>
  <si>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</si>
  <si>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</si>
  <si>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</si>
  <si>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</si>
  <si>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</si>
  <si>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</si>
  <si>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</si>
  <si>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</si>
  <si>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</si>
  <si>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</si>
  <si>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</si>
  <si>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</si>
  <si>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</si>
  <si>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</si>
  <si>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</si>
  <si>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</si>
  <si>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</si>
  <si>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</si>
  <si>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</si>
  <si>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</si>
  <si>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</si>
  <si>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</si>
  <si>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</si>
  <si>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</si>
  <si>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</si>
  <si>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</si>
  <si>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</si>
  <si>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</si>
  <si>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</si>
  <si>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</si>
  <si>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</si>
  <si>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</si>
  <si>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</si>
  <si>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</si>
  <si>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</si>
  <si>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</si>
  <si>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</si>
  <si>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</si>
  <si>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</si>
  <si>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</si>
  <si>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</si>
  <si>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</si>
  <si>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</si>
  <si>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</si>
  <si>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</si>
  <si>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</si>
  <si>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</si>
  <si>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</si>
  <si>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</si>
  <si>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</si>
  <si>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</si>
  <si>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</si>
  <si>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</si>
  <si>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</si>
  <si>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</si>
  <si>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</si>
  <si>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</si>
  <si>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</si>
  <si>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</si>
  <si>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</si>
  <si>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</si>
  <si>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</si>
  <si>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</si>
  <si>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</si>
  <si>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</si>
  <si>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</si>
  <si>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</si>
  <si>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</si>
  <si>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</si>
  <si>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</si>
  <si>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</si>
  <si>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</si>
  <si>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</si>
  <si>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</si>
  <si>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</si>
  <si>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</si>
  <si>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</si>
  <si>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</si>
  <si>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</si>
  <si>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</si>
  <si>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</si>
  <si>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</si>
  <si>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</si>
  <si>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</si>
  <si>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</si>
  <si>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</si>
  <si>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</si>
  <si>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</si>
  <si>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</si>
  <si>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</si>
  <si>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</si>
  <si>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</si>
  <si>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</si>
  <si>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</si>
  <si>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</si>
  <si>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</si>
  <si>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</si>
  <si>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</si>
  <si>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</si>
  <si>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</si>
  <si>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</si>
  <si>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</si>
  <si>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</si>
  <si>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</si>
  <si>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</si>
  <si>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</si>
  <si>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</si>
  <si>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</si>
  <si>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</si>
  <si>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</si>
  <si>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</si>
  <si>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</si>
  <si>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</si>
  <si>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</si>
  <si>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</si>
  <si>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</si>
  <si>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</si>
  <si>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</si>
  <si>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</si>
  <si>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</si>
  <si>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</si>
  <si>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</si>
  <si>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</si>
  <si>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</si>
  <si>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</si>
  <si>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</si>
  <si>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</si>
  <si>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</si>
  <si>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</si>
  <si>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</si>
  <si>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</si>
  <si>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</si>
  <si>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</si>
  <si>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</si>
  <si>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</si>
  <si>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</si>
  <si>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</si>
  <si>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</si>
  <si>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</si>
  <si>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</si>
  <si>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</si>
  <si>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</si>
  <si>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</si>
  <si>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</si>
  <si>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</si>
  <si>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</si>
  <si>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</si>
  <si>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</si>
  <si>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</si>
  <si>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</si>
  <si>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</si>
  <si>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</si>
  <si>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</si>
  <si>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</si>
  <si>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</si>
  <si>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</si>
  <si>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</si>
  <si>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</si>
  <si>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エイズ研究センター経費（ＨＩＶ検査経費）</t>
  </si>
  <si>
    <t>国立感染症研究所</t>
  </si>
  <si>
    <t>藤谷 正</t>
  </si>
  <si>
    <t>昭和63年度</t>
  </si>
  <si>
    <t>終了予定なし</t>
  </si>
  <si>
    <t>総務部会計課</t>
  </si>
  <si>
    <t>-</t>
  </si>
  <si>
    <t>HIV感染症の克服にはグローバルなレベルでの感染拡大抑制が必要である。そのために、HIV流行地域であるアジア・アフリカのHIVおよび関連感染症のコントロールに向け、これらの地域の検査技師・医療関係者・研究者を対象として技術講習を行い、アジア・アフリカの検査診断技術向上、サーベイランス体制強化に結び付ける。</t>
  </si>
  <si>
    <t>HIV流行地域であるアジア・アフリカの検査技師・医療関係者・研究者（5-10カ国、各国1-2名）を対象として、HIVおよび関連感染症の実験室検査診断技術およびサーベイランスに関する講習を行う。流行地域における検査診断およびサーベイランスを担当する人材育成に基づき、血清診断・ゲノム診断等の検査診断技術の導入・更新に結びつき、アジア・アフリカの検査診断技術向上、検査診断体制およびサーベイランス体制の強化への貢献が期待される。</t>
  </si>
  <si>
    <t>政府開発援助試験研究費</t>
  </si>
  <si>
    <t>一定数以上の国の参加者を対象とする技術講習を行う。</t>
  </si>
  <si>
    <t>技術講習を行った対象国数。（対象国数の実績/目標国数）</t>
  </si>
  <si>
    <t>国数</t>
  </si>
  <si>
    <t>講習実績報告書</t>
  </si>
  <si>
    <t>アフリカ・アジアの研究者・技術者を対象とするHIV検査診断技術講習</t>
  </si>
  <si>
    <t>人</t>
  </si>
  <si>
    <t>１技術講習当たりの経費／技術講習を行った対象国数※１技術講習当たりの経費（H26～:約8,000,000円）</t>
    <phoneticPr fontId="5"/>
  </si>
  <si>
    <t>百万円</t>
  </si>
  <si>
    <t>　Ｘ/Ｙ</t>
    <phoneticPr fontId="5"/>
  </si>
  <si>
    <t>8百万円/10ヶ国</t>
  </si>
  <si>
    <t>8百万円
/8ヶ国</t>
  </si>
  <si>
    <t>／　</t>
    <phoneticPr fontId="5"/>
  </si>
  <si>
    <t>エイズ予防対策事業委託費</t>
  </si>
  <si>
    <t>エイズ対策促進事業</t>
  </si>
  <si>
    <t>エイズ対策費</t>
  </si>
  <si>
    <t>エイズ発生動向調査経費</t>
  </si>
  <si>
    <t>565</t>
  </si>
  <si>
    <t>502</t>
  </si>
  <si>
    <t>884</t>
  </si>
  <si>
    <t>894</t>
  </si>
  <si>
    <t>863</t>
  </si>
  <si>
    <t>866</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</si>
  <si>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</si>
  <si>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</si>
  <si>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</si>
  <si>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</si>
  <si>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</si>
  <si>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</si>
  <si>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HIV感染拡大抑制は国際的最重要課題の一つ（MDGs6）。我が国は、2011年国連エイズハイレベル会合で採択された「HIV及びエイズに関する政治宣言－HIV及びエイズの撲滅に向けた取組の強化」に従い、三大感染症対策支援を重視する国際保健政策を示し、国際的なコミットメントを果たす決意を表明。2014年WHO-UNAIDSより打ち出されたカスケードケア（90-90-90戦略：感染者の診断率、診断者の治療率、治療者のコントロール率のいずれも90%以上を目指す戦略）推進に必要な診断検査体制の構築・普及に極めて重要な役割を担う事業であり、WPROからも重要視されている。29年度からは講習の対象をHIVおよび関連感染症に拡大してグローバルな感染症制御への貢献を進めてい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</si>
  <si>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</si>
  <si>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</si>
  <si>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</si>
  <si>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26年度より診断検査技術だけでなく、サーベイランス強化に向けた講習が求められ、そのため診断検査担当とサーベイランス担当の2名参加の国が増えたことから、参加者数は10名程度で以前より変わらないものの、一時期、参加国数が減ることになったが、29年度からは参加国数を指標とした目標も達成している。</t>
    <phoneticPr fontId="5"/>
  </si>
  <si>
    <t>年に１回技術講習会を実施している。</t>
    <phoneticPr fontId="5"/>
  </si>
  <si>
    <t>本事業はアジア・アフリカ地域の検査技師・医療関係者・研究者を対象として技術講習を行い、アジア・アフリカの検査診断技術向上、サーベイランス体制強化に結び付けるための事業である。エイズ予防対策事業委託費は、後天性免疫不全症候群に関する特定感染症予防指針を踏まえて厚生労働省として取り組んでいる事業であり、エイズ対策促進事業については、都道府県等におけるエイズ対策を支援するものである。また、エイズ対策費については、エイズに関する医療提供体制確保を目的としており、さらに、エイズ発生動向調査経費については、エイズ動向委員会の開催経費等であり適切な役割分担を行っている。</t>
    <phoneticPr fontId="5"/>
  </si>
  <si>
    <t>無</t>
  </si>
  <si>
    <t>‐</t>
  </si>
  <si>
    <t>試験検体・標準品等の管理システムや国際研修の配布テキスト等にかかる経費の節約等も進め、最適の対応を行っている。令和3年度においては、高いニーズのもと12カ国16名の予定であったが、新型コロナ禍をふまえた対応として10カ国の13人に対して技術講習を行った。受講者からは概ね高評価があり、WPROからも重要視されている。</t>
    <phoneticPr fontId="5"/>
  </si>
  <si>
    <t>国際研修の参加者からのフィードバックをもとに検討を勧めており、国際貢献に努めていきたい。26年度より診断検査技術だけでなく、サーベイランス強化に向けた講習が求められ、両者に対応した事業を展開したことにより、診断検査担当とサーベイランス担当の2名参加する国が増えたため、参加者数に大きな変動はないものの、一時参加国数がやや減少したが、29年度からは参加国数を指標とした目標も達成している。引き続きコストの削減に努めるとともに、29年度からは講習の対象をHIVおよび関連感染症に拡大してグローバルな感染症制御に資する内容を展開している。</t>
    <phoneticPr fontId="5"/>
  </si>
  <si>
    <t>-</t>
    <phoneticPr fontId="5"/>
  </si>
  <si>
    <t>https://www.mhlw.go.jp/wp/seisaku/hyouka/dl/r03_jizenbunseki/XIII-1-1.pdf</t>
    <phoneticPr fontId="5"/>
  </si>
  <si>
    <t>7頁</t>
    <rPh sb="1" eb="2">
      <t>ページ</t>
    </rPh>
    <phoneticPr fontId="5"/>
  </si>
  <si>
    <t>8百万円
/10ヵ国</t>
    <rPh sb="1" eb="4">
      <t>ヒャクマンエン</t>
    </rPh>
    <rPh sb="9" eb="10">
      <t>コク</t>
    </rPh>
    <phoneticPr fontId="5"/>
  </si>
  <si>
    <t>8百万円
/7ヵ国</t>
    <rPh sb="1" eb="4">
      <t>ヒャクマンエン</t>
    </rPh>
    <rPh sb="8" eb="9">
      <t>コク</t>
    </rPh>
    <phoneticPr fontId="5"/>
  </si>
  <si>
    <t>HIV流行地域であるアジア・アフリカの検査技師・医療関係者・研究者を対象として、HIVおよび関連感染症の実験室検査診断技術およびサーベイランスに関する講習を行う。</t>
    <phoneticPr fontId="5"/>
  </si>
  <si>
    <t>HIV検査診断技術講習を行う。</t>
    <rPh sb="3" eb="7">
      <t>ケンサシンダン</t>
    </rPh>
    <rPh sb="7" eb="9">
      <t>ギジュツ</t>
    </rPh>
    <rPh sb="9" eb="11">
      <t>コウシュウ</t>
    </rPh>
    <rPh sb="12" eb="13">
      <t>オコナ</t>
    </rPh>
    <phoneticPr fontId="5"/>
  </si>
  <si>
    <t>岩井化学薬品株式会社</t>
    <phoneticPr fontId="5"/>
  </si>
  <si>
    <t>非常勤職員A</t>
    <rPh sb="0" eb="5">
      <t>ヒジョウキンショクイン</t>
    </rPh>
    <phoneticPr fontId="5"/>
  </si>
  <si>
    <t>株式会社チヨダサイエンス</t>
  </si>
  <si>
    <t>非常勤職員B</t>
    <rPh sb="0" eb="5">
      <t>ヒジョウキンショクイン</t>
    </rPh>
    <phoneticPr fontId="5"/>
  </si>
  <si>
    <t>リコージャパン株式会社　首都圏事業本部</t>
  </si>
  <si>
    <t>コイケ酸商株式会社</t>
  </si>
  <si>
    <t>リコージャパン株式会社　立川北営業所</t>
  </si>
  <si>
    <t>日本酸水素株式会社</t>
  </si>
  <si>
    <t>備品購入</t>
    <rPh sb="0" eb="4">
      <t>ビヒンコウニュウ</t>
    </rPh>
    <phoneticPr fontId="5"/>
  </si>
  <si>
    <t>賃金</t>
    <rPh sb="0" eb="2">
      <t>チンギン</t>
    </rPh>
    <phoneticPr fontId="5"/>
  </si>
  <si>
    <t>複写機保守</t>
    <rPh sb="0" eb="3">
      <t>フクシャキ</t>
    </rPh>
    <rPh sb="3" eb="5">
      <t>ホシュ</t>
    </rPh>
    <phoneticPr fontId="5"/>
  </si>
  <si>
    <t>消耗品購入</t>
    <rPh sb="0" eb="5">
      <t>ショウモウヒンコウニュウ</t>
    </rPh>
    <phoneticPr fontId="5"/>
  </si>
  <si>
    <t>-</t>
    <phoneticPr fontId="5"/>
  </si>
  <si>
    <t>A.岩井化学薬品株式会社</t>
    <phoneticPr fontId="5"/>
  </si>
  <si>
    <t>備品費</t>
    <rPh sb="0" eb="3">
      <t>ビヒンヒ</t>
    </rPh>
    <phoneticPr fontId="5"/>
  </si>
  <si>
    <t>昨年度に比べ低下しており、引き続きコスト削減に努めているため、妥当である。</t>
    <phoneticPr fontId="5"/>
  </si>
  <si>
    <t>引き続き、必要な予算額を確保し、適正な執行に努めること。</t>
    <phoneticPr fontId="5"/>
  </si>
  <si>
    <t>点検対象外</t>
    <rPh sb="0" eb="5">
      <t>テンケンタイショウガイ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</si>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</sst>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152399</xdr:colOff>
      <xdr:row>270</xdr:row>
      <xdr:rowOff>21771</xdr:rowOff>
    </xdr:from>
    <xdr:to>
      <xdr:col>34</xdr:col>
      <xdr:colOff>72223</xdr:colOff>
      <xdr:row>273</xdr:row>
      <xdr:rowOff>185563</xdr:rowOff>
    </xdr:to>
    <xdr:sp macro="" textlink="">
      <xdr:nvSpPr>
        <xdr:cNvPr id="2" name="正方形/長方形 1">
          <a:extLst>
            <a:ext uri="{FF2B5EF4-FFF2-40B4-BE49-F238E27FC236}">
              <a16:creationId xmlns:a16="http://schemas.microsoft.com/office/drawing/2014/main" id="{E626A4E4-574E-40F3-ACBB-E7280EA71BB9}"/>
            </a:ext>
          </a:extLst>
        </xdr:cNvPr>
        <xdr:cNvSpPr/>
      </xdr:nvSpPr>
      <xdr:spPr>
        <a:xfrm>
          <a:off x="3668485" y="40581942"/>
          <a:ext cx="2695681" cy="12305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エイズ研究センター経費（</a:t>
          </a:r>
          <a:r>
            <a:rPr kumimoji="1" lang="en-US" altLang="ja-JP" sz="1100" b="0" i="0" u="none" strike="noStrike" kern="0" cap="none" spc="0" normalizeH="0" baseline="0" noProof="0">
              <a:ln>
                <a:noFill/>
              </a:ln>
              <a:solidFill>
                <a:prstClr val="black"/>
              </a:solidFill>
              <a:effectLst/>
              <a:uLnTx/>
              <a:uFillTx/>
              <a:latin typeface="+mn-lt"/>
              <a:ea typeface="+mn-ea"/>
              <a:cs typeface="+mn-cs"/>
            </a:rPr>
            <a:t>HIV</a:t>
          </a:r>
          <a:r>
            <a:rPr kumimoji="1" lang="ja-JP" altLang="en-US" sz="1100" b="0" i="0" u="none" strike="noStrike" kern="0" cap="none" spc="0" normalizeH="0" baseline="0" noProof="0">
              <a:ln>
                <a:noFill/>
              </a:ln>
              <a:solidFill>
                <a:prstClr val="black"/>
              </a:solidFill>
              <a:effectLst/>
              <a:uLnTx/>
              <a:uFillTx/>
              <a:latin typeface="+mn-lt"/>
              <a:ea typeface="+mn-ea"/>
              <a:cs typeface="+mn-cs"/>
            </a:rPr>
            <a:t>検査経費）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108858</xdr:colOff>
      <xdr:row>273</xdr:row>
      <xdr:rowOff>174171</xdr:rowOff>
    </xdr:from>
    <xdr:to>
      <xdr:col>26</xdr:col>
      <xdr:colOff>111800</xdr:colOff>
      <xdr:row>276</xdr:row>
      <xdr:rowOff>301472</xdr:rowOff>
    </xdr:to>
    <xdr:cxnSp macro="">
      <xdr:nvCxnSpPr>
        <xdr:cNvPr id="3" name="直線コネクタ 2">
          <a:extLst>
            <a:ext uri="{FF2B5EF4-FFF2-40B4-BE49-F238E27FC236}">
              <a16:creationId xmlns:a16="http://schemas.microsoft.com/office/drawing/2014/main" id="{F2E63B64-9459-48AD-954B-E0C90915E8E6}"/>
            </a:ext>
          </a:extLst>
        </xdr:cNvPr>
        <xdr:cNvCxnSpPr/>
      </xdr:nvCxnSpPr>
      <xdr:spPr>
        <a:xfrm>
          <a:off x="4920344" y="41801142"/>
          <a:ext cx="2942" cy="119410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168728</xdr:colOff>
      <xdr:row>276</xdr:row>
      <xdr:rowOff>302079</xdr:rowOff>
    </xdr:from>
    <xdr:to>
      <xdr:col>34</xdr:col>
      <xdr:colOff>38100</xdr:colOff>
      <xdr:row>281</xdr:row>
      <xdr:rowOff>45852</xdr:rowOff>
    </xdr:to>
    <xdr:sp macro="" textlink="">
      <xdr:nvSpPr>
        <xdr:cNvPr id="4" name="正方形/長方形 3">
          <a:extLst>
            <a:ext uri="{FF2B5EF4-FFF2-40B4-BE49-F238E27FC236}">
              <a16:creationId xmlns:a16="http://schemas.microsoft.com/office/drawing/2014/main" id="{C174CF9C-FDD2-4AE9-8E0E-D8CD51DCAFBC}"/>
            </a:ext>
          </a:extLst>
        </xdr:cNvPr>
        <xdr:cNvSpPr/>
      </xdr:nvSpPr>
      <xdr:spPr>
        <a:xfrm>
          <a:off x="4046764" y="41558936"/>
          <a:ext cx="2930979" cy="15127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岩井化学薬品株式会社 </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研究用消耗品、備品購入等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54428</xdr:colOff>
      <xdr:row>274</xdr:row>
      <xdr:rowOff>304801</xdr:rowOff>
    </xdr:from>
    <xdr:to>
      <xdr:col>33</xdr:col>
      <xdr:colOff>93740</xdr:colOff>
      <xdr:row>275</xdr:row>
      <xdr:rowOff>244881</xdr:rowOff>
    </xdr:to>
    <xdr:sp macro="" textlink="">
      <xdr:nvSpPr>
        <xdr:cNvPr id="5" name="テキスト ボックス 4">
          <a:extLst>
            <a:ext uri="{FF2B5EF4-FFF2-40B4-BE49-F238E27FC236}">
              <a16:creationId xmlns:a16="http://schemas.microsoft.com/office/drawing/2014/main" id="{0B1989C8-83A6-424B-BA25-D8890B83DEF3}"/>
            </a:ext>
          </a:extLst>
        </xdr:cNvPr>
        <xdr:cNvSpPr txBox="1"/>
      </xdr:nvSpPr>
      <xdr:spPr>
        <a:xfrm rot="10800000" flipV="1">
          <a:off x="3940628" y="42291001"/>
          <a:ext cx="2259998" cy="299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105" zoomScaleNormal="75" zoomScaleSheetLayoutView="75" zoomScalePageLayoutView="85" workbookViewId="0">
      <selection activeCell="J246" sqref="J246:L24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2">
        <v>2022</v>
      </c>
      <c r="AE2" s="842"/>
      <c r="AF2" s="842"/>
      <c r="AG2" s="842"/>
      <c r="AH2" s="842"/>
      <c r="AI2" s="75" t="s">
        <v>285</v>
      </c>
      <c r="AJ2" s="842" t="s">
        <v>642</v>
      </c>
      <c r="AK2" s="842"/>
      <c r="AL2" s="842"/>
      <c r="AM2" s="842"/>
      <c r="AN2" s="75" t="s">
        <v>285</v>
      </c>
      <c r="AO2" s="842">
        <v>21</v>
      </c>
      <c r="AP2" s="842"/>
      <c r="AQ2" s="842"/>
      <c r="AR2" s="76" t="s">
        <v>285</v>
      </c>
      <c r="AS2" s="843">
        <v>982</v>
      </c>
      <c r="AT2" s="843"/>
      <c r="AU2" s="843"/>
      <c r="AV2" s="75" t="str">
        <f>IF(AW2="","","-")</f>
        <v/>
      </c>
      <c r="AW2" s="844"/>
      <c r="AX2" s="844"/>
    </row>
    <row r="3" spans="1:50" ht="21" customHeight="1" thickBot="1" x14ac:dyDescent="0.25">
      <c r="A3" s="845" t="s">
        <v>598</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59</v>
      </c>
      <c r="AJ3" s="847" t="s">
        <v>608</v>
      </c>
      <c r="AK3" s="847"/>
      <c r="AL3" s="847"/>
      <c r="AM3" s="847"/>
      <c r="AN3" s="847"/>
      <c r="AO3" s="847"/>
      <c r="AP3" s="847"/>
      <c r="AQ3" s="847"/>
      <c r="AR3" s="847"/>
      <c r="AS3" s="847"/>
      <c r="AT3" s="847"/>
      <c r="AU3" s="847"/>
      <c r="AV3" s="847"/>
      <c r="AW3" s="847"/>
      <c r="AX3" s="24" t="s">
        <v>60</v>
      </c>
    </row>
    <row r="4" spans="1:50" ht="24.75" customHeight="1" x14ac:dyDescent="0.2">
      <c r="A4" s="817" t="s">
        <v>23</v>
      </c>
      <c r="B4" s="818"/>
      <c r="C4" s="818"/>
      <c r="D4" s="818"/>
      <c r="E4" s="818"/>
      <c r="F4" s="818"/>
      <c r="G4" s="819" t="s">
        <v>609</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610</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2">
      <c r="A5" s="829" t="s">
        <v>62</v>
      </c>
      <c r="B5" s="830"/>
      <c r="C5" s="830"/>
      <c r="D5" s="830"/>
      <c r="E5" s="830"/>
      <c r="F5" s="831"/>
      <c r="G5" s="832" t="s">
        <v>612</v>
      </c>
      <c r="H5" s="833"/>
      <c r="I5" s="833"/>
      <c r="J5" s="833"/>
      <c r="K5" s="833"/>
      <c r="L5" s="833"/>
      <c r="M5" s="834" t="s">
        <v>61</v>
      </c>
      <c r="N5" s="835"/>
      <c r="O5" s="835"/>
      <c r="P5" s="835"/>
      <c r="Q5" s="835"/>
      <c r="R5" s="836"/>
      <c r="S5" s="837" t="s">
        <v>613</v>
      </c>
      <c r="T5" s="833"/>
      <c r="U5" s="833"/>
      <c r="V5" s="833"/>
      <c r="W5" s="833"/>
      <c r="X5" s="838"/>
      <c r="Y5" s="839" t="s">
        <v>3</v>
      </c>
      <c r="Z5" s="840"/>
      <c r="AA5" s="840"/>
      <c r="AB5" s="840"/>
      <c r="AC5" s="840"/>
      <c r="AD5" s="841"/>
      <c r="AE5" s="862" t="s">
        <v>614</v>
      </c>
      <c r="AF5" s="862"/>
      <c r="AG5" s="862"/>
      <c r="AH5" s="862"/>
      <c r="AI5" s="862"/>
      <c r="AJ5" s="862"/>
      <c r="AK5" s="862"/>
      <c r="AL5" s="862"/>
      <c r="AM5" s="862"/>
      <c r="AN5" s="862"/>
      <c r="AO5" s="862"/>
      <c r="AP5" s="863"/>
      <c r="AQ5" s="864" t="s">
        <v>611</v>
      </c>
      <c r="AR5" s="865"/>
      <c r="AS5" s="865"/>
      <c r="AT5" s="865"/>
      <c r="AU5" s="865"/>
      <c r="AV5" s="865"/>
      <c r="AW5" s="865"/>
      <c r="AX5" s="866"/>
    </row>
    <row r="6" spans="1:50" ht="39" customHeight="1" x14ac:dyDescent="0.2">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2">
      <c r="A7" s="848" t="s">
        <v>20</v>
      </c>
      <c r="B7" s="849"/>
      <c r="C7" s="849"/>
      <c r="D7" s="849"/>
      <c r="E7" s="849"/>
      <c r="F7" s="850"/>
      <c r="G7" s="872" t="s">
        <v>615</v>
      </c>
      <c r="H7" s="873"/>
      <c r="I7" s="873"/>
      <c r="J7" s="873"/>
      <c r="K7" s="873"/>
      <c r="L7" s="873"/>
      <c r="M7" s="873"/>
      <c r="N7" s="873"/>
      <c r="O7" s="873"/>
      <c r="P7" s="873"/>
      <c r="Q7" s="873"/>
      <c r="R7" s="873"/>
      <c r="S7" s="873"/>
      <c r="T7" s="873"/>
      <c r="U7" s="873"/>
      <c r="V7" s="873"/>
      <c r="W7" s="873"/>
      <c r="X7" s="874"/>
      <c r="Y7" s="875" t="s">
        <v>270</v>
      </c>
      <c r="Z7" s="693"/>
      <c r="AA7" s="693"/>
      <c r="AB7" s="693"/>
      <c r="AC7" s="693"/>
      <c r="AD7" s="876"/>
      <c r="AE7" s="804" t="s">
        <v>615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2">
      <c r="A8" s="848" t="s">
        <v>185</v>
      </c>
      <c r="B8" s="849"/>
      <c r="C8" s="849"/>
      <c r="D8" s="849"/>
      <c r="E8" s="849"/>
      <c r="F8" s="850"/>
      <c r="G8" s="851" t="str">
        <f>入力規則等!A27</f>
        <v>医療分野の研究開発関連、科学技術・イノベーション、男女共同参画</v>
      </c>
      <c r="H8" s="852"/>
      <c r="I8" s="852"/>
      <c r="J8" s="852"/>
      <c r="K8" s="852"/>
      <c r="L8" s="852"/>
      <c r="M8" s="852"/>
      <c r="N8" s="852"/>
      <c r="O8" s="852"/>
      <c r="P8" s="852"/>
      <c r="Q8" s="852"/>
      <c r="R8" s="852"/>
      <c r="S8" s="852"/>
      <c r="T8" s="852"/>
      <c r="U8" s="852"/>
      <c r="V8" s="852"/>
      <c r="W8" s="852"/>
      <c r="X8" s="853"/>
      <c r="Y8" s="854" t="s">
        <v>186</v>
      </c>
      <c r="Z8" s="855"/>
      <c r="AA8" s="855"/>
      <c r="AB8" s="855"/>
      <c r="AC8" s="855"/>
      <c r="AD8" s="856"/>
      <c r="AE8" s="857" t="str">
        <f>入力規則等!K13</f>
        <v>文教及び科学振興</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2">
      <c r="A9" s="777" t="s">
        <v>21</v>
      </c>
      <c r="B9" s="778"/>
      <c r="C9" s="778"/>
      <c r="D9" s="778"/>
      <c r="E9" s="778"/>
      <c r="F9" s="778"/>
      <c r="G9" s="859" t="s">
        <v>616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2">
      <c r="A10" s="765" t="s">
        <v>27</v>
      </c>
      <c r="B10" s="766"/>
      <c r="C10" s="766"/>
      <c r="D10" s="766"/>
      <c r="E10" s="766"/>
      <c r="F10" s="766"/>
      <c r="G10" s="767" t="s">
        <v>617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765" t="s">
        <v>5</v>
      </c>
      <c r="B11" s="766"/>
      <c r="C11" s="766"/>
      <c r="D11" s="766"/>
      <c r="E11" s="766"/>
      <c r="F11" s="770"/>
      <c r="G11" s="771" t="str">
        <f>入力規則等!P10</f>
        <v>直接実施</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2">
      <c r="A12" s="774" t="s">
        <v>22</v>
      </c>
      <c r="B12" s="775"/>
      <c r="C12" s="775"/>
      <c r="D12" s="775"/>
      <c r="E12" s="775"/>
      <c r="F12" s="776"/>
      <c r="G12" s="780"/>
      <c r="H12" s="781"/>
      <c r="I12" s="781"/>
      <c r="J12" s="781"/>
      <c r="K12" s="781"/>
      <c r="L12" s="781"/>
      <c r="M12" s="781"/>
      <c r="N12" s="781"/>
      <c r="O12" s="781"/>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10"/>
    </row>
    <row r="13" spans="1:50" ht="21" customHeight="1" x14ac:dyDescent="0.2">
      <c r="A13" s="313"/>
      <c r="B13" s="314"/>
      <c r="C13" s="314"/>
      <c r="D13" s="314"/>
      <c r="E13" s="314"/>
      <c r="F13" s="315"/>
      <c r="G13" s="794" t="s">
        <v>6</v>
      </c>
      <c r="H13" s="795"/>
      <c r="I13" s="811" t="s">
        <v>7</v>
      </c>
      <c r="J13" s="812"/>
      <c r="K13" s="812"/>
      <c r="L13" s="812"/>
      <c r="M13" s="812"/>
      <c r="N13" s="812"/>
      <c r="O13" s="813"/>
      <c r="P13" s="705">
        <v>8</v>
      </c>
      <c r="Q13" s="706"/>
      <c r="R13" s="706"/>
      <c r="S13" s="706"/>
      <c r="T13" s="706"/>
      <c r="U13" s="706"/>
      <c r="V13" s="707"/>
      <c r="W13" s="705">
        <v>8</v>
      </c>
      <c r="X13" s="706"/>
      <c r="Y13" s="706"/>
      <c r="Z13" s="706"/>
      <c r="AA13" s="706"/>
      <c r="AB13" s="706"/>
      <c r="AC13" s="707"/>
      <c r="AD13" s="705">
        <v>8</v>
      </c>
      <c r="AE13" s="706"/>
      <c r="AF13" s="706"/>
      <c r="AG13" s="706"/>
      <c r="AH13" s="706"/>
      <c r="AI13" s="706"/>
      <c r="AJ13" s="707"/>
      <c r="AK13" s="705">
        <v>8</v>
      </c>
      <c r="AL13" s="706"/>
      <c r="AM13" s="706"/>
      <c r="AN13" s="706"/>
      <c r="AO13" s="706"/>
      <c r="AP13" s="706"/>
      <c r="AQ13" s="707"/>
      <c r="AR13" s="742">
        <v>8</v>
      </c>
      <c r="AS13" s="743"/>
      <c r="AT13" s="743"/>
      <c r="AU13" s="743"/>
      <c r="AV13" s="743"/>
      <c r="AW13" s="743"/>
      <c r="AX13" s="814"/>
    </row>
    <row r="14" spans="1:50" ht="21" customHeight="1" x14ac:dyDescent="0.2">
      <c r="A14" s="313"/>
      <c r="B14" s="314"/>
      <c r="C14" s="314"/>
      <c r="D14" s="314"/>
      <c r="E14" s="314"/>
      <c r="F14" s="315"/>
      <c r="G14" s="796"/>
      <c r="H14" s="797"/>
      <c r="I14" s="789" t="s">
        <v>8</v>
      </c>
      <c r="J14" s="790"/>
      <c r="K14" s="790"/>
      <c r="L14" s="790"/>
      <c r="M14" s="790"/>
      <c r="N14" s="790"/>
      <c r="O14" s="791"/>
      <c r="P14" s="705" t="s">
        <v>615</v>
      </c>
      <c r="Q14" s="706"/>
      <c r="R14" s="706"/>
      <c r="S14" s="706"/>
      <c r="T14" s="706"/>
      <c r="U14" s="706"/>
      <c r="V14" s="707"/>
      <c r="W14" s="705" t="s">
        <v>615</v>
      </c>
      <c r="X14" s="706"/>
      <c r="Y14" s="706"/>
      <c r="Z14" s="706"/>
      <c r="AA14" s="706"/>
      <c r="AB14" s="706"/>
      <c r="AC14" s="707"/>
      <c r="AD14" s="705" t="s">
        <v>615</v>
      </c>
      <c r="AE14" s="706"/>
      <c r="AF14" s="706"/>
      <c r="AG14" s="706"/>
      <c r="AH14" s="706"/>
      <c r="AI14" s="706"/>
      <c r="AJ14" s="707"/>
      <c r="AK14" s="705" t="s">
        <v>285</v>
      </c>
      <c r="AL14" s="706"/>
      <c r="AM14" s="706"/>
      <c r="AN14" s="706"/>
      <c r="AO14" s="706"/>
      <c r="AP14" s="706"/>
      <c r="AQ14" s="707"/>
      <c r="AR14" s="800"/>
      <c r="AS14" s="800"/>
      <c r="AT14" s="800"/>
      <c r="AU14" s="800"/>
      <c r="AV14" s="800"/>
      <c r="AW14" s="800"/>
      <c r="AX14" s="801"/>
    </row>
    <row r="15" spans="1:50" ht="21" customHeight="1" x14ac:dyDescent="0.2">
      <c r="A15" s="313"/>
      <c r="B15" s="314"/>
      <c r="C15" s="314"/>
      <c r="D15" s="314"/>
      <c r="E15" s="314"/>
      <c r="F15" s="315"/>
      <c r="G15" s="796"/>
      <c r="H15" s="797"/>
      <c r="I15" s="789" t="s">
        <v>47</v>
      </c>
      <c r="J15" s="802"/>
      <c r="K15" s="802"/>
      <c r="L15" s="802"/>
      <c r="M15" s="802"/>
      <c r="N15" s="802"/>
      <c r="O15" s="803"/>
      <c r="P15" s="705" t="s">
        <v>615</v>
      </c>
      <c r="Q15" s="706"/>
      <c r="R15" s="706"/>
      <c r="S15" s="706"/>
      <c r="T15" s="706"/>
      <c r="U15" s="706"/>
      <c r="V15" s="707"/>
      <c r="W15" s="705" t="s">
        <v>615</v>
      </c>
      <c r="X15" s="706"/>
      <c r="Y15" s="706"/>
      <c r="Z15" s="706"/>
      <c r="AA15" s="706"/>
      <c r="AB15" s="706"/>
      <c r="AC15" s="707"/>
      <c r="AD15" s="705" t="s">
        <v>615</v>
      </c>
      <c r="AE15" s="706"/>
      <c r="AF15" s="706"/>
      <c r="AG15" s="706"/>
      <c r="AH15" s="706"/>
      <c r="AI15" s="706"/>
      <c r="AJ15" s="707"/>
      <c r="AK15" s="705" t="s">
        <v>285</v>
      </c>
      <c r="AL15" s="706"/>
      <c r="AM15" s="706"/>
      <c r="AN15" s="706"/>
      <c r="AO15" s="706"/>
      <c r="AP15" s="706"/>
      <c r="AQ15" s="707"/>
      <c r="AR15" s="705" t="s">
        <v>683</v>
      </c>
      <c r="AS15" s="706"/>
      <c r="AT15" s="706"/>
      <c r="AU15" s="706"/>
      <c r="AV15" s="706"/>
      <c r="AW15" s="706"/>
      <c r="AX15" s="815"/>
    </row>
    <row r="16" spans="1:50" ht="21" customHeight="1" x14ac:dyDescent="0.2">
      <c r="A16" s="313"/>
      <c r="B16" s="314"/>
      <c r="C16" s="314"/>
      <c r="D16" s="314"/>
      <c r="E16" s="314"/>
      <c r="F16" s="315"/>
      <c r="G16" s="796"/>
      <c r="H16" s="797"/>
      <c r="I16" s="789" t="s">
        <v>48</v>
      </c>
      <c r="J16" s="802"/>
      <c r="K16" s="802"/>
      <c r="L16" s="802"/>
      <c r="M16" s="802"/>
      <c r="N16" s="802"/>
      <c r="O16" s="803"/>
      <c r="P16" s="705" t="s">
        <v>615</v>
      </c>
      <c r="Q16" s="706"/>
      <c r="R16" s="706"/>
      <c r="S16" s="706"/>
      <c r="T16" s="706"/>
      <c r="U16" s="706"/>
      <c r="V16" s="707"/>
      <c r="W16" s="705" t="s">
        <v>615</v>
      </c>
      <c r="X16" s="706"/>
      <c r="Y16" s="706"/>
      <c r="Z16" s="706"/>
      <c r="AA16" s="706"/>
      <c r="AB16" s="706"/>
      <c r="AC16" s="707"/>
      <c r="AD16" s="705" t="s">
        <v>615</v>
      </c>
      <c r="AE16" s="706"/>
      <c r="AF16" s="706"/>
      <c r="AG16" s="706"/>
      <c r="AH16" s="706"/>
      <c r="AI16" s="706"/>
      <c r="AJ16" s="707"/>
      <c r="AK16" s="705" t="s">
        <v>285</v>
      </c>
      <c r="AL16" s="706"/>
      <c r="AM16" s="706"/>
      <c r="AN16" s="706"/>
      <c r="AO16" s="706"/>
      <c r="AP16" s="706"/>
      <c r="AQ16" s="707"/>
      <c r="AR16" s="807"/>
      <c r="AS16" s="808"/>
      <c r="AT16" s="808"/>
      <c r="AU16" s="808"/>
      <c r="AV16" s="808"/>
      <c r="AW16" s="808"/>
      <c r="AX16" s="809"/>
    </row>
    <row r="17" spans="1:50" ht="24.75" customHeight="1" x14ac:dyDescent="0.2">
      <c r="A17" s="313"/>
      <c r="B17" s="314"/>
      <c r="C17" s="314"/>
      <c r="D17" s="314"/>
      <c r="E17" s="314"/>
      <c r="F17" s="315"/>
      <c r="G17" s="796"/>
      <c r="H17" s="797"/>
      <c r="I17" s="789" t="s">
        <v>46</v>
      </c>
      <c r="J17" s="790"/>
      <c r="K17" s="790"/>
      <c r="L17" s="790"/>
      <c r="M17" s="790"/>
      <c r="N17" s="790"/>
      <c r="O17" s="791"/>
      <c r="P17" s="705" t="s">
        <v>615</v>
      </c>
      <c r="Q17" s="706"/>
      <c r="R17" s="706"/>
      <c r="S17" s="706"/>
      <c r="T17" s="706"/>
      <c r="U17" s="706"/>
      <c r="V17" s="707"/>
      <c r="W17" s="705" t="s">
        <v>615</v>
      </c>
      <c r="X17" s="706"/>
      <c r="Y17" s="706"/>
      <c r="Z17" s="706"/>
      <c r="AA17" s="706"/>
      <c r="AB17" s="706"/>
      <c r="AC17" s="707"/>
      <c r="AD17" s="705" t="s">
        <v>615</v>
      </c>
      <c r="AE17" s="706"/>
      <c r="AF17" s="706"/>
      <c r="AG17" s="706"/>
      <c r="AH17" s="706"/>
      <c r="AI17" s="706"/>
      <c r="AJ17" s="707"/>
      <c r="AK17" s="705" t="s">
        <v>285</v>
      </c>
      <c r="AL17" s="706"/>
      <c r="AM17" s="706"/>
      <c r="AN17" s="706"/>
      <c r="AO17" s="706"/>
      <c r="AP17" s="706"/>
      <c r="AQ17" s="707"/>
      <c r="AR17" s="792"/>
      <c r="AS17" s="792"/>
      <c r="AT17" s="792"/>
      <c r="AU17" s="792"/>
      <c r="AV17" s="792"/>
      <c r="AW17" s="792"/>
      <c r="AX17" s="793"/>
    </row>
    <row r="18" spans="1:50" ht="24.75" customHeight="1" x14ac:dyDescent="0.2">
      <c r="A18" s="313"/>
      <c r="B18" s="314"/>
      <c r="C18" s="314"/>
      <c r="D18" s="314"/>
      <c r="E18" s="314"/>
      <c r="F18" s="315"/>
      <c r="G18" s="798"/>
      <c r="H18" s="799"/>
      <c r="I18" s="782" t="s">
        <v>18</v>
      </c>
      <c r="J18" s="783"/>
      <c r="K18" s="783"/>
      <c r="L18" s="783"/>
      <c r="M18" s="783"/>
      <c r="N18" s="783"/>
      <c r="O18" s="784"/>
      <c r="P18" s="785">
        <f>SUM(P13:V17)</f>
        <v>8</v>
      </c>
      <c r="Q18" s="786"/>
      <c r="R18" s="786"/>
      <c r="S18" s="786"/>
      <c r="T18" s="786"/>
      <c r="U18" s="786"/>
      <c r="V18" s="787"/>
      <c r="W18" s="785">
        <f>SUM(W13:AC17)</f>
        <v>8</v>
      </c>
      <c r="X18" s="786"/>
      <c r="Y18" s="786"/>
      <c r="Z18" s="786"/>
      <c r="AA18" s="786"/>
      <c r="AB18" s="786"/>
      <c r="AC18" s="787"/>
      <c r="AD18" s="785">
        <f>SUM(AD13:AJ17)</f>
        <v>8</v>
      </c>
      <c r="AE18" s="786"/>
      <c r="AF18" s="786"/>
      <c r="AG18" s="786"/>
      <c r="AH18" s="786"/>
      <c r="AI18" s="786"/>
      <c r="AJ18" s="787"/>
      <c r="AK18" s="785">
        <f>SUM(AK13:AQ17)</f>
        <v>8</v>
      </c>
      <c r="AL18" s="786"/>
      <c r="AM18" s="786"/>
      <c r="AN18" s="786"/>
      <c r="AO18" s="786"/>
      <c r="AP18" s="786"/>
      <c r="AQ18" s="787"/>
      <c r="AR18" s="785">
        <f>SUM(AR13:AX17)</f>
        <v>8</v>
      </c>
      <c r="AS18" s="786"/>
      <c r="AT18" s="786"/>
      <c r="AU18" s="786"/>
      <c r="AV18" s="786"/>
      <c r="AW18" s="786"/>
      <c r="AX18" s="788"/>
    </row>
    <row r="19" spans="1:50" ht="24.75" customHeight="1" x14ac:dyDescent="0.2">
      <c r="A19" s="313"/>
      <c r="B19" s="314"/>
      <c r="C19" s="314"/>
      <c r="D19" s="314"/>
      <c r="E19" s="314"/>
      <c r="F19" s="315"/>
      <c r="G19" s="757" t="s">
        <v>9</v>
      </c>
      <c r="H19" s="758"/>
      <c r="I19" s="758"/>
      <c r="J19" s="758"/>
      <c r="K19" s="758"/>
      <c r="L19" s="758"/>
      <c r="M19" s="758"/>
      <c r="N19" s="758"/>
      <c r="O19" s="758"/>
      <c r="P19" s="705">
        <v>8</v>
      </c>
      <c r="Q19" s="706"/>
      <c r="R19" s="706"/>
      <c r="S19" s="706"/>
      <c r="T19" s="706"/>
      <c r="U19" s="706"/>
      <c r="V19" s="707"/>
      <c r="W19" s="705">
        <v>8</v>
      </c>
      <c r="X19" s="706"/>
      <c r="Y19" s="706"/>
      <c r="Z19" s="706"/>
      <c r="AA19" s="706"/>
      <c r="AB19" s="706"/>
      <c r="AC19" s="707"/>
      <c r="AD19" s="705">
        <v>8</v>
      </c>
      <c r="AE19" s="706"/>
      <c r="AF19" s="706"/>
      <c r="AG19" s="706"/>
      <c r="AH19" s="706"/>
      <c r="AI19" s="706"/>
      <c r="AJ19" s="707"/>
      <c r="AK19" s="754"/>
      <c r="AL19" s="754"/>
      <c r="AM19" s="754"/>
      <c r="AN19" s="754"/>
      <c r="AO19" s="754"/>
      <c r="AP19" s="754"/>
      <c r="AQ19" s="754"/>
      <c r="AR19" s="754"/>
      <c r="AS19" s="754"/>
      <c r="AT19" s="754"/>
      <c r="AU19" s="754"/>
      <c r="AV19" s="754"/>
      <c r="AW19" s="754"/>
      <c r="AX19" s="756"/>
    </row>
    <row r="20" spans="1:50" ht="24.75" customHeight="1" x14ac:dyDescent="0.2">
      <c r="A20" s="313"/>
      <c r="B20" s="314"/>
      <c r="C20" s="314"/>
      <c r="D20" s="314"/>
      <c r="E20" s="314"/>
      <c r="F20" s="315"/>
      <c r="G20" s="757" t="s">
        <v>10</v>
      </c>
      <c r="H20" s="758"/>
      <c r="I20" s="758"/>
      <c r="J20" s="758"/>
      <c r="K20" s="758"/>
      <c r="L20" s="758"/>
      <c r="M20" s="758"/>
      <c r="N20" s="758"/>
      <c r="O20" s="758"/>
      <c r="P20" s="753">
        <f>IF(P18=0, "-", SUM(P19)/P18)</f>
        <v>1</v>
      </c>
      <c r="Q20" s="753"/>
      <c r="R20" s="753"/>
      <c r="S20" s="753"/>
      <c r="T20" s="753"/>
      <c r="U20" s="753"/>
      <c r="V20" s="753"/>
      <c r="W20" s="753">
        <f>IF(W18=0, "-", SUM(W19)/W18)</f>
        <v>1</v>
      </c>
      <c r="X20" s="753"/>
      <c r="Y20" s="753"/>
      <c r="Z20" s="753"/>
      <c r="AA20" s="753"/>
      <c r="AB20" s="753"/>
      <c r="AC20" s="753"/>
      <c r="AD20" s="753">
        <f>IF(AD18=0, "-", SUM(AD19)/AD18)</f>
        <v>1</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2">
      <c r="A21" s="777"/>
      <c r="B21" s="778"/>
      <c r="C21" s="778"/>
      <c r="D21" s="778"/>
      <c r="E21" s="778"/>
      <c r="F21" s="779"/>
      <c r="G21" s="751" t="s">
        <v>239</v>
      </c>
      <c r="H21" s="752"/>
      <c r="I21" s="752"/>
      <c r="J21" s="752"/>
      <c r="K21" s="752"/>
      <c r="L21" s="752"/>
      <c r="M21" s="752"/>
      <c r="N21" s="752"/>
      <c r="O21" s="752"/>
      <c r="P21" s="753">
        <f>IF(P19=0, "-", SUM(P19)/SUM(P13,P14))</f>
        <v>1</v>
      </c>
      <c r="Q21" s="753"/>
      <c r="R21" s="753"/>
      <c r="S21" s="753"/>
      <c r="T21" s="753"/>
      <c r="U21" s="753"/>
      <c r="V21" s="753"/>
      <c r="W21" s="753">
        <f>IF(W19=0, "-", SUM(W19)/SUM(W13,W14))</f>
        <v>1</v>
      </c>
      <c r="X21" s="753"/>
      <c r="Y21" s="753"/>
      <c r="Z21" s="753"/>
      <c r="AA21" s="753"/>
      <c r="AB21" s="753"/>
      <c r="AC21" s="753"/>
      <c r="AD21" s="753">
        <f>IF(AD19=0, "-", SUM(AD19)/SUM(AD13,AD14))</f>
        <v>1</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2">
      <c r="A22" s="711" t="s">
        <v>593</v>
      </c>
      <c r="B22" s="712"/>
      <c r="C22" s="712"/>
      <c r="D22" s="712"/>
      <c r="E22" s="712"/>
      <c r="F22" s="713"/>
      <c r="G22" s="717" t="s">
        <v>229</v>
      </c>
      <c r="H22" s="556"/>
      <c r="I22" s="556"/>
      <c r="J22" s="556"/>
      <c r="K22" s="556"/>
      <c r="L22" s="556"/>
      <c r="M22" s="556"/>
      <c r="N22" s="556"/>
      <c r="O22" s="557"/>
      <c r="P22" s="718" t="s">
        <v>591</v>
      </c>
      <c r="Q22" s="556"/>
      <c r="R22" s="556"/>
      <c r="S22" s="556"/>
      <c r="T22" s="556"/>
      <c r="U22" s="556"/>
      <c r="V22" s="557"/>
      <c r="W22" s="718" t="s">
        <v>592</v>
      </c>
      <c r="X22" s="556"/>
      <c r="Y22" s="556"/>
      <c r="Z22" s="556"/>
      <c r="AA22" s="556"/>
      <c r="AB22" s="556"/>
      <c r="AC22" s="557"/>
      <c r="AD22" s="718" t="s">
        <v>228</v>
      </c>
      <c r="AE22" s="556"/>
      <c r="AF22" s="556"/>
      <c r="AG22" s="556"/>
      <c r="AH22" s="556"/>
      <c r="AI22" s="556"/>
      <c r="AJ22" s="556"/>
      <c r="AK22" s="556"/>
      <c r="AL22" s="556"/>
      <c r="AM22" s="556"/>
      <c r="AN22" s="556"/>
      <c r="AO22" s="556"/>
      <c r="AP22" s="556"/>
      <c r="AQ22" s="556"/>
      <c r="AR22" s="556"/>
      <c r="AS22" s="556"/>
      <c r="AT22" s="556"/>
      <c r="AU22" s="556"/>
      <c r="AV22" s="556"/>
      <c r="AW22" s="556"/>
      <c r="AX22" s="738"/>
    </row>
    <row r="23" spans="1:50" ht="25.5" customHeight="1" x14ac:dyDescent="0.2">
      <c r="A23" s="714"/>
      <c r="B23" s="715"/>
      <c r="C23" s="715"/>
      <c r="D23" s="715"/>
      <c r="E23" s="715"/>
      <c r="F23" s="716"/>
      <c r="G23" s="739" t="s">
        <v>618</v>
      </c>
      <c r="H23" s="740"/>
      <c r="I23" s="740"/>
      <c r="J23" s="740"/>
      <c r="K23" s="740"/>
      <c r="L23" s="740"/>
      <c r="M23" s="740"/>
      <c r="N23" s="740"/>
      <c r="O23" s="741"/>
      <c r="P23" s="742">
        <v>8</v>
      </c>
      <c r="Q23" s="743"/>
      <c r="R23" s="743"/>
      <c r="S23" s="743"/>
      <c r="T23" s="743"/>
      <c r="U23" s="743"/>
      <c r="V23" s="744"/>
      <c r="W23" s="742">
        <v>8</v>
      </c>
      <c r="X23" s="743"/>
      <c r="Y23" s="743"/>
      <c r="Z23" s="743"/>
      <c r="AA23" s="743"/>
      <c r="AB23" s="743"/>
      <c r="AC23" s="744"/>
      <c r="AD23" s="745"/>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hidden="1" customHeight="1" x14ac:dyDescent="0.2">
      <c r="A24" s="714"/>
      <c r="B24" s="715"/>
      <c r="C24" s="715"/>
      <c r="D24" s="715"/>
      <c r="E24" s="715"/>
      <c r="F24" s="716"/>
      <c r="G24" s="708"/>
      <c r="H24" s="709"/>
      <c r="I24" s="709"/>
      <c r="J24" s="709"/>
      <c r="K24" s="709"/>
      <c r="L24" s="709"/>
      <c r="M24" s="709"/>
      <c r="N24" s="709"/>
      <c r="O24" s="710"/>
      <c r="P24" s="705"/>
      <c r="Q24" s="706"/>
      <c r="R24" s="706"/>
      <c r="S24" s="706"/>
      <c r="T24" s="706"/>
      <c r="U24" s="706"/>
      <c r="V24" s="707"/>
      <c r="W24" s="705"/>
      <c r="X24" s="706"/>
      <c r="Y24" s="706"/>
      <c r="Z24" s="706"/>
      <c r="AA24" s="706"/>
      <c r="AB24" s="706"/>
      <c r="AC24" s="707"/>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hidden="1" customHeight="1" x14ac:dyDescent="0.2">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hidden="1" customHeight="1" x14ac:dyDescent="0.2">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hidden="1" customHeight="1" x14ac:dyDescent="0.2">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hidden="1" customHeight="1" x14ac:dyDescent="0.2">
      <c r="A28" s="714"/>
      <c r="B28" s="715"/>
      <c r="C28" s="715"/>
      <c r="D28" s="715"/>
      <c r="E28" s="715"/>
      <c r="F28" s="716"/>
      <c r="G28" s="759"/>
      <c r="H28" s="760"/>
      <c r="I28" s="760"/>
      <c r="J28" s="760"/>
      <c r="K28" s="760"/>
      <c r="L28" s="760"/>
      <c r="M28" s="760"/>
      <c r="N28" s="760"/>
      <c r="O28" s="761"/>
      <c r="P28" s="762"/>
      <c r="Q28" s="763"/>
      <c r="R28" s="763"/>
      <c r="S28" s="763"/>
      <c r="T28" s="763"/>
      <c r="U28" s="763"/>
      <c r="V28" s="764"/>
      <c r="W28" s="762"/>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5.5" customHeight="1" thickBot="1" x14ac:dyDescent="0.25">
      <c r="A29" s="714"/>
      <c r="B29" s="715"/>
      <c r="C29" s="715"/>
      <c r="D29" s="715"/>
      <c r="E29" s="715"/>
      <c r="F29" s="716"/>
      <c r="G29" s="304" t="s">
        <v>18</v>
      </c>
      <c r="H29" s="725"/>
      <c r="I29" s="725"/>
      <c r="J29" s="725"/>
      <c r="K29" s="725"/>
      <c r="L29" s="725"/>
      <c r="M29" s="725"/>
      <c r="N29" s="725"/>
      <c r="O29" s="726"/>
      <c r="P29" s="727">
        <f>AK13</f>
        <v>8</v>
      </c>
      <c r="Q29" s="728"/>
      <c r="R29" s="728"/>
      <c r="S29" s="728"/>
      <c r="T29" s="728"/>
      <c r="U29" s="728"/>
      <c r="V29" s="729"/>
      <c r="W29" s="730">
        <f>AR13</f>
        <v>8</v>
      </c>
      <c r="X29" s="731"/>
      <c r="Y29" s="731"/>
      <c r="Z29" s="731"/>
      <c r="AA29" s="731"/>
      <c r="AB29" s="731"/>
      <c r="AC29" s="732"/>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2">
      <c r="A30" s="733" t="s">
        <v>580</v>
      </c>
      <c r="B30" s="734"/>
      <c r="C30" s="734"/>
      <c r="D30" s="734"/>
      <c r="E30" s="734"/>
      <c r="F30" s="735"/>
      <c r="G30" s="736" t="s">
        <v>663</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2">
      <c r="A31" s="654" t="s">
        <v>581</v>
      </c>
      <c r="B31" s="153"/>
      <c r="C31" s="153"/>
      <c r="D31" s="153"/>
      <c r="E31" s="153"/>
      <c r="F31" s="154"/>
      <c r="G31" s="696" t="s">
        <v>573</v>
      </c>
      <c r="H31" s="697"/>
      <c r="I31" s="697"/>
      <c r="J31" s="697"/>
      <c r="K31" s="697"/>
      <c r="L31" s="697"/>
      <c r="M31" s="697"/>
      <c r="N31" s="697"/>
      <c r="O31" s="697"/>
      <c r="P31" s="698" t="s">
        <v>572</v>
      </c>
      <c r="Q31" s="697"/>
      <c r="R31" s="697"/>
      <c r="S31" s="697"/>
      <c r="T31" s="697"/>
      <c r="U31" s="697"/>
      <c r="V31" s="697"/>
      <c r="W31" s="697"/>
      <c r="X31" s="699"/>
      <c r="Y31" s="700"/>
      <c r="Z31" s="701"/>
      <c r="AA31" s="702"/>
      <c r="AB31" s="632" t="s">
        <v>11</v>
      </c>
      <c r="AC31" s="632"/>
      <c r="AD31" s="632"/>
      <c r="AE31" s="116" t="s">
        <v>417</v>
      </c>
      <c r="AF31" s="703"/>
      <c r="AG31" s="703"/>
      <c r="AH31" s="704"/>
      <c r="AI31" s="116" t="s">
        <v>569</v>
      </c>
      <c r="AJ31" s="703"/>
      <c r="AK31" s="703"/>
      <c r="AL31" s="704"/>
      <c r="AM31" s="116" t="s">
        <v>385</v>
      </c>
      <c r="AN31" s="703"/>
      <c r="AO31" s="703"/>
      <c r="AP31" s="704"/>
      <c r="AQ31" s="629" t="s">
        <v>416</v>
      </c>
      <c r="AR31" s="630"/>
      <c r="AS31" s="630"/>
      <c r="AT31" s="631"/>
      <c r="AU31" s="629" t="s">
        <v>594</v>
      </c>
      <c r="AV31" s="630"/>
      <c r="AW31" s="630"/>
      <c r="AX31" s="639"/>
    </row>
    <row r="32" spans="1:50" ht="23.25" customHeight="1" x14ac:dyDescent="0.2">
      <c r="A32" s="654"/>
      <c r="B32" s="153"/>
      <c r="C32" s="153"/>
      <c r="D32" s="153"/>
      <c r="E32" s="153"/>
      <c r="F32" s="154"/>
      <c r="G32" s="737" t="s">
        <v>664</v>
      </c>
      <c r="H32" s="641"/>
      <c r="I32" s="641"/>
      <c r="J32" s="641"/>
      <c r="K32" s="641"/>
      <c r="L32" s="641"/>
      <c r="M32" s="641"/>
      <c r="N32" s="641"/>
      <c r="O32" s="641"/>
      <c r="P32" s="644" t="s">
        <v>623</v>
      </c>
      <c r="Q32" s="645"/>
      <c r="R32" s="645"/>
      <c r="S32" s="645"/>
      <c r="T32" s="645"/>
      <c r="U32" s="645"/>
      <c r="V32" s="645"/>
      <c r="W32" s="645"/>
      <c r="X32" s="646"/>
      <c r="Y32" s="650" t="s">
        <v>51</v>
      </c>
      <c r="Z32" s="651"/>
      <c r="AA32" s="652"/>
      <c r="AB32" s="653" t="s">
        <v>624</v>
      </c>
      <c r="AC32" s="653"/>
      <c r="AD32" s="653"/>
      <c r="AE32" s="622">
        <v>1</v>
      </c>
      <c r="AF32" s="622"/>
      <c r="AG32" s="622"/>
      <c r="AH32" s="622"/>
      <c r="AI32" s="622">
        <v>1</v>
      </c>
      <c r="AJ32" s="622"/>
      <c r="AK32" s="622"/>
      <c r="AL32" s="622"/>
      <c r="AM32" s="622">
        <v>1</v>
      </c>
      <c r="AN32" s="622"/>
      <c r="AO32" s="622"/>
      <c r="AP32" s="622"/>
      <c r="AQ32" s="668" t="s">
        <v>658</v>
      </c>
      <c r="AR32" s="622"/>
      <c r="AS32" s="622"/>
      <c r="AT32" s="622"/>
      <c r="AU32" s="93" t="s">
        <v>658</v>
      </c>
      <c r="AV32" s="624"/>
      <c r="AW32" s="624"/>
      <c r="AX32" s="625"/>
    </row>
    <row r="33" spans="1:51" ht="23.25" customHeight="1" x14ac:dyDescent="0.2">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653" t="s">
        <v>624</v>
      </c>
      <c r="AC33" s="653"/>
      <c r="AD33" s="653"/>
      <c r="AE33" s="622">
        <v>1</v>
      </c>
      <c r="AF33" s="622"/>
      <c r="AG33" s="622"/>
      <c r="AH33" s="622"/>
      <c r="AI33" s="622">
        <v>1</v>
      </c>
      <c r="AJ33" s="622"/>
      <c r="AK33" s="622"/>
      <c r="AL33" s="622"/>
      <c r="AM33" s="622">
        <v>1</v>
      </c>
      <c r="AN33" s="622"/>
      <c r="AO33" s="622"/>
      <c r="AP33" s="622"/>
      <c r="AQ33" s="622">
        <v>1</v>
      </c>
      <c r="AR33" s="622"/>
      <c r="AS33" s="622"/>
      <c r="AT33" s="622"/>
      <c r="AU33" s="623">
        <v>1</v>
      </c>
      <c r="AV33" s="624"/>
      <c r="AW33" s="624"/>
      <c r="AX33" s="625"/>
    </row>
    <row r="34" spans="1:51" ht="23.25" customHeight="1" x14ac:dyDescent="0.2">
      <c r="A34" s="686" t="s">
        <v>582</v>
      </c>
      <c r="B34" s="687"/>
      <c r="C34" s="687"/>
      <c r="D34" s="687"/>
      <c r="E34" s="687"/>
      <c r="F34" s="688"/>
      <c r="G34" s="176" t="s">
        <v>583</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417</v>
      </c>
      <c r="AF34" s="176"/>
      <c r="AG34" s="176"/>
      <c r="AH34" s="177"/>
      <c r="AI34" s="175" t="s">
        <v>569</v>
      </c>
      <c r="AJ34" s="176"/>
      <c r="AK34" s="176"/>
      <c r="AL34" s="177"/>
      <c r="AM34" s="175" t="s">
        <v>385</v>
      </c>
      <c r="AN34" s="176"/>
      <c r="AO34" s="176"/>
      <c r="AP34" s="177"/>
      <c r="AQ34" s="633" t="s">
        <v>595</v>
      </c>
      <c r="AR34" s="634"/>
      <c r="AS34" s="634"/>
      <c r="AT34" s="634"/>
      <c r="AU34" s="634"/>
      <c r="AV34" s="634"/>
      <c r="AW34" s="634"/>
      <c r="AX34" s="635"/>
    </row>
    <row r="35" spans="1:51" ht="23.25" customHeight="1" x14ac:dyDescent="0.2">
      <c r="A35" s="689"/>
      <c r="B35" s="690"/>
      <c r="C35" s="690"/>
      <c r="D35" s="690"/>
      <c r="E35" s="690"/>
      <c r="F35" s="691"/>
      <c r="G35" s="658" t="s">
        <v>625</v>
      </c>
      <c r="H35" s="659"/>
      <c r="I35" s="659"/>
      <c r="J35" s="659"/>
      <c r="K35" s="659"/>
      <c r="L35" s="659"/>
      <c r="M35" s="659"/>
      <c r="N35" s="659"/>
      <c r="O35" s="659"/>
      <c r="P35" s="659"/>
      <c r="Q35" s="659"/>
      <c r="R35" s="659"/>
      <c r="S35" s="659"/>
      <c r="T35" s="659"/>
      <c r="U35" s="659"/>
      <c r="V35" s="659"/>
      <c r="W35" s="659"/>
      <c r="X35" s="659"/>
      <c r="Y35" s="662" t="s">
        <v>582</v>
      </c>
      <c r="Z35" s="663"/>
      <c r="AA35" s="664"/>
      <c r="AB35" s="665" t="s">
        <v>626</v>
      </c>
      <c r="AC35" s="666"/>
      <c r="AD35" s="667"/>
      <c r="AE35" s="668">
        <v>0.8</v>
      </c>
      <c r="AF35" s="668"/>
      <c r="AG35" s="668"/>
      <c r="AH35" s="668"/>
      <c r="AI35" s="668">
        <v>1</v>
      </c>
      <c r="AJ35" s="668"/>
      <c r="AK35" s="668"/>
      <c r="AL35" s="668"/>
      <c r="AM35" s="668">
        <v>0.8</v>
      </c>
      <c r="AN35" s="668"/>
      <c r="AO35" s="668"/>
      <c r="AP35" s="668"/>
      <c r="AQ35" s="93">
        <v>1.1000000000000001</v>
      </c>
      <c r="AR35" s="87"/>
      <c r="AS35" s="87"/>
      <c r="AT35" s="87"/>
      <c r="AU35" s="87"/>
      <c r="AV35" s="87"/>
      <c r="AW35" s="87"/>
      <c r="AX35" s="88"/>
    </row>
    <row r="36" spans="1:51" ht="46.5" customHeight="1" x14ac:dyDescent="0.2">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585</v>
      </c>
      <c r="Z36" s="655"/>
      <c r="AA36" s="656"/>
      <c r="AB36" s="618" t="s">
        <v>627</v>
      </c>
      <c r="AC36" s="619"/>
      <c r="AD36" s="620"/>
      <c r="AE36" s="621" t="s">
        <v>628</v>
      </c>
      <c r="AF36" s="621"/>
      <c r="AG36" s="621"/>
      <c r="AH36" s="621"/>
      <c r="AI36" s="695" t="s">
        <v>629</v>
      </c>
      <c r="AJ36" s="621"/>
      <c r="AK36" s="621"/>
      <c r="AL36" s="621"/>
      <c r="AM36" s="695" t="s">
        <v>661</v>
      </c>
      <c r="AN36" s="621"/>
      <c r="AO36" s="621"/>
      <c r="AP36" s="621"/>
      <c r="AQ36" s="695" t="s">
        <v>662</v>
      </c>
      <c r="AR36" s="621"/>
      <c r="AS36" s="621"/>
      <c r="AT36" s="621"/>
      <c r="AU36" s="621"/>
      <c r="AV36" s="621"/>
      <c r="AW36" s="621"/>
      <c r="AX36" s="657"/>
    </row>
    <row r="37" spans="1:51" ht="18.75" customHeight="1" x14ac:dyDescent="0.2">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417</v>
      </c>
      <c r="AF37" s="616"/>
      <c r="AG37" s="616"/>
      <c r="AH37" s="617"/>
      <c r="AI37" s="684" t="s">
        <v>569</v>
      </c>
      <c r="AJ37" s="684"/>
      <c r="AK37" s="684"/>
      <c r="AL37" s="615"/>
      <c r="AM37" s="684" t="s">
        <v>385</v>
      </c>
      <c r="AN37" s="684"/>
      <c r="AO37" s="684"/>
      <c r="AP37" s="615"/>
      <c r="AQ37" s="216" t="s">
        <v>174</v>
      </c>
      <c r="AR37" s="217"/>
      <c r="AS37" s="217"/>
      <c r="AT37" s="218"/>
      <c r="AU37" s="197" t="s">
        <v>128</v>
      </c>
      <c r="AV37" s="197"/>
      <c r="AW37" s="197"/>
      <c r="AX37" s="200"/>
    </row>
    <row r="38" spans="1:51" ht="18.75" customHeight="1" x14ac:dyDescent="0.2">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615</v>
      </c>
      <c r="AR38" s="514"/>
      <c r="AS38" s="127" t="s">
        <v>175</v>
      </c>
      <c r="AT38" s="128"/>
      <c r="AU38" s="126">
        <v>4</v>
      </c>
      <c r="AV38" s="126"/>
      <c r="AW38" s="108" t="s">
        <v>166</v>
      </c>
      <c r="AX38" s="129"/>
    </row>
    <row r="39" spans="1:51" ht="23.25" customHeight="1" x14ac:dyDescent="0.2">
      <c r="A39" s="680"/>
      <c r="B39" s="678"/>
      <c r="C39" s="678"/>
      <c r="D39" s="678"/>
      <c r="E39" s="678"/>
      <c r="F39" s="679"/>
      <c r="G39" s="178" t="s">
        <v>619</v>
      </c>
      <c r="H39" s="179"/>
      <c r="I39" s="179"/>
      <c r="J39" s="179"/>
      <c r="K39" s="179"/>
      <c r="L39" s="179"/>
      <c r="M39" s="179"/>
      <c r="N39" s="179"/>
      <c r="O39" s="180"/>
      <c r="P39" s="131" t="s">
        <v>620</v>
      </c>
      <c r="Q39" s="131"/>
      <c r="R39" s="131"/>
      <c r="S39" s="131"/>
      <c r="T39" s="131"/>
      <c r="U39" s="131"/>
      <c r="V39" s="131"/>
      <c r="W39" s="131"/>
      <c r="X39" s="132"/>
      <c r="Y39" s="219" t="s">
        <v>12</v>
      </c>
      <c r="Z39" s="220"/>
      <c r="AA39" s="221"/>
      <c r="AB39" s="148" t="s">
        <v>621</v>
      </c>
      <c r="AC39" s="148"/>
      <c r="AD39" s="148"/>
      <c r="AE39" s="93">
        <v>10</v>
      </c>
      <c r="AF39" s="87"/>
      <c r="AG39" s="87"/>
      <c r="AH39" s="87"/>
      <c r="AI39" s="93">
        <v>8</v>
      </c>
      <c r="AJ39" s="87"/>
      <c r="AK39" s="87"/>
      <c r="AL39" s="87"/>
      <c r="AM39" s="93">
        <v>10</v>
      </c>
      <c r="AN39" s="87"/>
      <c r="AO39" s="87"/>
      <c r="AP39" s="87"/>
      <c r="AQ39" s="94" t="s">
        <v>615</v>
      </c>
      <c r="AR39" s="95"/>
      <c r="AS39" s="95"/>
      <c r="AT39" s="96"/>
      <c r="AU39" s="87" t="s">
        <v>615</v>
      </c>
      <c r="AV39" s="87"/>
      <c r="AW39" s="87"/>
      <c r="AX39" s="88"/>
    </row>
    <row r="40" spans="1:51" ht="23.25" customHeight="1" x14ac:dyDescent="0.2">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621</v>
      </c>
      <c r="AC40" s="92"/>
      <c r="AD40" s="92"/>
      <c r="AE40" s="93">
        <v>7</v>
      </c>
      <c r="AF40" s="87"/>
      <c r="AG40" s="87"/>
      <c r="AH40" s="87"/>
      <c r="AI40" s="93">
        <v>7</v>
      </c>
      <c r="AJ40" s="87"/>
      <c r="AK40" s="87"/>
      <c r="AL40" s="87"/>
      <c r="AM40" s="93">
        <v>7</v>
      </c>
      <c r="AN40" s="87"/>
      <c r="AO40" s="87"/>
      <c r="AP40" s="87"/>
      <c r="AQ40" s="94" t="s">
        <v>615</v>
      </c>
      <c r="AR40" s="95"/>
      <c r="AS40" s="95"/>
      <c r="AT40" s="96"/>
      <c r="AU40" s="87">
        <v>7</v>
      </c>
      <c r="AV40" s="87"/>
      <c r="AW40" s="87"/>
      <c r="AX40" s="88"/>
    </row>
    <row r="41" spans="1:51" ht="23.25" customHeight="1" x14ac:dyDescent="0.2">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143</v>
      </c>
      <c r="AF41" s="87"/>
      <c r="AG41" s="87"/>
      <c r="AH41" s="87"/>
      <c r="AI41" s="93">
        <v>114</v>
      </c>
      <c r="AJ41" s="87"/>
      <c r="AK41" s="87"/>
      <c r="AL41" s="87"/>
      <c r="AM41" s="93">
        <v>143</v>
      </c>
      <c r="AN41" s="87"/>
      <c r="AO41" s="87"/>
      <c r="AP41" s="87"/>
      <c r="AQ41" s="94" t="s">
        <v>615</v>
      </c>
      <c r="AR41" s="95"/>
      <c r="AS41" s="95"/>
      <c r="AT41" s="96"/>
      <c r="AU41" s="87" t="s">
        <v>615</v>
      </c>
      <c r="AV41" s="87"/>
      <c r="AW41" s="87"/>
      <c r="AX41" s="88"/>
    </row>
    <row r="42" spans="1:51" ht="23.25" customHeight="1" x14ac:dyDescent="0.2">
      <c r="A42" s="187" t="s">
        <v>261</v>
      </c>
      <c r="B42" s="150"/>
      <c r="C42" s="150"/>
      <c r="D42" s="150"/>
      <c r="E42" s="150"/>
      <c r="F42" s="151"/>
      <c r="G42" s="189" t="s">
        <v>622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33" t="s">
        <v>580</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hidden="1" customHeight="1" x14ac:dyDescent="0.2">
      <c r="A65" s="654" t="s">
        <v>581</v>
      </c>
      <c r="B65" s="153"/>
      <c r="C65" s="153"/>
      <c r="D65" s="153"/>
      <c r="E65" s="153"/>
      <c r="F65" s="154"/>
      <c r="G65" s="696" t="s">
        <v>573</v>
      </c>
      <c r="H65" s="697"/>
      <c r="I65" s="697"/>
      <c r="J65" s="697"/>
      <c r="K65" s="697"/>
      <c r="L65" s="697"/>
      <c r="M65" s="697"/>
      <c r="N65" s="697"/>
      <c r="O65" s="697"/>
      <c r="P65" s="698" t="s">
        <v>572</v>
      </c>
      <c r="Q65" s="697"/>
      <c r="R65" s="697"/>
      <c r="S65" s="697"/>
      <c r="T65" s="697"/>
      <c r="U65" s="697"/>
      <c r="V65" s="697"/>
      <c r="W65" s="697"/>
      <c r="X65" s="699"/>
      <c r="Y65" s="700"/>
      <c r="Z65" s="701"/>
      <c r="AA65" s="702"/>
      <c r="AB65" s="632" t="s">
        <v>11</v>
      </c>
      <c r="AC65" s="632"/>
      <c r="AD65" s="632"/>
      <c r="AE65" s="116" t="s">
        <v>417</v>
      </c>
      <c r="AF65" s="703"/>
      <c r="AG65" s="703"/>
      <c r="AH65" s="704"/>
      <c r="AI65" s="116" t="s">
        <v>569</v>
      </c>
      <c r="AJ65" s="703"/>
      <c r="AK65" s="703"/>
      <c r="AL65" s="704"/>
      <c r="AM65" s="116" t="s">
        <v>385</v>
      </c>
      <c r="AN65" s="703"/>
      <c r="AO65" s="703"/>
      <c r="AP65" s="704"/>
      <c r="AQ65" s="629" t="s">
        <v>416</v>
      </c>
      <c r="AR65" s="630"/>
      <c r="AS65" s="630"/>
      <c r="AT65" s="631"/>
      <c r="AU65" s="629" t="s">
        <v>594</v>
      </c>
      <c r="AV65" s="630"/>
      <c r="AW65" s="630"/>
      <c r="AX65" s="639"/>
      <c r="AY65">
        <f>COUNTA($G$66)</f>
        <v>0</v>
      </c>
    </row>
    <row r="66" spans="1:51" ht="23.25" hidden="1" customHeight="1" x14ac:dyDescent="0.2">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2">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2">
      <c r="A68" s="686" t="s">
        <v>582</v>
      </c>
      <c r="B68" s="687"/>
      <c r="C68" s="687"/>
      <c r="D68" s="687"/>
      <c r="E68" s="687"/>
      <c r="F68" s="688"/>
      <c r="G68" s="176" t="s">
        <v>583</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417</v>
      </c>
      <c r="AF68" s="119"/>
      <c r="AG68" s="119"/>
      <c r="AH68" s="119"/>
      <c r="AI68" s="119" t="s">
        <v>569</v>
      </c>
      <c r="AJ68" s="119"/>
      <c r="AK68" s="119"/>
      <c r="AL68" s="119"/>
      <c r="AM68" s="119" t="s">
        <v>385</v>
      </c>
      <c r="AN68" s="119"/>
      <c r="AO68" s="119"/>
      <c r="AP68" s="119"/>
      <c r="AQ68" s="633" t="s">
        <v>595</v>
      </c>
      <c r="AR68" s="634"/>
      <c r="AS68" s="634"/>
      <c r="AT68" s="634"/>
      <c r="AU68" s="634"/>
      <c r="AV68" s="634"/>
      <c r="AW68" s="634"/>
      <c r="AX68" s="635"/>
      <c r="AY68">
        <f>IF(SUBSTITUTE(SUBSTITUTE($G$69,"／",""),"　","")="",0,1)</f>
        <v>0</v>
      </c>
    </row>
    <row r="69" spans="1:51" ht="23.25" hidden="1" customHeight="1" x14ac:dyDescent="0.2">
      <c r="A69" s="689"/>
      <c r="B69" s="690"/>
      <c r="C69" s="690"/>
      <c r="D69" s="690"/>
      <c r="E69" s="690"/>
      <c r="F69" s="691"/>
      <c r="G69" s="658" t="s">
        <v>630</v>
      </c>
      <c r="H69" s="659"/>
      <c r="I69" s="659"/>
      <c r="J69" s="659"/>
      <c r="K69" s="659"/>
      <c r="L69" s="659"/>
      <c r="M69" s="659"/>
      <c r="N69" s="659"/>
      <c r="O69" s="659"/>
      <c r="P69" s="659"/>
      <c r="Q69" s="659"/>
      <c r="R69" s="659"/>
      <c r="S69" s="659"/>
      <c r="T69" s="659"/>
      <c r="U69" s="659"/>
      <c r="V69" s="659"/>
      <c r="W69" s="659"/>
      <c r="X69" s="659"/>
      <c r="Y69" s="662" t="s">
        <v>582</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2">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585</v>
      </c>
      <c r="Z70" s="655"/>
      <c r="AA70" s="656"/>
      <c r="AB70" s="618" t="s">
        <v>586</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2">
      <c r="A71" s="423"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c r="AV72" s="126"/>
      <c r="AW72" s="108" t="s">
        <v>166</v>
      </c>
      <c r="AX72" s="129"/>
      <c r="AY72">
        <f t="shared" ref="AY72:AY77" si="1">$AY$71</f>
        <v>0</v>
      </c>
    </row>
    <row r="73" spans="1:51" ht="23.25" hidden="1" customHeight="1" x14ac:dyDescent="0.2">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9" t="s">
        <v>580</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2">
      <c r="A99" s="654" t="s">
        <v>581</v>
      </c>
      <c r="B99" s="153"/>
      <c r="C99" s="153"/>
      <c r="D99" s="153"/>
      <c r="E99" s="153"/>
      <c r="F99" s="154"/>
      <c r="G99" s="696" t="s">
        <v>573</v>
      </c>
      <c r="H99" s="697"/>
      <c r="I99" s="697"/>
      <c r="J99" s="697"/>
      <c r="K99" s="697"/>
      <c r="L99" s="697"/>
      <c r="M99" s="697"/>
      <c r="N99" s="697"/>
      <c r="O99" s="697"/>
      <c r="P99" s="698" t="s">
        <v>572</v>
      </c>
      <c r="Q99" s="697"/>
      <c r="R99" s="697"/>
      <c r="S99" s="697"/>
      <c r="T99" s="697"/>
      <c r="U99" s="697"/>
      <c r="V99" s="697"/>
      <c r="W99" s="697"/>
      <c r="X99" s="699"/>
      <c r="Y99" s="700"/>
      <c r="Z99" s="701"/>
      <c r="AA99" s="702"/>
      <c r="AB99" s="632" t="s">
        <v>11</v>
      </c>
      <c r="AC99" s="632"/>
      <c r="AD99" s="632"/>
      <c r="AE99" s="119" t="s">
        <v>417</v>
      </c>
      <c r="AF99" s="119"/>
      <c r="AG99" s="119"/>
      <c r="AH99" s="119"/>
      <c r="AI99" s="119" t="s">
        <v>569</v>
      </c>
      <c r="AJ99" s="119"/>
      <c r="AK99" s="119"/>
      <c r="AL99" s="119"/>
      <c r="AM99" s="119" t="s">
        <v>385</v>
      </c>
      <c r="AN99" s="119"/>
      <c r="AO99" s="119"/>
      <c r="AP99" s="119"/>
      <c r="AQ99" s="629" t="s">
        <v>416</v>
      </c>
      <c r="AR99" s="630"/>
      <c r="AS99" s="630"/>
      <c r="AT99" s="631"/>
      <c r="AU99" s="629" t="s">
        <v>594</v>
      </c>
      <c r="AV99" s="630"/>
      <c r="AW99" s="630"/>
      <c r="AX99" s="639"/>
      <c r="AY99">
        <f>COUNTA($G$100)</f>
        <v>0</v>
      </c>
    </row>
    <row r="100" spans="1:60" ht="23.25" hidden="1" customHeight="1" x14ac:dyDescent="0.2">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2">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2">
      <c r="A102" s="187" t="s">
        <v>582</v>
      </c>
      <c r="B102" s="105"/>
      <c r="C102" s="105"/>
      <c r="D102" s="105"/>
      <c r="E102" s="105"/>
      <c r="F102" s="669"/>
      <c r="G102" s="176" t="s">
        <v>583</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417</v>
      </c>
      <c r="AF102" s="119"/>
      <c r="AG102" s="119"/>
      <c r="AH102" s="119"/>
      <c r="AI102" s="119" t="s">
        <v>569</v>
      </c>
      <c r="AJ102" s="119"/>
      <c r="AK102" s="119"/>
      <c r="AL102" s="119"/>
      <c r="AM102" s="119" t="s">
        <v>385</v>
      </c>
      <c r="AN102" s="119"/>
      <c r="AO102" s="119"/>
      <c r="AP102" s="119"/>
      <c r="AQ102" s="633" t="s">
        <v>595</v>
      </c>
      <c r="AR102" s="634"/>
      <c r="AS102" s="634"/>
      <c r="AT102" s="634"/>
      <c r="AU102" s="634"/>
      <c r="AV102" s="634"/>
      <c r="AW102" s="634"/>
      <c r="AX102" s="635"/>
      <c r="AY102">
        <f>IF(SUBSTITUTE(SUBSTITUTE($G$103,"／",""),"　","")="",0,1)</f>
        <v>0</v>
      </c>
    </row>
    <row r="103" spans="1:60" ht="23.25" hidden="1" customHeight="1" x14ac:dyDescent="0.2">
      <c r="A103" s="670"/>
      <c r="B103" s="197"/>
      <c r="C103" s="197"/>
      <c r="D103" s="197"/>
      <c r="E103" s="197"/>
      <c r="F103" s="671"/>
      <c r="G103" s="658" t="s">
        <v>584</v>
      </c>
      <c r="H103" s="659"/>
      <c r="I103" s="659"/>
      <c r="J103" s="659"/>
      <c r="K103" s="659"/>
      <c r="L103" s="659"/>
      <c r="M103" s="659"/>
      <c r="N103" s="659"/>
      <c r="O103" s="659"/>
      <c r="P103" s="659"/>
      <c r="Q103" s="659"/>
      <c r="R103" s="659"/>
      <c r="S103" s="659"/>
      <c r="T103" s="659"/>
      <c r="U103" s="659"/>
      <c r="V103" s="659"/>
      <c r="W103" s="659"/>
      <c r="X103" s="659"/>
      <c r="Y103" s="662" t="s">
        <v>582</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2">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585</v>
      </c>
      <c r="Z104" s="655"/>
      <c r="AA104" s="656"/>
      <c r="AB104" s="618" t="s">
        <v>586</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2">
      <c r="A105" s="423"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c r="AV106" s="126"/>
      <c r="AW106" s="108" t="s">
        <v>166</v>
      </c>
      <c r="AX106" s="129"/>
      <c r="AY106">
        <f t="shared" ref="AY106:AY111" si="3">$AY$105</f>
        <v>0</v>
      </c>
    </row>
    <row r="107" spans="1:60" ht="23.25" hidden="1" customHeight="1" x14ac:dyDescent="0.2">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9" t="s">
        <v>580</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2">
      <c r="A133" s="654" t="s">
        <v>581</v>
      </c>
      <c r="B133" s="153"/>
      <c r="C133" s="153"/>
      <c r="D133" s="153"/>
      <c r="E133" s="153"/>
      <c r="F133" s="154"/>
      <c r="G133" s="696" t="s">
        <v>573</v>
      </c>
      <c r="H133" s="697"/>
      <c r="I133" s="697"/>
      <c r="J133" s="697"/>
      <c r="K133" s="697"/>
      <c r="L133" s="697"/>
      <c r="M133" s="697"/>
      <c r="N133" s="697"/>
      <c r="O133" s="697"/>
      <c r="P133" s="698" t="s">
        <v>572</v>
      </c>
      <c r="Q133" s="697"/>
      <c r="R133" s="697"/>
      <c r="S133" s="697"/>
      <c r="T133" s="697"/>
      <c r="U133" s="697"/>
      <c r="V133" s="697"/>
      <c r="W133" s="697"/>
      <c r="X133" s="699"/>
      <c r="Y133" s="700"/>
      <c r="Z133" s="701"/>
      <c r="AA133" s="702"/>
      <c r="AB133" s="632" t="s">
        <v>11</v>
      </c>
      <c r="AC133" s="632"/>
      <c r="AD133" s="632"/>
      <c r="AE133" s="119" t="s">
        <v>417</v>
      </c>
      <c r="AF133" s="119"/>
      <c r="AG133" s="119"/>
      <c r="AH133" s="119"/>
      <c r="AI133" s="119" t="s">
        <v>569</v>
      </c>
      <c r="AJ133" s="119"/>
      <c r="AK133" s="119"/>
      <c r="AL133" s="119"/>
      <c r="AM133" s="119" t="s">
        <v>385</v>
      </c>
      <c r="AN133" s="119"/>
      <c r="AO133" s="119"/>
      <c r="AP133" s="119"/>
      <c r="AQ133" s="629" t="s">
        <v>416</v>
      </c>
      <c r="AR133" s="630"/>
      <c r="AS133" s="630"/>
      <c r="AT133" s="631"/>
      <c r="AU133" s="629" t="s">
        <v>594</v>
      </c>
      <c r="AV133" s="630"/>
      <c r="AW133" s="630"/>
      <c r="AX133" s="639"/>
      <c r="AY133">
        <f>COUNTA($G$134)</f>
        <v>0</v>
      </c>
    </row>
    <row r="134" spans="1:60" ht="23.25" hidden="1" customHeight="1" x14ac:dyDescent="0.2">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2">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2">
      <c r="A136" s="187" t="s">
        <v>582</v>
      </c>
      <c r="B136" s="105"/>
      <c r="C136" s="105"/>
      <c r="D136" s="105"/>
      <c r="E136" s="105"/>
      <c r="F136" s="669"/>
      <c r="G136" s="176" t="s">
        <v>583</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417</v>
      </c>
      <c r="AF136" s="119"/>
      <c r="AG136" s="119"/>
      <c r="AH136" s="119"/>
      <c r="AI136" s="119" t="s">
        <v>569</v>
      </c>
      <c r="AJ136" s="119"/>
      <c r="AK136" s="119"/>
      <c r="AL136" s="119"/>
      <c r="AM136" s="119" t="s">
        <v>385</v>
      </c>
      <c r="AN136" s="119"/>
      <c r="AO136" s="119"/>
      <c r="AP136" s="119"/>
      <c r="AQ136" s="633" t="s">
        <v>595</v>
      </c>
      <c r="AR136" s="634"/>
      <c r="AS136" s="634"/>
      <c r="AT136" s="634"/>
      <c r="AU136" s="634"/>
      <c r="AV136" s="634"/>
      <c r="AW136" s="634"/>
      <c r="AX136" s="635"/>
      <c r="AY136">
        <f>IF(SUBSTITUTE(SUBSTITUTE($G$137,"／",""),"　","")="",0,1)</f>
        <v>0</v>
      </c>
    </row>
    <row r="137" spans="1:60" ht="23.25" hidden="1" customHeight="1" x14ac:dyDescent="0.2">
      <c r="A137" s="670"/>
      <c r="B137" s="197"/>
      <c r="C137" s="197"/>
      <c r="D137" s="197"/>
      <c r="E137" s="197"/>
      <c r="F137" s="671"/>
      <c r="G137" s="658" t="s">
        <v>584</v>
      </c>
      <c r="H137" s="659"/>
      <c r="I137" s="659"/>
      <c r="J137" s="659"/>
      <c r="K137" s="659"/>
      <c r="L137" s="659"/>
      <c r="M137" s="659"/>
      <c r="N137" s="659"/>
      <c r="O137" s="659"/>
      <c r="P137" s="659"/>
      <c r="Q137" s="659"/>
      <c r="R137" s="659"/>
      <c r="S137" s="659"/>
      <c r="T137" s="659"/>
      <c r="U137" s="659"/>
      <c r="V137" s="659"/>
      <c r="W137" s="659"/>
      <c r="X137" s="659"/>
      <c r="Y137" s="662" t="s">
        <v>582</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2">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585</v>
      </c>
      <c r="Z138" s="655"/>
      <c r="AA138" s="656"/>
      <c r="AB138" s="618" t="s">
        <v>586</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2">
      <c r="A139" s="423"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2">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9" t="s">
        <v>580</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2">
      <c r="A167" s="654" t="s">
        <v>581</v>
      </c>
      <c r="B167" s="153"/>
      <c r="C167" s="153"/>
      <c r="D167" s="153"/>
      <c r="E167" s="153"/>
      <c r="F167" s="154"/>
      <c r="G167" s="696" t="s">
        <v>573</v>
      </c>
      <c r="H167" s="697"/>
      <c r="I167" s="697"/>
      <c r="J167" s="697"/>
      <c r="K167" s="697"/>
      <c r="L167" s="697"/>
      <c r="M167" s="697"/>
      <c r="N167" s="697"/>
      <c r="O167" s="697"/>
      <c r="P167" s="698" t="s">
        <v>572</v>
      </c>
      <c r="Q167" s="697"/>
      <c r="R167" s="697"/>
      <c r="S167" s="697"/>
      <c r="T167" s="697"/>
      <c r="U167" s="697"/>
      <c r="V167" s="697"/>
      <c r="W167" s="697"/>
      <c r="X167" s="699"/>
      <c r="Y167" s="700"/>
      <c r="Z167" s="701"/>
      <c r="AA167" s="702"/>
      <c r="AB167" s="632" t="s">
        <v>11</v>
      </c>
      <c r="AC167" s="632"/>
      <c r="AD167" s="632"/>
      <c r="AE167" s="119" t="s">
        <v>417</v>
      </c>
      <c r="AF167" s="119"/>
      <c r="AG167" s="119"/>
      <c r="AH167" s="119"/>
      <c r="AI167" s="119" t="s">
        <v>569</v>
      </c>
      <c r="AJ167" s="119"/>
      <c r="AK167" s="119"/>
      <c r="AL167" s="119"/>
      <c r="AM167" s="119" t="s">
        <v>385</v>
      </c>
      <c r="AN167" s="119"/>
      <c r="AO167" s="119"/>
      <c r="AP167" s="119"/>
      <c r="AQ167" s="629" t="s">
        <v>416</v>
      </c>
      <c r="AR167" s="630"/>
      <c r="AS167" s="630"/>
      <c r="AT167" s="631"/>
      <c r="AU167" s="629" t="s">
        <v>594</v>
      </c>
      <c r="AV167" s="630"/>
      <c r="AW167" s="630"/>
      <c r="AX167" s="639"/>
      <c r="AY167">
        <f>COUNTA($G$168)</f>
        <v>0</v>
      </c>
    </row>
    <row r="168" spans="1:60" ht="23.25" hidden="1" customHeight="1" x14ac:dyDescent="0.2">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2">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2">
      <c r="A170" s="187" t="s">
        <v>582</v>
      </c>
      <c r="B170" s="105"/>
      <c r="C170" s="105"/>
      <c r="D170" s="105"/>
      <c r="E170" s="105"/>
      <c r="F170" s="669"/>
      <c r="G170" s="176" t="s">
        <v>583</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417</v>
      </c>
      <c r="AF170" s="119"/>
      <c r="AG170" s="119"/>
      <c r="AH170" s="119"/>
      <c r="AI170" s="119" t="s">
        <v>569</v>
      </c>
      <c r="AJ170" s="119"/>
      <c r="AK170" s="119"/>
      <c r="AL170" s="119"/>
      <c r="AM170" s="119" t="s">
        <v>385</v>
      </c>
      <c r="AN170" s="119"/>
      <c r="AO170" s="119"/>
      <c r="AP170" s="119"/>
      <c r="AQ170" s="633" t="s">
        <v>595</v>
      </c>
      <c r="AR170" s="634"/>
      <c r="AS170" s="634"/>
      <c r="AT170" s="634"/>
      <c r="AU170" s="634"/>
      <c r="AV170" s="634"/>
      <c r="AW170" s="634"/>
      <c r="AX170" s="635"/>
      <c r="AY170">
        <f>IF(SUBSTITUTE(SUBSTITUTE($G$171,"／",""),"　","")="",0,1)</f>
        <v>0</v>
      </c>
    </row>
    <row r="171" spans="1:60" ht="23.25" hidden="1" customHeight="1" x14ac:dyDescent="0.2">
      <c r="A171" s="670"/>
      <c r="B171" s="197"/>
      <c r="C171" s="197"/>
      <c r="D171" s="197"/>
      <c r="E171" s="197"/>
      <c r="F171" s="671"/>
      <c r="G171" s="658" t="s">
        <v>584</v>
      </c>
      <c r="H171" s="659"/>
      <c r="I171" s="659"/>
      <c r="J171" s="659"/>
      <c r="K171" s="659"/>
      <c r="L171" s="659"/>
      <c r="M171" s="659"/>
      <c r="N171" s="659"/>
      <c r="O171" s="659"/>
      <c r="P171" s="659"/>
      <c r="Q171" s="659"/>
      <c r="R171" s="659"/>
      <c r="S171" s="659"/>
      <c r="T171" s="659"/>
      <c r="U171" s="659"/>
      <c r="V171" s="659"/>
      <c r="W171" s="659"/>
      <c r="X171" s="659"/>
      <c r="Y171" s="662" t="s">
        <v>582</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2">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585</v>
      </c>
      <c r="Z172" s="655"/>
      <c r="AA172" s="656"/>
      <c r="AB172" s="618" t="s">
        <v>586</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2">
      <c r="A173" s="423"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2">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9" t="s">
        <v>128</v>
      </c>
      <c r="AV200" s="579"/>
      <c r="AW200" s="579"/>
      <c r="AX200" s="580"/>
      <c r="AY200">
        <f>COUNTA($H$202)</f>
        <v>0</v>
      </c>
    </row>
    <row r="201" spans="1:60" ht="18.75" hidden="1" customHeight="1" x14ac:dyDescent="0.2">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2">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251</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2">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251</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2">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252</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2">
      <c r="A205" s="519" t="s">
        <v>240</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250</v>
      </c>
      <c r="X205" s="549"/>
      <c r="Y205" s="554" t="s">
        <v>12</v>
      </c>
      <c r="Z205" s="554"/>
      <c r="AA205" s="555"/>
      <c r="AB205" s="564" t="s">
        <v>251</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2">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251</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2">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252</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2">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10" t="s">
        <v>128</v>
      </c>
      <c r="AV208" s="511"/>
      <c r="AW208" s="511"/>
      <c r="AX208" s="512"/>
      <c r="AY208">
        <f>COUNTA($H$210)</f>
        <v>0</v>
      </c>
    </row>
    <row r="209" spans="1:51" ht="18.75" hidden="1" customHeight="1" x14ac:dyDescent="0.2">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2">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2">
      <c r="A213" s="502" t="s">
        <v>264</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5">
      <c r="A214" s="423" t="s">
        <v>577</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232</v>
      </c>
      <c r="AP214" s="426"/>
      <c r="AQ214" s="426"/>
      <c r="AR214" s="81" t="s">
        <v>231</v>
      </c>
      <c r="AS214" s="425"/>
      <c r="AT214" s="426"/>
      <c r="AU214" s="426"/>
      <c r="AV214" s="426"/>
      <c r="AW214" s="426"/>
      <c r="AX214" s="427"/>
      <c r="AY214">
        <f>COUNTIF($AR$214,"☑")</f>
        <v>0</v>
      </c>
    </row>
    <row r="215" spans="1:51" ht="45" customHeight="1" x14ac:dyDescent="0.2">
      <c r="A215" s="412" t="s">
        <v>284</v>
      </c>
      <c r="B215" s="413"/>
      <c r="C215" s="416" t="s">
        <v>178</v>
      </c>
      <c r="D215" s="413"/>
      <c r="E215" s="418" t="s">
        <v>194</v>
      </c>
      <c r="F215" s="419"/>
      <c r="G215" s="420" t="s">
        <v>643</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2">
      <c r="A216" s="414"/>
      <c r="B216" s="415"/>
      <c r="C216" s="417"/>
      <c r="D216" s="415"/>
      <c r="E216" s="149" t="s">
        <v>193</v>
      </c>
      <c r="F216" s="151"/>
      <c r="G216" s="130" t="s">
        <v>644</v>
      </c>
      <c r="H216" s="131"/>
      <c r="I216" s="131"/>
      <c r="J216" s="131"/>
      <c r="K216" s="131"/>
      <c r="L216" s="131"/>
      <c r="M216" s="131"/>
      <c r="N216" s="131"/>
      <c r="O216" s="131"/>
      <c r="P216" s="131"/>
      <c r="Q216" s="131"/>
      <c r="R216" s="131"/>
      <c r="S216" s="131"/>
      <c r="T216" s="131"/>
      <c r="U216" s="131"/>
      <c r="V216" s="132"/>
      <c r="W216" s="488" t="s">
        <v>587</v>
      </c>
      <c r="X216" s="489"/>
      <c r="Y216" s="489"/>
      <c r="Z216" s="489"/>
      <c r="AA216" s="490"/>
      <c r="AB216" s="491" t="s">
        <v>659</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2">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588</v>
      </c>
      <c r="X217" s="495"/>
      <c r="Y217" s="495"/>
      <c r="Z217" s="495"/>
      <c r="AA217" s="496"/>
      <c r="AB217" s="491" t="s">
        <v>660</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2">
      <c r="A218" s="414"/>
      <c r="B218" s="415"/>
      <c r="C218" s="497" t="s">
        <v>600</v>
      </c>
      <c r="D218" s="498"/>
      <c r="E218" s="149" t="s">
        <v>280</v>
      </c>
      <c r="F218" s="151"/>
      <c r="G218" s="478" t="s">
        <v>181</v>
      </c>
      <c r="H218" s="479"/>
      <c r="I218" s="479"/>
      <c r="J218" s="499" t="s">
        <v>615</v>
      </c>
      <c r="K218" s="500"/>
      <c r="L218" s="500"/>
      <c r="M218" s="500"/>
      <c r="N218" s="500"/>
      <c r="O218" s="500"/>
      <c r="P218" s="500"/>
      <c r="Q218" s="500"/>
      <c r="R218" s="500"/>
      <c r="S218" s="500"/>
      <c r="T218" s="501"/>
      <c r="U218" s="476" t="s">
        <v>285</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2">
      <c r="A219" s="414"/>
      <c r="B219" s="415"/>
      <c r="C219" s="417"/>
      <c r="D219" s="415"/>
      <c r="E219" s="152"/>
      <c r="F219" s="154"/>
      <c r="G219" s="478" t="s">
        <v>601</v>
      </c>
      <c r="H219" s="479"/>
      <c r="I219" s="479"/>
      <c r="J219" s="479"/>
      <c r="K219" s="479"/>
      <c r="L219" s="479"/>
      <c r="M219" s="479"/>
      <c r="N219" s="479"/>
      <c r="O219" s="479"/>
      <c r="P219" s="479"/>
      <c r="Q219" s="479"/>
      <c r="R219" s="479"/>
      <c r="S219" s="479"/>
      <c r="T219" s="479"/>
      <c r="U219" s="475" t="s">
        <v>285</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5">
      <c r="A220" s="414"/>
      <c r="B220" s="415"/>
      <c r="C220" s="417"/>
      <c r="D220" s="415"/>
      <c r="E220" s="157"/>
      <c r="F220" s="159"/>
      <c r="G220" s="478" t="s">
        <v>588</v>
      </c>
      <c r="H220" s="479"/>
      <c r="I220" s="479"/>
      <c r="J220" s="479"/>
      <c r="K220" s="479"/>
      <c r="L220" s="479"/>
      <c r="M220" s="479"/>
      <c r="N220" s="479"/>
      <c r="O220" s="479"/>
      <c r="P220" s="479"/>
      <c r="Q220" s="479"/>
      <c r="R220" s="479"/>
      <c r="S220" s="479"/>
      <c r="T220" s="479"/>
      <c r="U220" s="816" t="s">
        <v>285</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2">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2">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27" customHeight="1" x14ac:dyDescent="0.2">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641</v>
      </c>
      <c r="AE223" s="458"/>
      <c r="AF223" s="458"/>
      <c r="AG223" s="459" t="s">
        <v>645</v>
      </c>
      <c r="AH223" s="460"/>
      <c r="AI223" s="460"/>
      <c r="AJ223" s="460"/>
      <c r="AK223" s="460"/>
      <c r="AL223" s="460"/>
      <c r="AM223" s="460"/>
      <c r="AN223" s="460"/>
      <c r="AO223" s="460"/>
      <c r="AP223" s="460"/>
      <c r="AQ223" s="460"/>
      <c r="AR223" s="460"/>
      <c r="AS223" s="460"/>
      <c r="AT223" s="460"/>
      <c r="AU223" s="460"/>
      <c r="AV223" s="460"/>
      <c r="AW223" s="460"/>
      <c r="AX223" s="461"/>
    </row>
    <row r="224" spans="1:51" ht="27" customHeight="1" x14ac:dyDescent="0.2">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641</v>
      </c>
      <c r="AE224" s="371"/>
      <c r="AF224" s="371"/>
      <c r="AG224" s="365" t="s">
        <v>646</v>
      </c>
      <c r="AH224" s="366"/>
      <c r="AI224" s="366"/>
      <c r="AJ224" s="366"/>
      <c r="AK224" s="366"/>
      <c r="AL224" s="366"/>
      <c r="AM224" s="366"/>
      <c r="AN224" s="366"/>
      <c r="AO224" s="366"/>
      <c r="AP224" s="366"/>
      <c r="AQ224" s="366"/>
      <c r="AR224" s="366"/>
      <c r="AS224" s="366"/>
      <c r="AT224" s="366"/>
      <c r="AU224" s="366"/>
      <c r="AV224" s="366"/>
      <c r="AW224" s="366"/>
      <c r="AX224" s="367"/>
    </row>
    <row r="225" spans="1:50" ht="168" customHeight="1" x14ac:dyDescent="0.2">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641</v>
      </c>
      <c r="AE225" s="408"/>
      <c r="AF225" s="408"/>
      <c r="AG225" s="393" t="s">
        <v>647</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2">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641</v>
      </c>
      <c r="AE226" s="389"/>
      <c r="AF226" s="389"/>
      <c r="AG226" s="391" t="s">
        <v>648</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2">
      <c r="A227" s="347"/>
      <c r="B227" s="429"/>
      <c r="C227" s="433"/>
      <c r="D227" s="434"/>
      <c r="E227" s="437" t="s">
        <v>262</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654</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2">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654</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26.25" customHeight="1" x14ac:dyDescent="0.2">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655</v>
      </c>
      <c r="AE229" s="355"/>
      <c r="AF229" s="355"/>
      <c r="AG229" s="357" t="s">
        <v>285</v>
      </c>
      <c r="AH229" s="358"/>
      <c r="AI229" s="358"/>
      <c r="AJ229" s="358"/>
      <c r="AK229" s="358"/>
      <c r="AL229" s="358"/>
      <c r="AM229" s="358"/>
      <c r="AN229" s="358"/>
      <c r="AO229" s="358"/>
      <c r="AP229" s="358"/>
      <c r="AQ229" s="358"/>
      <c r="AR229" s="358"/>
      <c r="AS229" s="358"/>
      <c r="AT229" s="358"/>
      <c r="AU229" s="358"/>
      <c r="AV229" s="358"/>
      <c r="AW229" s="358"/>
      <c r="AX229" s="359"/>
    </row>
    <row r="230" spans="1:50" ht="33" customHeight="1" x14ac:dyDescent="0.2">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641</v>
      </c>
      <c r="AE230" s="371"/>
      <c r="AF230" s="371"/>
      <c r="AG230" s="365" t="s">
        <v>680</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2">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655</v>
      </c>
      <c r="AE231" s="371"/>
      <c r="AF231" s="371"/>
      <c r="AG231" s="365" t="s">
        <v>285</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2">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641</v>
      </c>
      <c r="AE232" s="371"/>
      <c r="AF232" s="371"/>
      <c r="AG232" s="365" t="s">
        <v>649</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2">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655</v>
      </c>
      <c r="AE233" s="408"/>
      <c r="AF233" s="408"/>
      <c r="AG233" s="409"/>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2">
      <c r="A234" s="347"/>
      <c r="B234" s="348"/>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655</v>
      </c>
      <c r="AE234" s="371"/>
      <c r="AF234" s="440"/>
      <c r="AG234" s="365" t="s">
        <v>285</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2">
      <c r="A235" s="349"/>
      <c r="B235" s="350"/>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641</v>
      </c>
      <c r="AE235" s="401"/>
      <c r="AF235" s="402"/>
      <c r="AG235" s="403" t="s">
        <v>650</v>
      </c>
      <c r="AH235" s="404"/>
      <c r="AI235" s="404"/>
      <c r="AJ235" s="404"/>
      <c r="AK235" s="404"/>
      <c r="AL235" s="404"/>
      <c r="AM235" s="404"/>
      <c r="AN235" s="404"/>
      <c r="AO235" s="404"/>
      <c r="AP235" s="404"/>
      <c r="AQ235" s="404"/>
      <c r="AR235" s="404"/>
      <c r="AS235" s="404"/>
      <c r="AT235" s="404"/>
      <c r="AU235" s="404"/>
      <c r="AV235" s="404"/>
      <c r="AW235" s="404"/>
      <c r="AX235" s="405"/>
    </row>
    <row r="236" spans="1:50" ht="81.599999999999994" customHeight="1" x14ac:dyDescent="0.2">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641</v>
      </c>
      <c r="AE236" s="355"/>
      <c r="AF236" s="356"/>
      <c r="AG236" s="357" t="s">
        <v>651</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2">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655</v>
      </c>
      <c r="AE237" s="364"/>
      <c r="AF237" s="364"/>
      <c r="AG237" s="365" t="s">
        <v>285</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2">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641</v>
      </c>
      <c r="AE238" s="371"/>
      <c r="AF238" s="371"/>
      <c r="AG238" s="365" t="s">
        <v>652</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2">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655</v>
      </c>
      <c r="AE239" s="371"/>
      <c r="AF239" s="371"/>
      <c r="AG239" s="395" t="s">
        <v>285</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2">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641</v>
      </c>
      <c r="AE240" s="389"/>
      <c r="AF240" s="390"/>
      <c r="AG240" s="391" t="s">
        <v>653</v>
      </c>
      <c r="AH240" s="131"/>
      <c r="AI240" s="131"/>
      <c r="AJ240" s="131"/>
      <c r="AK240" s="131"/>
      <c r="AL240" s="131"/>
      <c r="AM240" s="131"/>
      <c r="AN240" s="131"/>
      <c r="AO240" s="131"/>
      <c r="AP240" s="131"/>
      <c r="AQ240" s="131"/>
      <c r="AR240" s="131"/>
      <c r="AS240" s="131"/>
      <c r="AT240" s="131"/>
      <c r="AU240" s="131"/>
      <c r="AV240" s="131"/>
      <c r="AW240" s="131"/>
      <c r="AX240" s="392"/>
    </row>
    <row r="241" spans="1:50" ht="19.649999999999999" customHeight="1" x14ac:dyDescent="0.2">
      <c r="A241" s="381"/>
      <c r="B241" s="382"/>
      <c r="C241" s="895" t="s">
        <v>0</v>
      </c>
      <c r="D241" s="896"/>
      <c r="E241" s="896"/>
      <c r="F241" s="896"/>
      <c r="G241" s="896"/>
      <c r="H241" s="896"/>
      <c r="I241" s="896"/>
      <c r="J241" s="896"/>
      <c r="K241" s="896"/>
      <c r="L241" s="896"/>
      <c r="M241" s="896"/>
      <c r="N241" s="896"/>
      <c r="O241" s="892" t="s">
        <v>606</v>
      </c>
      <c r="P241" s="893"/>
      <c r="Q241" s="893"/>
      <c r="R241" s="893"/>
      <c r="S241" s="893"/>
      <c r="T241" s="893"/>
      <c r="U241" s="893"/>
      <c r="V241" s="893"/>
      <c r="W241" s="893"/>
      <c r="X241" s="893"/>
      <c r="Y241" s="893"/>
      <c r="Z241" s="893"/>
      <c r="AA241" s="893"/>
      <c r="AB241" s="893"/>
      <c r="AC241" s="893"/>
      <c r="AD241" s="893"/>
      <c r="AE241" s="893"/>
      <c r="AF241" s="894"/>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2">
      <c r="A242" s="381"/>
      <c r="B242" s="382"/>
      <c r="C242" s="879">
        <v>2022</v>
      </c>
      <c r="D242" s="880"/>
      <c r="E242" s="374" t="s">
        <v>608</v>
      </c>
      <c r="F242" s="374"/>
      <c r="G242" s="374"/>
      <c r="H242" s="375">
        <v>21</v>
      </c>
      <c r="I242" s="375"/>
      <c r="J242" s="881">
        <v>191</v>
      </c>
      <c r="K242" s="881"/>
      <c r="L242" s="881"/>
      <c r="M242" s="375"/>
      <c r="N242" s="882"/>
      <c r="O242" s="883" t="s">
        <v>631</v>
      </c>
      <c r="P242" s="884"/>
      <c r="Q242" s="884"/>
      <c r="R242" s="884"/>
      <c r="S242" s="884"/>
      <c r="T242" s="884"/>
      <c r="U242" s="884"/>
      <c r="V242" s="884"/>
      <c r="W242" s="884"/>
      <c r="X242" s="884"/>
      <c r="Y242" s="884"/>
      <c r="Z242" s="884"/>
      <c r="AA242" s="884"/>
      <c r="AB242" s="884"/>
      <c r="AC242" s="884"/>
      <c r="AD242" s="884"/>
      <c r="AE242" s="884"/>
      <c r="AF242" s="885"/>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customHeight="1" x14ac:dyDescent="0.2">
      <c r="A243" s="381"/>
      <c r="B243" s="382"/>
      <c r="C243" s="372">
        <v>2022</v>
      </c>
      <c r="D243" s="373"/>
      <c r="E243" s="374" t="s">
        <v>608</v>
      </c>
      <c r="F243" s="374"/>
      <c r="G243" s="374"/>
      <c r="H243" s="375">
        <v>21</v>
      </c>
      <c r="I243" s="375"/>
      <c r="J243" s="376">
        <v>192</v>
      </c>
      <c r="K243" s="376"/>
      <c r="L243" s="376"/>
      <c r="M243" s="377"/>
      <c r="N243" s="378"/>
      <c r="O243" s="886" t="s">
        <v>632</v>
      </c>
      <c r="P243" s="887"/>
      <c r="Q243" s="887"/>
      <c r="R243" s="887"/>
      <c r="S243" s="887"/>
      <c r="T243" s="887"/>
      <c r="U243" s="887"/>
      <c r="V243" s="887"/>
      <c r="W243" s="887"/>
      <c r="X243" s="887"/>
      <c r="Y243" s="887"/>
      <c r="Z243" s="887"/>
      <c r="AA243" s="887"/>
      <c r="AB243" s="887"/>
      <c r="AC243" s="887"/>
      <c r="AD243" s="887"/>
      <c r="AE243" s="887"/>
      <c r="AF243" s="888"/>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customHeight="1" x14ac:dyDescent="0.2">
      <c r="A244" s="381"/>
      <c r="B244" s="382"/>
      <c r="C244" s="372">
        <v>2022</v>
      </c>
      <c r="D244" s="373"/>
      <c r="E244" s="374" t="s">
        <v>608</v>
      </c>
      <c r="F244" s="374"/>
      <c r="G244" s="374"/>
      <c r="H244" s="375">
        <v>21</v>
      </c>
      <c r="I244" s="375"/>
      <c r="J244" s="376">
        <v>193</v>
      </c>
      <c r="K244" s="376"/>
      <c r="L244" s="376"/>
      <c r="M244" s="377"/>
      <c r="N244" s="378"/>
      <c r="O244" s="886" t="s">
        <v>633</v>
      </c>
      <c r="P244" s="887"/>
      <c r="Q244" s="887"/>
      <c r="R244" s="887"/>
      <c r="S244" s="887"/>
      <c r="T244" s="887"/>
      <c r="U244" s="887"/>
      <c r="V244" s="887"/>
      <c r="W244" s="887"/>
      <c r="X244" s="887"/>
      <c r="Y244" s="887"/>
      <c r="Z244" s="887"/>
      <c r="AA244" s="887"/>
      <c r="AB244" s="887"/>
      <c r="AC244" s="887"/>
      <c r="AD244" s="887"/>
      <c r="AE244" s="887"/>
      <c r="AF244" s="888"/>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customHeight="1" x14ac:dyDescent="0.2">
      <c r="A245" s="381"/>
      <c r="B245" s="382"/>
      <c r="C245" s="372">
        <v>2022</v>
      </c>
      <c r="D245" s="373"/>
      <c r="E245" s="374" t="s">
        <v>608</v>
      </c>
      <c r="F245" s="374"/>
      <c r="G245" s="374"/>
      <c r="H245" s="375">
        <v>21</v>
      </c>
      <c r="I245" s="375"/>
      <c r="J245" s="376">
        <v>194</v>
      </c>
      <c r="K245" s="376"/>
      <c r="L245" s="376"/>
      <c r="M245" s="377"/>
      <c r="N245" s="378"/>
      <c r="O245" s="886" t="s">
        <v>634</v>
      </c>
      <c r="P245" s="887"/>
      <c r="Q245" s="887"/>
      <c r="R245" s="887"/>
      <c r="S245" s="887"/>
      <c r="T245" s="887"/>
      <c r="U245" s="887"/>
      <c r="V245" s="887"/>
      <c r="W245" s="887"/>
      <c r="X245" s="887"/>
      <c r="Y245" s="887"/>
      <c r="Z245" s="887"/>
      <c r="AA245" s="887"/>
      <c r="AB245" s="887"/>
      <c r="AC245" s="887"/>
      <c r="AD245" s="887"/>
      <c r="AE245" s="887"/>
      <c r="AF245" s="888"/>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customHeight="1" x14ac:dyDescent="0.2">
      <c r="A246" s="383"/>
      <c r="B246" s="384"/>
      <c r="C246" s="397"/>
      <c r="D246" s="398"/>
      <c r="E246" s="374"/>
      <c r="F246" s="374"/>
      <c r="G246" s="374"/>
      <c r="H246" s="375"/>
      <c r="I246" s="375"/>
      <c r="J246" s="399"/>
      <c r="K246" s="399"/>
      <c r="L246" s="399"/>
      <c r="M246" s="877"/>
      <c r="N246" s="878"/>
      <c r="O246" s="889"/>
      <c r="P246" s="890"/>
      <c r="Q246" s="890"/>
      <c r="R246" s="890"/>
      <c r="S246" s="890"/>
      <c r="T246" s="890"/>
      <c r="U246" s="890"/>
      <c r="V246" s="890"/>
      <c r="W246" s="890"/>
      <c r="X246" s="890"/>
      <c r="Y246" s="890"/>
      <c r="Z246" s="890"/>
      <c r="AA246" s="890"/>
      <c r="AB246" s="890"/>
      <c r="AC246" s="890"/>
      <c r="AD246" s="890"/>
      <c r="AE246" s="890"/>
      <c r="AF246" s="891"/>
      <c r="AG246" s="395"/>
      <c r="AH246" s="137"/>
      <c r="AI246" s="137"/>
      <c r="AJ246" s="137"/>
      <c r="AK246" s="137"/>
      <c r="AL246" s="137"/>
      <c r="AM246" s="137"/>
      <c r="AN246" s="137"/>
      <c r="AO246" s="137"/>
      <c r="AP246" s="137"/>
      <c r="AQ246" s="137"/>
      <c r="AR246" s="137"/>
      <c r="AS246" s="137"/>
      <c r="AT246" s="137"/>
      <c r="AU246" s="137"/>
      <c r="AV246" s="137"/>
      <c r="AW246" s="137"/>
      <c r="AX246" s="396"/>
    </row>
    <row r="247" spans="1:50" ht="67.5" customHeight="1" x14ac:dyDescent="0.2">
      <c r="A247" s="345" t="s">
        <v>45</v>
      </c>
      <c r="B247" s="907"/>
      <c r="C247" s="304" t="s">
        <v>49</v>
      </c>
      <c r="D247" s="725"/>
      <c r="E247" s="725"/>
      <c r="F247" s="726"/>
      <c r="G247" s="910" t="s">
        <v>656</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5">
      <c r="A248" s="908"/>
      <c r="B248" s="909"/>
      <c r="C248" s="912" t="s">
        <v>53</v>
      </c>
      <c r="D248" s="913"/>
      <c r="E248" s="913"/>
      <c r="F248" s="914"/>
      <c r="G248" s="915" t="s">
        <v>657</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2">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5">
      <c r="A250" s="900" t="s">
        <v>682</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2">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5">
      <c r="A252" s="329" t="s">
        <v>132</v>
      </c>
      <c r="B252" s="330"/>
      <c r="C252" s="330"/>
      <c r="D252" s="330"/>
      <c r="E252" s="331"/>
      <c r="F252" s="906" t="s">
        <v>681</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2">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5">
      <c r="A254" s="329" t="s">
        <v>132</v>
      </c>
      <c r="B254" s="330"/>
      <c r="C254" s="330"/>
      <c r="D254" s="330"/>
      <c r="E254" s="331"/>
      <c r="F254" s="332" t="s">
        <v>684</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2">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67.5" customHeight="1" thickBot="1" x14ac:dyDescent="0.25">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2">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2">
      <c r="A258" s="344" t="s">
        <v>278</v>
      </c>
      <c r="B258" s="90"/>
      <c r="C258" s="90"/>
      <c r="D258" s="91"/>
      <c r="E258" s="325" t="s">
        <v>635</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2">
      <c r="A259" s="256" t="s">
        <v>277</v>
      </c>
      <c r="B259" s="256"/>
      <c r="C259" s="256"/>
      <c r="D259" s="256"/>
      <c r="E259" s="325" t="s">
        <v>636</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2">
      <c r="A260" s="256" t="s">
        <v>276</v>
      </c>
      <c r="B260" s="256"/>
      <c r="C260" s="256"/>
      <c r="D260" s="256"/>
      <c r="E260" s="325" t="s">
        <v>637</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2">
      <c r="A261" s="256" t="s">
        <v>275</v>
      </c>
      <c r="B261" s="256"/>
      <c r="C261" s="256"/>
      <c r="D261" s="256"/>
      <c r="E261" s="325" t="s">
        <v>637</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2">
      <c r="A262" s="256" t="s">
        <v>274</v>
      </c>
      <c r="B262" s="256"/>
      <c r="C262" s="256"/>
      <c r="D262" s="256"/>
      <c r="E262" s="325" t="s">
        <v>638</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2">
      <c r="A263" s="256" t="s">
        <v>273</v>
      </c>
      <c r="B263" s="256"/>
      <c r="C263" s="256"/>
      <c r="D263" s="256"/>
      <c r="E263" s="325" t="s">
        <v>639</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2">
      <c r="A264" s="256" t="s">
        <v>272</v>
      </c>
      <c r="B264" s="256"/>
      <c r="C264" s="256"/>
      <c r="D264" s="256"/>
      <c r="E264" s="325" t="s">
        <v>640</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2">
      <c r="A265" s="256" t="s">
        <v>271</v>
      </c>
      <c r="B265" s="256"/>
      <c r="C265" s="256"/>
      <c r="D265" s="256"/>
      <c r="E265" s="325" t="s">
        <v>639</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2">
      <c r="A266" s="256" t="s">
        <v>417</v>
      </c>
      <c r="B266" s="256"/>
      <c r="C266" s="256"/>
      <c r="D266" s="256"/>
      <c r="E266" s="100" t="s">
        <v>608</v>
      </c>
      <c r="F266" s="86"/>
      <c r="G266" s="86"/>
      <c r="H266" s="77" t="str">
        <f>IF(E266="","","-")</f>
        <v>-</v>
      </c>
      <c r="I266" s="86"/>
      <c r="J266" s="86"/>
      <c r="K266" s="77" t="str">
        <f>IF(I266="","","-")</f>
        <v/>
      </c>
      <c r="L266" s="101">
        <v>874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t="s">
        <v>608</v>
      </c>
      <c r="F267" s="86"/>
      <c r="G267" s="86"/>
      <c r="H267" s="77"/>
      <c r="I267" s="86"/>
      <c r="J267" s="86"/>
      <c r="K267" s="77"/>
      <c r="L267" s="101">
        <v>895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642</v>
      </c>
      <c r="H268" s="86"/>
      <c r="I268" s="86"/>
      <c r="J268" s="85">
        <v>20</v>
      </c>
      <c r="K268" s="85"/>
      <c r="L268" s="101">
        <v>980</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2">
      <c r="A269" s="313" t="s">
        <v>265</v>
      </c>
      <c r="B269" s="314"/>
      <c r="C269" s="314"/>
      <c r="D269" s="314"/>
      <c r="E269" s="314"/>
      <c r="F269" s="315"/>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9" t="s">
        <v>267</v>
      </c>
      <c r="B308" s="320"/>
      <c r="C308" s="320"/>
      <c r="D308" s="320"/>
      <c r="E308" s="320"/>
      <c r="F308" s="321"/>
      <c r="G308" s="300" t="s">
        <v>678</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244</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2">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2">
      <c r="A310" s="322"/>
      <c r="B310" s="323"/>
      <c r="C310" s="323"/>
      <c r="D310" s="323"/>
      <c r="E310" s="323"/>
      <c r="F310" s="324"/>
      <c r="G310" s="290" t="s">
        <v>679</v>
      </c>
      <c r="H310" s="291"/>
      <c r="I310" s="291"/>
      <c r="J310" s="291"/>
      <c r="K310" s="292"/>
      <c r="L310" s="293" t="s">
        <v>673</v>
      </c>
      <c r="M310" s="294"/>
      <c r="N310" s="294"/>
      <c r="O310" s="294"/>
      <c r="P310" s="294"/>
      <c r="Q310" s="294"/>
      <c r="R310" s="294"/>
      <c r="S310" s="294"/>
      <c r="T310" s="294"/>
      <c r="U310" s="294"/>
      <c r="V310" s="294"/>
      <c r="W310" s="294"/>
      <c r="X310" s="295"/>
      <c r="Y310" s="296">
        <v>3.4</v>
      </c>
      <c r="Z310" s="297"/>
      <c r="AA310" s="297"/>
      <c r="AB310" s="298"/>
      <c r="AC310" s="290"/>
      <c r="AD310" s="291"/>
      <c r="AE310" s="291"/>
      <c r="AF310" s="291"/>
      <c r="AG310" s="292"/>
      <c r="AH310" s="293"/>
      <c r="AI310" s="294"/>
      <c r="AJ310" s="294"/>
      <c r="AK310" s="294"/>
      <c r="AL310" s="294"/>
      <c r="AM310" s="294"/>
      <c r="AN310" s="294"/>
      <c r="AO310" s="294"/>
      <c r="AP310" s="294"/>
      <c r="AQ310" s="294"/>
      <c r="AR310" s="294"/>
      <c r="AS310" s="294"/>
      <c r="AT310" s="295"/>
      <c r="AU310" s="296"/>
      <c r="AV310" s="297"/>
      <c r="AW310" s="297"/>
      <c r="AX310" s="299"/>
    </row>
    <row r="311" spans="1:50" ht="24.75" hidden="1" customHeight="1" x14ac:dyDescent="0.2">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2">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2">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2">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2">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2">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2">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2">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2">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x14ac:dyDescent="0.2">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3.4</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0</v>
      </c>
      <c r="AV320" s="277"/>
      <c r="AW320" s="277"/>
      <c r="AX320" s="279"/>
    </row>
    <row r="321" spans="1:51" ht="24.75" hidden="1" customHeight="1" x14ac:dyDescent="0.2">
      <c r="A321" s="322"/>
      <c r="B321" s="323"/>
      <c r="C321" s="323"/>
      <c r="D321" s="323"/>
      <c r="E321" s="323"/>
      <c r="F321" s="324"/>
      <c r="G321" s="300" t="s">
        <v>218</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217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0</v>
      </c>
    </row>
    <row r="322" spans="1:51" ht="24.75" hidden="1" customHeight="1" x14ac:dyDescent="0.2">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0</v>
      </c>
    </row>
    <row r="323" spans="1:51" ht="24.75" hidden="1" customHeight="1" x14ac:dyDescent="0.2">
      <c r="A323" s="322"/>
      <c r="B323" s="323"/>
      <c r="C323" s="323"/>
      <c r="D323" s="323"/>
      <c r="E323" s="323"/>
      <c r="F323" s="324"/>
      <c r="G323" s="290"/>
      <c r="H323" s="291"/>
      <c r="I323" s="291"/>
      <c r="J323" s="291"/>
      <c r="K323" s="292"/>
      <c r="L323" s="293"/>
      <c r="M323" s="294"/>
      <c r="N323" s="294"/>
      <c r="O323" s="294"/>
      <c r="P323" s="294"/>
      <c r="Q323" s="294"/>
      <c r="R323" s="294"/>
      <c r="S323" s="294"/>
      <c r="T323" s="294"/>
      <c r="U323" s="294"/>
      <c r="V323" s="294"/>
      <c r="W323" s="294"/>
      <c r="X323" s="295"/>
      <c r="Y323" s="296"/>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0</v>
      </c>
    </row>
    <row r="324" spans="1:51" ht="24.75" hidden="1" customHeight="1" x14ac:dyDescent="0.2">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0</v>
      </c>
    </row>
    <row r="325" spans="1:51" ht="24.75" hidden="1" customHeight="1" x14ac:dyDescent="0.2">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0</v>
      </c>
    </row>
    <row r="326" spans="1:51" ht="24.75" hidden="1" customHeight="1" x14ac:dyDescent="0.2">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0</v>
      </c>
    </row>
    <row r="327" spans="1:51" ht="24.75" hidden="1" customHeight="1" x14ac:dyDescent="0.2">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0</v>
      </c>
    </row>
    <row r="328" spans="1:51" ht="24.75" hidden="1" customHeight="1" x14ac:dyDescent="0.2">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0</v>
      </c>
    </row>
    <row r="329" spans="1:51" ht="24.75" hidden="1" customHeight="1" x14ac:dyDescent="0.2">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0</v>
      </c>
    </row>
    <row r="330" spans="1:51" ht="24.75" hidden="1" customHeight="1" x14ac:dyDescent="0.2">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0</v>
      </c>
    </row>
    <row r="331" spans="1:51" ht="24.75" hidden="1" customHeight="1" x14ac:dyDescent="0.2">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0</v>
      </c>
    </row>
    <row r="332" spans="1:51" ht="24.75" hidden="1" customHeight="1" x14ac:dyDescent="0.2">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0</v>
      </c>
    </row>
    <row r="333" spans="1:51" ht="24.75" hidden="1" customHeight="1" thickBot="1" x14ac:dyDescent="0.25">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0</v>
      </c>
    </row>
    <row r="334" spans="1:51" ht="24.75" hidden="1" customHeight="1" x14ac:dyDescent="0.2">
      <c r="A334" s="322"/>
      <c r="B334" s="323"/>
      <c r="C334" s="323"/>
      <c r="D334" s="323"/>
      <c r="E334" s="323"/>
      <c r="F334" s="324"/>
      <c r="G334" s="300" t="s">
        <v>219</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220</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2">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2">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2">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2">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2">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2">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2">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2">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2">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2">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2">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5">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2">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2">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2">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2">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2">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2">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2">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2">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2">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2">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2">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2">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2">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5">
      <c r="A360" s="266" t="s">
        <v>578</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232</v>
      </c>
      <c r="AM360" s="270"/>
      <c r="AN360" s="270"/>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665</v>
      </c>
      <c r="D366" s="251"/>
      <c r="E366" s="251"/>
      <c r="F366" s="251"/>
      <c r="G366" s="251"/>
      <c r="H366" s="251"/>
      <c r="I366" s="251"/>
      <c r="J366" s="233">
        <v>8010001036745</v>
      </c>
      <c r="K366" s="234"/>
      <c r="L366" s="234"/>
      <c r="M366" s="234"/>
      <c r="N366" s="234"/>
      <c r="O366" s="234"/>
      <c r="P366" s="245" t="s">
        <v>673</v>
      </c>
      <c r="Q366" s="235"/>
      <c r="R366" s="235"/>
      <c r="S366" s="235"/>
      <c r="T366" s="235"/>
      <c r="U366" s="235"/>
      <c r="V366" s="235"/>
      <c r="W366" s="235"/>
      <c r="X366" s="235"/>
      <c r="Y366" s="236">
        <v>3.2</v>
      </c>
      <c r="Z366" s="237"/>
      <c r="AA366" s="237"/>
      <c r="AB366" s="238"/>
      <c r="AC366" s="222" t="s">
        <v>253</v>
      </c>
      <c r="AD366" s="223"/>
      <c r="AE366" s="223"/>
      <c r="AF366" s="223"/>
      <c r="AG366" s="223"/>
      <c r="AH366" s="253">
        <v>2</v>
      </c>
      <c r="AI366" s="254"/>
      <c r="AJ366" s="254"/>
      <c r="AK366" s="254"/>
      <c r="AL366" s="226">
        <v>100</v>
      </c>
      <c r="AM366" s="227"/>
      <c r="AN366" s="227"/>
      <c r="AO366" s="228"/>
      <c r="AP366" s="229" t="s">
        <v>285</v>
      </c>
      <c r="AQ366" s="229"/>
      <c r="AR366" s="229"/>
      <c r="AS366" s="229"/>
      <c r="AT366" s="229"/>
      <c r="AU366" s="229"/>
      <c r="AV366" s="229"/>
      <c r="AW366" s="229"/>
      <c r="AX366" s="229"/>
    </row>
    <row r="367" spans="1:51" ht="30" customHeight="1" x14ac:dyDescent="0.2">
      <c r="A367" s="230">
        <v>2</v>
      </c>
      <c r="B367" s="230">
        <v>1</v>
      </c>
      <c r="C367" s="252" t="s">
        <v>665</v>
      </c>
      <c r="D367" s="251"/>
      <c r="E367" s="251"/>
      <c r="F367" s="251"/>
      <c r="G367" s="251"/>
      <c r="H367" s="251"/>
      <c r="I367" s="251"/>
      <c r="J367" s="233">
        <v>8010001036745</v>
      </c>
      <c r="K367" s="234"/>
      <c r="L367" s="234"/>
      <c r="M367" s="234"/>
      <c r="N367" s="234"/>
      <c r="O367" s="234"/>
      <c r="P367" s="245" t="s">
        <v>673</v>
      </c>
      <c r="Q367" s="235"/>
      <c r="R367" s="235"/>
      <c r="S367" s="235"/>
      <c r="T367" s="235"/>
      <c r="U367" s="235"/>
      <c r="V367" s="235"/>
      <c r="W367" s="235"/>
      <c r="X367" s="235"/>
      <c r="Y367" s="236">
        <v>0.2</v>
      </c>
      <c r="Z367" s="237"/>
      <c r="AA367" s="237"/>
      <c r="AB367" s="238"/>
      <c r="AC367" s="222" t="s">
        <v>259</v>
      </c>
      <c r="AD367" s="223"/>
      <c r="AE367" s="223"/>
      <c r="AF367" s="223"/>
      <c r="AG367" s="223"/>
      <c r="AH367" s="253" t="s">
        <v>285</v>
      </c>
      <c r="AI367" s="254"/>
      <c r="AJ367" s="254"/>
      <c r="AK367" s="254"/>
      <c r="AL367" s="226" t="s">
        <v>285</v>
      </c>
      <c r="AM367" s="227"/>
      <c r="AN367" s="227"/>
      <c r="AO367" s="228"/>
      <c r="AP367" s="229" t="s">
        <v>285</v>
      </c>
      <c r="AQ367" s="229"/>
      <c r="AR367" s="229"/>
      <c r="AS367" s="229"/>
      <c r="AT367" s="229"/>
      <c r="AU367" s="229"/>
      <c r="AV367" s="229"/>
      <c r="AW367" s="229"/>
      <c r="AX367" s="229"/>
      <c r="AY367">
        <f>COUNTA($C$367)</f>
        <v>1</v>
      </c>
    </row>
    <row r="368" spans="1:51" ht="30" customHeight="1" x14ac:dyDescent="0.2">
      <c r="A368" s="230">
        <v>3</v>
      </c>
      <c r="B368" s="230">
        <v>1</v>
      </c>
      <c r="C368" s="252" t="s">
        <v>666</v>
      </c>
      <c r="D368" s="251"/>
      <c r="E368" s="251"/>
      <c r="F368" s="251"/>
      <c r="G368" s="251"/>
      <c r="H368" s="251"/>
      <c r="I368" s="251"/>
      <c r="J368" s="233" t="s">
        <v>677</v>
      </c>
      <c r="K368" s="234"/>
      <c r="L368" s="234"/>
      <c r="M368" s="234"/>
      <c r="N368" s="234"/>
      <c r="O368" s="234"/>
      <c r="P368" s="263" t="s">
        <v>674</v>
      </c>
      <c r="Q368" s="264"/>
      <c r="R368" s="264"/>
      <c r="S368" s="264"/>
      <c r="T368" s="264"/>
      <c r="U368" s="264"/>
      <c r="V368" s="264"/>
      <c r="W368" s="264"/>
      <c r="X368" s="265"/>
      <c r="Y368" s="236">
        <v>2.2999999999999998</v>
      </c>
      <c r="Z368" s="237"/>
      <c r="AA368" s="237"/>
      <c r="AB368" s="238"/>
      <c r="AC368" s="222" t="s">
        <v>75</v>
      </c>
      <c r="AD368" s="223"/>
      <c r="AE368" s="223"/>
      <c r="AF368" s="223"/>
      <c r="AG368" s="223"/>
      <c r="AH368" s="224" t="s">
        <v>285</v>
      </c>
      <c r="AI368" s="225"/>
      <c r="AJ368" s="225"/>
      <c r="AK368" s="225"/>
      <c r="AL368" s="224" t="s">
        <v>285</v>
      </c>
      <c r="AM368" s="225"/>
      <c r="AN368" s="225"/>
      <c r="AO368" s="225"/>
      <c r="AP368" s="229" t="s">
        <v>285</v>
      </c>
      <c r="AQ368" s="229"/>
      <c r="AR368" s="229"/>
      <c r="AS368" s="229"/>
      <c r="AT368" s="229"/>
      <c r="AU368" s="229"/>
      <c r="AV368" s="229"/>
      <c r="AW368" s="229"/>
      <c r="AX368" s="229"/>
      <c r="AY368">
        <f>COUNTA($C$368)</f>
        <v>1</v>
      </c>
    </row>
    <row r="369" spans="1:51" ht="30" customHeight="1" x14ac:dyDescent="0.2">
      <c r="A369" s="230">
        <v>4</v>
      </c>
      <c r="B369" s="230">
        <v>1</v>
      </c>
      <c r="C369" s="252" t="s">
        <v>667</v>
      </c>
      <c r="D369" s="251"/>
      <c r="E369" s="251"/>
      <c r="F369" s="251"/>
      <c r="G369" s="251"/>
      <c r="H369" s="251"/>
      <c r="I369" s="251"/>
      <c r="J369" s="233">
        <v>7010001023050</v>
      </c>
      <c r="K369" s="234"/>
      <c r="L369" s="234"/>
      <c r="M369" s="234"/>
      <c r="N369" s="234"/>
      <c r="O369" s="234"/>
      <c r="P369" s="263" t="s">
        <v>673</v>
      </c>
      <c r="Q369" s="264"/>
      <c r="R369" s="264"/>
      <c r="S369" s="264"/>
      <c r="T369" s="264"/>
      <c r="U369" s="264"/>
      <c r="V369" s="264"/>
      <c r="W369" s="264"/>
      <c r="X369" s="265"/>
      <c r="Y369" s="236">
        <v>0.6</v>
      </c>
      <c r="Z369" s="237"/>
      <c r="AA369" s="237"/>
      <c r="AB369" s="238"/>
      <c r="AC369" s="222" t="s">
        <v>259</v>
      </c>
      <c r="AD369" s="223"/>
      <c r="AE369" s="223"/>
      <c r="AF369" s="223"/>
      <c r="AG369" s="223"/>
      <c r="AH369" s="224" t="s">
        <v>285</v>
      </c>
      <c r="AI369" s="225"/>
      <c r="AJ369" s="225"/>
      <c r="AK369" s="225"/>
      <c r="AL369" s="224" t="s">
        <v>285</v>
      </c>
      <c r="AM369" s="225"/>
      <c r="AN369" s="225"/>
      <c r="AO369" s="225"/>
      <c r="AP369" s="229" t="s">
        <v>285</v>
      </c>
      <c r="AQ369" s="229"/>
      <c r="AR369" s="229"/>
      <c r="AS369" s="229"/>
      <c r="AT369" s="229"/>
      <c r="AU369" s="229"/>
      <c r="AV369" s="229"/>
      <c r="AW369" s="229"/>
      <c r="AX369" s="229"/>
      <c r="AY369">
        <f>COUNTA($C$369)</f>
        <v>1</v>
      </c>
    </row>
    <row r="370" spans="1:51" ht="30" customHeight="1" x14ac:dyDescent="0.2">
      <c r="A370" s="230">
        <v>5</v>
      </c>
      <c r="B370" s="230">
        <v>1</v>
      </c>
      <c r="C370" s="252" t="s">
        <v>667</v>
      </c>
      <c r="D370" s="251"/>
      <c r="E370" s="251"/>
      <c r="F370" s="251"/>
      <c r="G370" s="251"/>
      <c r="H370" s="251"/>
      <c r="I370" s="251"/>
      <c r="J370" s="233">
        <v>7010001023050</v>
      </c>
      <c r="K370" s="234"/>
      <c r="L370" s="234"/>
      <c r="M370" s="234"/>
      <c r="N370" s="234"/>
      <c r="O370" s="234"/>
      <c r="P370" s="263" t="s">
        <v>673</v>
      </c>
      <c r="Q370" s="264"/>
      <c r="R370" s="264"/>
      <c r="S370" s="264"/>
      <c r="T370" s="264"/>
      <c r="U370" s="264"/>
      <c r="V370" s="264"/>
      <c r="W370" s="264"/>
      <c r="X370" s="265"/>
      <c r="Y370" s="236">
        <v>0.4</v>
      </c>
      <c r="Z370" s="237"/>
      <c r="AA370" s="237"/>
      <c r="AB370" s="238"/>
      <c r="AC370" s="222" t="s">
        <v>259</v>
      </c>
      <c r="AD370" s="223"/>
      <c r="AE370" s="223"/>
      <c r="AF370" s="223"/>
      <c r="AG370" s="223"/>
      <c r="AH370" s="224" t="s">
        <v>285</v>
      </c>
      <c r="AI370" s="225"/>
      <c r="AJ370" s="225"/>
      <c r="AK370" s="225"/>
      <c r="AL370" s="224" t="s">
        <v>285</v>
      </c>
      <c r="AM370" s="225"/>
      <c r="AN370" s="225"/>
      <c r="AO370" s="225"/>
      <c r="AP370" s="229" t="s">
        <v>285</v>
      </c>
      <c r="AQ370" s="229"/>
      <c r="AR370" s="229"/>
      <c r="AS370" s="229"/>
      <c r="AT370" s="229"/>
      <c r="AU370" s="229"/>
      <c r="AV370" s="229"/>
      <c r="AW370" s="229"/>
      <c r="AX370" s="229"/>
      <c r="AY370">
        <f>COUNTA($C$370)</f>
        <v>1</v>
      </c>
    </row>
    <row r="371" spans="1:51" ht="30" customHeight="1" x14ac:dyDescent="0.2">
      <c r="A371" s="230">
        <v>6</v>
      </c>
      <c r="B371" s="230">
        <v>1</v>
      </c>
      <c r="C371" s="252" t="s">
        <v>668</v>
      </c>
      <c r="D371" s="251"/>
      <c r="E371" s="251"/>
      <c r="F371" s="251"/>
      <c r="G371" s="251"/>
      <c r="H371" s="251"/>
      <c r="I371" s="251"/>
      <c r="J371" s="233" t="s">
        <v>677</v>
      </c>
      <c r="K371" s="234"/>
      <c r="L371" s="234"/>
      <c r="M371" s="234"/>
      <c r="N371" s="234"/>
      <c r="O371" s="234"/>
      <c r="P371" s="263" t="s">
        <v>674</v>
      </c>
      <c r="Q371" s="264"/>
      <c r="R371" s="264"/>
      <c r="S371" s="264"/>
      <c r="T371" s="264"/>
      <c r="U371" s="264"/>
      <c r="V371" s="264"/>
      <c r="W371" s="264"/>
      <c r="X371" s="265"/>
      <c r="Y371" s="236">
        <v>0.4</v>
      </c>
      <c r="Z371" s="237"/>
      <c r="AA371" s="237"/>
      <c r="AB371" s="238"/>
      <c r="AC371" s="222" t="s">
        <v>75</v>
      </c>
      <c r="AD371" s="223"/>
      <c r="AE371" s="223"/>
      <c r="AF371" s="223"/>
      <c r="AG371" s="223"/>
      <c r="AH371" s="224" t="s">
        <v>285</v>
      </c>
      <c r="AI371" s="225"/>
      <c r="AJ371" s="225"/>
      <c r="AK371" s="225"/>
      <c r="AL371" s="224" t="s">
        <v>285</v>
      </c>
      <c r="AM371" s="225"/>
      <c r="AN371" s="225"/>
      <c r="AO371" s="225"/>
      <c r="AP371" s="229" t="s">
        <v>285</v>
      </c>
      <c r="AQ371" s="229"/>
      <c r="AR371" s="229"/>
      <c r="AS371" s="229"/>
      <c r="AT371" s="229"/>
      <c r="AU371" s="229"/>
      <c r="AV371" s="229"/>
      <c r="AW371" s="229"/>
      <c r="AX371" s="229"/>
      <c r="AY371">
        <f>COUNTA($C$371)</f>
        <v>1</v>
      </c>
    </row>
    <row r="372" spans="1:51" ht="40.799999999999997" customHeight="1" x14ac:dyDescent="0.2">
      <c r="A372" s="230">
        <v>7</v>
      </c>
      <c r="B372" s="230">
        <v>1</v>
      </c>
      <c r="C372" s="252" t="s">
        <v>669</v>
      </c>
      <c r="D372" s="251"/>
      <c r="E372" s="251"/>
      <c r="F372" s="251"/>
      <c r="G372" s="251"/>
      <c r="H372" s="251"/>
      <c r="I372" s="251"/>
      <c r="J372" s="233">
        <v>1010001110829</v>
      </c>
      <c r="K372" s="234"/>
      <c r="L372" s="234"/>
      <c r="M372" s="234"/>
      <c r="N372" s="234"/>
      <c r="O372" s="234"/>
      <c r="P372" s="263" t="s">
        <v>675</v>
      </c>
      <c r="Q372" s="264"/>
      <c r="R372" s="264"/>
      <c r="S372" s="264"/>
      <c r="T372" s="264"/>
      <c r="U372" s="264"/>
      <c r="V372" s="264"/>
      <c r="W372" s="264"/>
      <c r="X372" s="265"/>
      <c r="Y372" s="236">
        <v>0.2</v>
      </c>
      <c r="Z372" s="237"/>
      <c r="AA372" s="237"/>
      <c r="AB372" s="238"/>
      <c r="AC372" s="222" t="s">
        <v>259</v>
      </c>
      <c r="AD372" s="223"/>
      <c r="AE372" s="223"/>
      <c r="AF372" s="223"/>
      <c r="AG372" s="223"/>
      <c r="AH372" s="224" t="s">
        <v>285</v>
      </c>
      <c r="AI372" s="225"/>
      <c r="AJ372" s="225"/>
      <c r="AK372" s="225"/>
      <c r="AL372" s="224" t="s">
        <v>285</v>
      </c>
      <c r="AM372" s="225"/>
      <c r="AN372" s="225"/>
      <c r="AO372" s="225"/>
      <c r="AP372" s="229" t="s">
        <v>285</v>
      </c>
      <c r="AQ372" s="229"/>
      <c r="AR372" s="229"/>
      <c r="AS372" s="229"/>
      <c r="AT372" s="229"/>
      <c r="AU372" s="229"/>
      <c r="AV372" s="229"/>
      <c r="AW372" s="229"/>
      <c r="AX372" s="229"/>
      <c r="AY372">
        <f>COUNTA($C$372)</f>
        <v>1</v>
      </c>
    </row>
    <row r="373" spans="1:51" ht="30" customHeight="1" x14ac:dyDescent="0.2">
      <c r="A373" s="230">
        <v>8</v>
      </c>
      <c r="B373" s="230">
        <v>1</v>
      </c>
      <c r="C373" s="252" t="s">
        <v>670</v>
      </c>
      <c r="D373" s="251"/>
      <c r="E373" s="251"/>
      <c r="F373" s="251"/>
      <c r="G373" s="251"/>
      <c r="H373" s="251"/>
      <c r="I373" s="251"/>
      <c r="J373" s="233">
        <v>9010501006148</v>
      </c>
      <c r="K373" s="234"/>
      <c r="L373" s="234"/>
      <c r="M373" s="234"/>
      <c r="N373" s="234"/>
      <c r="O373" s="234"/>
      <c r="P373" s="263" t="s">
        <v>676</v>
      </c>
      <c r="Q373" s="264"/>
      <c r="R373" s="264"/>
      <c r="S373" s="264"/>
      <c r="T373" s="264"/>
      <c r="U373" s="264"/>
      <c r="V373" s="264"/>
      <c r="W373" s="264"/>
      <c r="X373" s="265"/>
      <c r="Y373" s="236">
        <v>0.2</v>
      </c>
      <c r="Z373" s="237"/>
      <c r="AA373" s="237"/>
      <c r="AB373" s="238"/>
      <c r="AC373" s="222" t="s">
        <v>259</v>
      </c>
      <c r="AD373" s="223"/>
      <c r="AE373" s="223"/>
      <c r="AF373" s="223"/>
      <c r="AG373" s="223"/>
      <c r="AH373" s="224" t="s">
        <v>285</v>
      </c>
      <c r="AI373" s="225"/>
      <c r="AJ373" s="225"/>
      <c r="AK373" s="225"/>
      <c r="AL373" s="224" t="s">
        <v>285</v>
      </c>
      <c r="AM373" s="225"/>
      <c r="AN373" s="225"/>
      <c r="AO373" s="225"/>
      <c r="AP373" s="229" t="s">
        <v>285</v>
      </c>
      <c r="AQ373" s="229"/>
      <c r="AR373" s="229"/>
      <c r="AS373" s="229"/>
      <c r="AT373" s="229"/>
      <c r="AU373" s="229"/>
      <c r="AV373" s="229"/>
      <c r="AW373" s="229"/>
      <c r="AX373" s="229"/>
      <c r="AY373">
        <f>COUNTA($C$373)</f>
        <v>1</v>
      </c>
    </row>
    <row r="374" spans="1:51" ht="30" customHeight="1" x14ac:dyDescent="0.2">
      <c r="A374" s="230">
        <v>9</v>
      </c>
      <c r="B374" s="230">
        <v>1</v>
      </c>
      <c r="C374" s="252" t="s">
        <v>671</v>
      </c>
      <c r="D374" s="251"/>
      <c r="E374" s="251"/>
      <c r="F374" s="251"/>
      <c r="G374" s="251"/>
      <c r="H374" s="251"/>
      <c r="I374" s="251"/>
      <c r="J374" s="233">
        <v>1010001110829</v>
      </c>
      <c r="K374" s="234"/>
      <c r="L374" s="234"/>
      <c r="M374" s="234"/>
      <c r="N374" s="234"/>
      <c r="O374" s="234"/>
      <c r="P374" s="263" t="s">
        <v>675</v>
      </c>
      <c r="Q374" s="264"/>
      <c r="R374" s="264"/>
      <c r="S374" s="264"/>
      <c r="T374" s="264"/>
      <c r="U374" s="264"/>
      <c r="V374" s="264"/>
      <c r="W374" s="264"/>
      <c r="X374" s="265"/>
      <c r="Y374" s="236">
        <v>0.2</v>
      </c>
      <c r="Z374" s="237"/>
      <c r="AA374" s="237"/>
      <c r="AB374" s="238"/>
      <c r="AC374" s="222" t="s">
        <v>259</v>
      </c>
      <c r="AD374" s="223"/>
      <c r="AE374" s="223"/>
      <c r="AF374" s="223"/>
      <c r="AG374" s="223"/>
      <c r="AH374" s="224" t="s">
        <v>285</v>
      </c>
      <c r="AI374" s="225"/>
      <c r="AJ374" s="225"/>
      <c r="AK374" s="225"/>
      <c r="AL374" s="224" t="s">
        <v>285</v>
      </c>
      <c r="AM374" s="225"/>
      <c r="AN374" s="225"/>
      <c r="AO374" s="225"/>
      <c r="AP374" s="229" t="s">
        <v>285</v>
      </c>
      <c r="AQ374" s="229"/>
      <c r="AR374" s="229"/>
      <c r="AS374" s="229"/>
      <c r="AT374" s="229"/>
      <c r="AU374" s="229"/>
      <c r="AV374" s="229"/>
      <c r="AW374" s="229"/>
      <c r="AX374" s="229"/>
      <c r="AY374">
        <f>COUNTA($C$374)</f>
        <v>1</v>
      </c>
    </row>
    <row r="375" spans="1:51" ht="30" customHeight="1" x14ac:dyDescent="0.2">
      <c r="A375" s="230">
        <v>10</v>
      </c>
      <c r="B375" s="230">
        <v>1</v>
      </c>
      <c r="C375" s="252" t="s">
        <v>672</v>
      </c>
      <c r="D375" s="251"/>
      <c r="E375" s="251"/>
      <c r="F375" s="251"/>
      <c r="G375" s="251"/>
      <c r="H375" s="251"/>
      <c r="I375" s="251"/>
      <c r="J375" s="233">
        <v>1011701006036</v>
      </c>
      <c r="K375" s="234"/>
      <c r="L375" s="234"/>
      <c r="M375" s="234"/>
      <c r="N375" s="234"/>
      <c r="O375" s="234"/>
      <c r="P375" s="263" t="s">
        <v>676</v>
      </c>
      <c r="Q375" s="264"/>
      <c r="R375" s="264"/>
      <c r="S375" s="264"/>
      <c r="T375" s="264"/>
      <c r="U375" s="264"/>
      <c r="V375" s="264"/>
      <c r="W375" s="264"/>
      <c r="X375" s="265"/>
      <c r="Y375" s="236">
        <v>0.1</v>
      </c>
      <c r="Z375" s="237"/>
      <c r="AA375" s="237"/>
      <c r="AB375" s="238"/>
      <c r="AC375" s="222" t="s">
        <v>259</v>
      </c>
      <c r="AD375" s="223"/>
      <c r="AE375" s="223"/>
      <c r="AF375" s="223"/>
      <c r="AG375" s="223"/>
      <c r="AH375" s="224" t="s">
        <v>285</v>
      </c>
      <c r="AI375" s="225"/>
      <c r="AJ375" s="225"/>
      <c r="AK375" s="225"/>
      <c r="AL375" s="224" t="s">
        <v>285</v>
      </c>
      <c r="AM375" s="225"/>
      <c r="AN375" s="225"/>
      <c r="AO375" s="225"/>
      <c r="AP375" s="229" t="s">
        <v>285</v>
      </c>
      <c r="AQ375" s="229"/>
      <c r="AR375" s="229"/>
      <c r="AS375" s="229"/>
      <c r="AT375" s="229"/>
      <c r="AU375" s="229"/>
      <c r="AV375" s="229"/>
      <c r="AW375" s="229"/>
      <c r="AX375" s="229"/>
      <c r="AY375">
        <f>COUNTA($C$375)</f>
        <v>1</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60"/>
      <c r="Q376" s="261"/>
      <c r="R376" s="261"/>
      <c r="S376" s="261"/>
      <c r="T376" s="261"/>
      <c r="U376" s="261"/>
      <c r="V376" s="261"/>
      <c r="W376" s="261"/>
      <c r="X376" s="262"/>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t="s">
        <v>285</v>
      </c>
      <c r="Z631" s="237"/>
      <c r="AA631" s="237"/>
      <c r="AB631" s="238"/>
      <c r="AC631" s="222"/>
      <c r="AD631" s="223"/>
      <c r="AE631" s="223"/>
      <c r="AF631" s="223"/>
      <c r="AG631" s="223"/>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6:AO395">
    <cfRule type="expression" dxfId="739" priority="839">
      <formula>IF(AND(AL376&gt;=0, RIGHT(TEXT(AL376,"0.#"),1)&lt;&gt;"."),TRUE,FALSE)</formula>
    </cfRule>
    <cfRule type="expression" dxfId="738" priority="840">
      <formula>IF(AND(AL376&gt;=0, RIGHT(TEXT(AL376,"0.#"),1)="."),TRUE,FALSE)</formula>
    </cfRule>
    <cfRule type="expression" dxfId="737" priority="841">
      <formula>IF(AND(AL376&lt;0, RIGHT(TEXT(AL376,"0.#"),1)&lt;&gt;"."),TRUE,FALSE)</formula>
    </cfRule>
    <cfRule type="expression" dxfId="736" priority="842">
      <formula>IF(AND(AL376&lt;0, RIGHT(TEXT(AL376,"0.#"),1)="."),TRUE,FALSE)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4" max="16383" man="1"/>
    <brk id="246" max="16383" man="1"/>
    <brk id="28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t="s">
        <v>641</v>
      </c>
      <c r="C2" s="13" t="str">
        <f>IF(B2="","",A2)</f>
        <v>医療分野の研究開発関連</v>
      </c>
      <c r="D2" s="13" t="str">
        <f>IF(C2="","",IF(D1&lt;&gt;"",CONCATENATE(D1,"、",C2),C2))</f>
        <v>医療分野の研究開発関連</v>
      </c>
      <c r="F2" s="12" t="s">
        <v>67</v>
      </c>
      <c r="G2" s="17" t="s">
        <v>641</v>
      </c>
      <c r="H2" s="13" t="str">
        <f>IF(G2="","",F2)</f>
        <v>一般会計</v>
      </c>
      <c r="I2" s="13" t="str">
        <f>IF(H2="","",IF(I1&lt;&gt;"",CONCATENATE(I1,"、",H2),H2))</f>
        <v>一般会計</v>
      </c>
      <c r="K2" s="14" t="s">
        <v>97</v>
      </c>
      <c r="L2" s="15"/>
      <c r="M2" s="13" t="str">
        <f>IF(L2="","",K2)</f>
        <v/>
      </c>
      <c r="N2" s="13" t="str">
        <f>IF(M2="","",IF(N1&lt;&gt;"",CONCATENATE(N1,"、",M2),M2))</f>
        <v/>
      </c>
      <c r="O2" s="13"/>
      <c r="P2" s="12" t="s">
        <v>69</v>
      </c>
      <c r="Q2" s="17" t="s">
        <v>641</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641</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t="s">
        <v>641</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t="s">
        <v>641</v>
      </c>
      <c r="C15" s="13" t="str">
        <f t="shared" si="9"/>
        <v>男女共同参画</v>
      </c>
      <c r="D15" s="13" t="str">
        <f t="shared" si="8"/>
        <v>医療分野の研究開発関連、科学技術・イノベーション、男女共同参画</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医療分野の研究開発関連、科学技術・イノベーション、男女共同参画</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医療分野の研究開発関連、科学技術・イノベーション、男女共同参画</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医療分野の研究開発関連、科学技術・イノベーション、男女共同参画</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医療分野の研究開発関連、科学技術・イノベーション、男女共同参画</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医療分野の研究開発関連、科学技術・イノベーション、男女共同参画</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医療分野の研究開発関連、科学技術・イノベーション、男女共同参画</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医療分野の研究開発関連、科学技術・イノベーション、男女共同参画</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医療分野の研究開発関連、科学技術・イノベーション、男女共同参画</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医療分野の研究開発関連、科学技術・イノベーション、男女共同参画</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2022-05-27T10:55:38Z</cp:lastPrinted>
  <dcterms:created xsi:type="dcterms:W3CDTF">2012-03-13T00:50:25Z</dcterms:created>
  <dcterms:modified xsi:type="dcterms:W3CDTF">2022-08-31T08:59:28Z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