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427"/>
  <workbookPr codeName="ThisWorkbook" defaultThemeVersion="124226"/>
  <mc:AlternateContent xmlns:mc="http://schemas.openxmlformats.org/markup-compatibility/2006">
    <mc:Choice Requires="x15">
      <x15ac:absPath xmlns:x15ac="http://schemas.microsoft.com/office/spreadsheetml/2010/11/ac" url="\\10.1.21.96\会計課共有\03 予算係\予算係員\03 調査\R4\レビュー\科学院\【作業依頼：8 19(金)15時〆】①行政事業レビューシート（最終公表版）、②概算要求反映状況調（事業単位整理表）\科学院 (002)220816\"/>
    </mc:Choice>
  </mc:AlternateContent>
  <xr:revisionPtr revIDLastSave="0" documentId="13_ncr:1_{94DB2FAC-5904-40DD-A9FC-415247B2280F}" xr6:coauthVersionLast="47" xr6:coauthVersionMax="47" xr10:uidLastSave="{00000000-0000-0000-0000-000000000000}"/>
  <bookViews>
    <workbookView xWindow="-23148" yWindow="-1284" windowWidth="23256" windowHeight="12576"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69" i="11" s="1"/>
  <c r="AY65" i="11"/>
  <c r="AY67" i="11" s="1"/>
  <c r="AY64" i="11"/>
  <c r="AY400" i="11"/>
  <c r="AY396" i="11"/>
  <c r="AY398" i="11" s="1"/>
  <c r="AY372" i="11"/>
  <c r="AY371" i="11"/>
  <c r="AY370" i="11"/>
  <c r="AY369" i="11"/>
  <c r="AY368" i="11"/>
  <c r="AY367" i="11"/>
  <c r="AY334" i="11"/>
  <c r="AY339" i="11" s="1"/>
  <c r="AY340" i="11"/>
  <c r="AY337" i="11"/>
  <c r="AY321" i="11"/>
  <c r="AY332" i="11" s="1"/>
  <c r="AY399" i="11" l="1"/>
  <c r="AY336" i="11"/>
  <c r="AY341" i="11"/>
  <c r="AY338" i="11"/>
  <c r="AY326" i="11"/>
  <c r="AY323" i="11"/>
  <c r="AY327" i="11"/>
  <c r="AY331" i="11"/>
  <c r="AY397" i="11"/>
  <c r="AY70" i="11"/>
  <c r="AY325" i="11"/>
  <c r="AY329" i="11"/>
  <c r="AY333" i="11"/>
  <c r="AY322" i="11"/>
  <c r="AY330" i="11"/>
  <c r="AY324" i="11"/>
  <c r="AY328" i="11"/>
  <c r="AY66" i="11"/>
  <c r="AY75" i="11"/>
  <c r="AY73" i="11"/>
  <c r="AY77" i="11"/>
  <c r="AY74" i="11"/>
  <c r="AY72" i="11"/>
  <c r="AY335" i="11"/>
  <c r="AY214" i="11"/>
  <c r="AY208" i="11"/>
  <c r="AY210" i="11" s="1"/>
  <c r="AY203" i="11"/>
  <c r="AY200" i="11"/>
  <c r="AY206" i="11" s="1"/>
  <c r="AY195" i="11"/>
  <c r="AY196" i="11" s="1"/>
  <c r="AY190" i="11"/>
  <c r="AY192" i="11" s="1"/>
  <c r="AY180" i="11"/>
  <c r="AY187" i="11" s="1"/>
  <c r="AY173" i="11"/>
  <c r="AY179" i="11" s="1"/>
  <c r="AY172" i="11"/>
  <c r="AY170" i="11"/>
  <c r="AY171" i="11" s="1"/>
  <c r="AY167" i="11"/>
  <c r="AY169" i="11" s="1"/>
  <c r="AY136" i="11"/>
  <c r="AY137" i="11" s="1"/>
  <c r="AY135" i="11"/>
  <c r="AY133" i="11"/>
  <c r="AY134" i="11" s="1"/>
  <c r="AY132" i="11"/>
  <c r="AY145" i="11"/>
  <c r="AY141" i="11"/>
  <c r="AY140" i="11"/>
  <c r="AY139" i="11"/>
  <c r="AY143" i="11" s="1"/>
  <c r="AY166" i="11"/>
  <c r="AY164" i="11"/>
  <c r="AY163" i="11"/>
  <c r="AY161" i="11"/>
  <c r="AY162" i="11" s="1"/>
  <c r="AY156" i="11"/>
  <c r="AY158" i="11" s="1"/>
  <c r="AY146" i="11"/>
  <c r="AY150" i="11" s="1"/>
  <c r="AY127" i="11"/>
  <c r="AY131" i="11" s="1"/>
  <c r="AY124" i="11"/>
  <c r="AY122" i="11"/>
  <c r="AY123" i="11" s="1"/>
  <c r="AY112" i="11"/>
  <c r="AY119" i="11" s="1"/>
  <c r="AY100" i="11"/>
  <c r="AY99" i="11"/>
  <c r="AY101" i="11" s="1"/>
  <c r="AY98" i="11"/>
  <c r="AY102" i="11"/>
  <c r="AY104" i="11" s="1"/>
  <c r="AY128" i="11" l="1"/>
  <c r="AY142" i="11"/>
  <c r="AY138" i="11"/>
  <c r="AY207" i="11"/>
  <c r="AY129" i="11"/>
  <c r="AY144" i="11"/>
  <c r="AY176" i="11"/>
  <c r="AY198" i="11"/>
  <c r="AY130" i="11"/>
  <c r="AY211" i="11"/>
  <c r="AY113" i="11"/>
  <c r="AY117" i="11"/>
  <c r="AY121" i="11"/>
  <c r="AY125" i="11"/>
  <c r="AY151" i="11"/>
  <c r="AY155" i="11"/>
  <c r="AY177" i="11"/>
  <c r="AY204" i="11"/>
  <c r="AY212" i="11"/>
  <c r="AY116" i="11"/>
  <c r="AY114" i="11"/>
  <c r="AY152" i="11"/>
  <c r="AY174" i="11"/>
  <c r="AY178" i="11"/>
  <c r="AY193" i="11"/>
  <c r="AY201" i="11"/>
  <c r="AY205" i="11"/>
  <c r="AY209" i="11"/>
  <c r="AY213" i="11"/>
  <c r="AY120" i="11"/>
  <c r="AY154" i="11"/>
  <c r="AY118" i="11"/>
  <c r="AY126" i="11"/>
  <c r="AY115" i="11"/>
  <c r="AY153" i="11"/>
  <c r="AY175" i="11"/>
  <c r="AY20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1" i="11" s="1"/>
  <c r="AY81" i="11"/>
  <c r="AY78" i="11"/>
  <c r="AY87" i="11" s="1"/>
  <c r="AY44" i="11"/>
  <c r="AY52" i="11" s="1"/>
  <c r="AY89" i="11" l="1"/>
  <c r="AY90" i="11"/>
  <c r="AY63" i="11"/>
  <c r="AY85" i="11"/>
  <c r="AY80" i="11"/>
  <c r="AY84" i="11"/>
  <c r="AY92" i="11"/>
  <c r="AY96" i="11"/>
  <c r="AY55" i="11"/>
  <c r="AY97" i="11"/>
  <c r="AY82" i="11"/>
  <c r="AY94"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<sst xmlns="http://schemas.openxmlformats.org/spreadsheetml/2006/main" count="2076" uniqueCount="771">
  <si>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</si>
  <si>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</si>
  <si>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</si>
  <si>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</si>
  <si>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</si>
  <si>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</si>
  <si>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</si>
  <si>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</si>
  <si>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</si>
  <si>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</si>
  <si>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</si>
  <si>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</si>
  <si>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</si>
  <si>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</si>
  <si>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</si>
  <si>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</si>
  <si>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</si>
  <si>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</si>
  <si>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</si>
  <si>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</si>
  <si>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</si>
  <si>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</si>
  <si>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</si>
  <si>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</si>
  <si>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</si>
  <si>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</si>
  <si>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</si>
  <si>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</si>
  <si>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</si>
  <si>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</si>
  <si>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</si>
  <si>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</si>
  <si>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</si>
  <si>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</si>
  <si>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</si>
  <si>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</si>
  <si>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</si>
  <si>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</si>
  <si>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</si>
  <si>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</si>
  <si>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</si>
  <si>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</si>
  <si>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</si>
  <si>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</si>
  <si>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</si>
  <si>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</si>
  <si>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</si>
  <si>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</si>
  <si>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</si>
  <si>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</si>
  <si>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</si>
  <si>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</si>
  <si>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</si>
  <si>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</si>
  <si>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</si>
  <si>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</si>
  <si>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</si>
  <si>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</si>
  <si>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</si>
  <si>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</si>
  <si>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</si>
  <si>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</si>
  <si>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</si>
  <si>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</si>
  <si>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</si>
  <si>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</si>
  <si>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</si>
  <si>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</si>
  <si>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</si>
  <si>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</si>
  <si>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</si>
  <si>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</si>
  <si>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</si>
  <si>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</si>
  <si>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</si>
  <si>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</si>
  <si>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</si>
  <si>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</si>
  <si>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</si>
  <si>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</si>
  <si>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</si>
  <si>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</si>
  <si>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</si>
  <si>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</si>
  <si>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</si>
  <si>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</si>
  <si>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</si>
  <si>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</si>
  <si>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</si>
  <si>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</si>
  <si>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</si>
  <si>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</si>
  <si>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</si>
  <si>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</si>
  <si>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</si>
  <si>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</si>
  <si>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</si>
  <si>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</si>
  <si>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</si>
  <si>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</si>
  <si>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</si>
  <si>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</si>
  <si>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</si>
  <si>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</si>
  <si>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</si>
  <si>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</si>
  <si>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</si>
  <si>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</si>
  <si>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</si>
  <si>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</si>
  <si>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</si>
  <si>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</si>
  <si>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</si>
  <si>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</si>
  <si>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</si>
  <si>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</si>
  <si>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</si>
  <si>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</si>
  <si>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</si>
  <si>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</si>
  <si>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</si>
  <si>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</si>
  <si>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</si>
  <si>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</si>
  <si>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</si>
  <si>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</si>
  <si>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</si>
  <si>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</si>
  <si>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</si>
  <si>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</si>
  <si>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</si>
  <si>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</si>
  <si>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</si>
  <si>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</si>
  <si>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</si>
  <si>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</si>
  <si>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</si>
  <si>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</si>
  <si>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</si>
  <si>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</si>
  <si>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</si>
  <si>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</si>
  <si>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</si>
  <si>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</si>
  <si>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</si>
  <si>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</si>
  <si>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</si>
  <si>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</si>
  <si>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</si>
  <si>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</si>
  <si>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</si>
  <si>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</si>
  <si>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</si>
  <si>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</si>
  <si>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</si>
  <si>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</si>
  <si>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</si>
  <si>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</si>
  <si>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</si>
  <si>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</si>
  <si>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</si>
  <si>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</si>
  <si>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</si>
  <si>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</si>
  <si>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</si>
  <si>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</si>
  <si>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</si>
  <si>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</si>
  <si>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</si>
  <si>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</si>
  <si>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</si>
  <si>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</si>
  <si>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</si>
  <si>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</si>
  <si>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</si>
  <si>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</si>
  <si>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</si>
  <si>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</si>
  <si>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</si>
  <si>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</si>
  <si>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</si>
  <si>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</si>
  <si>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</si>
  <si>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</si>
  <si>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</si>
  <si>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</si>
  <si>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</si>
  <si>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</si>
  <si>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</si>
  <si>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</si>
  <si>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</si>
  <si>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</si>
  <si>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</si>
  <si>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</si>
  <si>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</si>
  <si>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</si>
  <si>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</si>
  <si>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</si>
  <si>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</si>
  <si>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</si>
  <si>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</si>
  <si>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</si>
  <si>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</si>
  <si>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</si>
  <si>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</si>
  <si>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</si>
  <si>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</si>
  <si>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</si>
  <si>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</si>
  <si>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</si>
  <si>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</si>
  <si>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</si>
  <si>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</si>
  <si>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</si>
  <si>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</si>
  <si>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</si>
  <si>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</si>
  <si>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</si>
  <si>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</si>
  <si>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</si>
  <si>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</si>
  <si>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</si>
  <si>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</si>
  <si>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</si>
  <si>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</si>
  <si>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</si>
  <si>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</si>
  <si>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</si>
  <si>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</si>
  <si>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</si>
  <si>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</si>
  <si>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</si>
  <si>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</si>
  <si>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</si>
  <si>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</si>
  <si>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</si>
  <si>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</si>
  <si>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</si>
  <si>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</si>
  <si>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</si>
  <si>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</si>
  <si>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</si>
  <si>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</si>
  <si>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</si>
  <si>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</si>
  <si>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</si>
  <si>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</si>
  <si>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</si>
  <si>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</si>
  <si>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</si>
  <si>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</si>
  <si>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</si>
  <si>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</si>
  <si>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</si>
  <si>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</si>
  <si>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</si>
  <si>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</si>
  <si>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</si>
  <si>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</si>
  <si>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</si>
  <si>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</si>
  <si>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</si>
  <si>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</si>
  <si>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</si>
  <si>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</si>
  <si>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</si>
  <si>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</si>
  <si>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</si>
  <si>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</si>
  <si>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</si>
  <si>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</si>
  <si>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</si>
  <si>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</si>
  <si>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</si>
  <si>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</si>
  <si>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</si>
  <si>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</si>
  <si>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</si>
  <si>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</si>
  <si>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</si>
  <si>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</si>
  <si>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</si>
  <si>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</si>
  <si>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</si>
  <si>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</si>
  <si>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</si>
  <si>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</si>
  <si>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</si>
  <si>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</si>
  <si>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</si>
  <si>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</si>
  <si>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</si>
  <si>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</si>
  <si>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</si>
  <si>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</si>
  <si>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</si>
  <si>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</si>
  <si>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</si>
  <si>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</si>
  <si>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</si>
  <si>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</si>
  <si>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</si>
  <si>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</si>
  <si>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</si>
  <si>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</si>
  <si>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</si>
  <si>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</si>
  <si>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</si>
  <si>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</si>
  <si>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</si>
  <si>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</si>
  <si>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</si>
  <si>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</si>
  <si>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</si>
  <si>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</si>
  <si>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</si>
  <si>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</si>
  <si>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</si>
  <si>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</si>
  <si>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</si>
  <si>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</si>
  <si>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</si>
  <si>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</si>
  <si>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</si>
  <si>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</si>
  <si>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</si>
  <si>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</si>
  <si>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</si>
  <si>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</si>
  <si>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</si>
  <si>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</si>
  <si>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</si>
  <si>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</si>
  <si>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</si>
  <si>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</si>
  <si>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</si>
  <si>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</si>
  <si>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</si>
  <si>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</si>
  <si>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</si>
  <si>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</si>
  <si>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</si>
  <si>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</si>
  <si>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</si>
  <si>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</si>
  <si>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</si>
  <si>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</si>
  <si>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</si>
  <si>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</si>
  <si>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</si>
  <si>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</si>
  <si>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</si>
  <si>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</si>
  <si>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</si>
  <si>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</si>
  <si>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</si>
  <si>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</si>
  <si>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</si>
  <si>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</si>
  <si>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</si>
  <si>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</si>
  <si>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</si>
  <si>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</si>
  <si>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</si>
  <si>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</si>
  <si>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</si>
  <si>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</si>
  <si>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</si>
  <si>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</si>
  <si>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</si>
  <si>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</si>
  <si>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</si>
  <si>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</si>
  <si>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</si>
  <si>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</si>
  <si>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</si>
  <si>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</si>
  <si>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</si>
  <si>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</si>
  <si>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</si>
  <si>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</si>
  <si>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</si>
  <si>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</si>
  <si>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</si>
  <si>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</si>
  <si>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</si>
  <si>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</si>
  <si>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</si>
  <si>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</si>
  <si>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</si>
  <si>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</si>
  <si>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</si>
  <si>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</si>
  <si>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</si>
  <si>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</si>
  <si>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</si>
  <si>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</si>
  <si>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</si>
  <si>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</si>
  <si>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</si>
  <si>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</si>
  <si>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</si>
  <si>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</si>
  <si>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</si>
  <si>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</si>
  <si>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</si>
  <si>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</si>
  <si>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</si>
  <si>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</si>
  <si>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</si>
  <si>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</si>
  <si>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</si>
  <si>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</si>
  <si>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</si>
  <si>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</si>
  <si>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</si>
  <si>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</si>
  <si>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</si>
  <si>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</si>
  <si>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</si>
  <si>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</si>
  <si>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</si>
  <si>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</si>
  <si>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</si>
  <si>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</si>
  <si>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</si>
  <si>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</si>
  <si>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</si>
  <si>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</si>
  <si>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</si>
  <si>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</si>
  <si>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</si>
  <si>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</si>
  <si>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</si>
  <si>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</si>
  <si>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</si>
  <si>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</si>
  <si>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</si>
  <si>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</si>
  <si>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</si>
  <si>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</si>
  <si>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</si>
  <si>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</si>
  <si>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</si>
  <si>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</si>
  <si>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</si>
  <si>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</si>
  <si>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</si>
  <si>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</si>
  <si>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</si>
  <si>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</si>
  <si>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</si>
  <si>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</si>
  <si>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</si>
  <si>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</si>
  <si>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</si>
  <si>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</si>
  <si>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</si>
  <si>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</si>
  <si>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</si>
  <si>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</si>
  <si>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</si>
  <si>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</si>
  <si>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</si>
  <si>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</si>
  <si>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</si>
  <si>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</si>
  <si>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</si>
  <si>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</si>
  <si>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</si>
  <si>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</si>
  <si>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</si>
  <si>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</si>
  <si>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</si>
  <si>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</si>
  <si>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</si>
  <si>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</si>
  <si>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</si>
  <si>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</si>
  <si>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</si>
  <si>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</si>
  <si>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</si>
  <si>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</si>
  <si>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</si>
  <si>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</si>
  <si>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</si>
  <si>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</si>
  <si>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</si>
  <si>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</si>
  <si>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</si>
  <si>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</si>
  <si>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</si>
  <si>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</si>
  <si>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</si>
  <si>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</si>
  <si>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</si>
  <si>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</si>
  <si>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</si>
  <si>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</si>
  <si>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</si>
  <si>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</si>
  <si>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</si>
  <si>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</si>
  <si>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</si>
  <si>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</si>
  <si>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</si>
  <si>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</si>
  <si>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</si>
  <si>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</si>
  <si>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</si>
  <si>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</si>
  <si>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</si>
  <si>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</si>
  <si>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</si>
  <si>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</si>
  <si>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</si>
  <si>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</si>
  <si>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</si>
  <si>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</si>
  <si>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</si>
  <si>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</si>
  <si>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</si>
  <si>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</si>
  <si>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</si>
  <si>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</si>
  <si>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</si>
  <si>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</si>
  <si>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</si>
  <si>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</si>
  <si>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</si>
  <si>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</si>
  <si>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</si>
  <si>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</si>
  <si>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</si>
  <si>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</si>
  <si>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</si>
  <si>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</si>
  <si>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</si>
  <si>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</si>
  <si>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</si>
  <si>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</si>
  <si>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</si>
  <si>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</si>
  <si>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</si>
  <si>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</si>
  <si>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</si>
  <si>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</si>
  <si>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</si>
  <si>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</si>
  <si>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</si>
  <si>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</si>
  <si>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</si>
  <si>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</si>
  <si>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</si>
  <si>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</si>
  <si>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</si>
  <si>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</si>
  <si>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</si>
  <si>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</si>
  <si>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</si>
  <si>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</si>
  <si>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</si>
  <si>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</si>
  <si>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</si>
  <si>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</si>
  <si>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</si>
  <si>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</si>
  <si>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</si>
  <si>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</si>
  <si>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</si>
  <si>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</si>
  <si>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</si>
  <si>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</si>
  <si>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</si>
  <si>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</si>
  <si>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</si>
  <si>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</si>
  <si>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</si>
  <si>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</si>
  <si>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</si>
  <si>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</si>
  <si>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</si>
  <si>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</si>
  <si>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</si>
  <si>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</si>
  <si>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</si>
  <si>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</si>
  <si>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</si>
  <si>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</si>
  <si>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</si>
  <si>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</si>
  <si>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</si>
  <si>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</si>
  <si>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</si>
  <si>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</si>
  <si>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</si>
  <si>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</si>
  <si>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</si>
  <si>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</si>
  <si>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</si>
  <si>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</si>
  <si>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</si>
  <si>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</si>
  <si>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</si>
  <si>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</si>
  <si>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</si>
  <si>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</si>
  <si>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</si>
  <si>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</si>
  <si>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</si>
  <si>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</si>
  <si>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</si>
  <si>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</si>
  <si>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</si>
  <si>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</si>
  <si>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</si>
  <si>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</si>
  <si>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</si>
  <si>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</si>
  <si>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</si>
  <si>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</si>
  <si>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</si>
  <si>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</si>
  <si>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</si>
  <si>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</si>
  <si>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</si>
  <si>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</si>
  <si>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</si>
  <si>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</si>
  <si>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</si>
  <si>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</si>
  <si>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</si>
  <si>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</si>
  <si>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</si>
  <si>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</si>
  <si>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</si>
  <si>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</si>
  <si>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</si>
  <si>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</si>
  <si>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</si>
  <si>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</si>
  <si>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</si>
  <si>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</si>
  <si>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</si>
  <si>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</si>
  <si>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</si>
  <si>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</si>
  <si>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</si>
  <si>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</si>
  <si>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</si>
  <si>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</si>
  <si>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</si>
  <si>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</si>
  <si>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</si>
  <si>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</si>
  <si>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</si>
  <si>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</si>
  <si>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</si>
  <si>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</si>
  <si>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</si>
  <si>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</si>
  <si>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</si>
  <si>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</si>
  <si>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</si>
  <si>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</si>
  <si>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</si>
  <si>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</si>
  <si>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</si>
  <si>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</si>
  <si>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</si>
  <si>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</si>
  <si>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</si>
  <si>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</si>
  <si>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</si>
  <si>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</si>
  <si>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</si>
  <si>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</si>
  <si>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</si>
  <si>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</si>
  <si>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</si>
  <si>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</si>
  <si>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</si>
  <si>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</si>
  <si>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</si>
  <si>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</si>
  <si>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</si>
  <si>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</si>
  <si>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</si>
  <si>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</si>
  <si>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</si>
  <si>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</si>
  <si>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</si>
  <si>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電子図書館事業費</t>
  </si>
  <si>
    <t>国立保健医療科学院</t>
  </si>
  <si>
    <t>平成14年度</t>
  </si>
  <si>
    <t>終了予定なし</t>
  </si>
  <si>
    <t>総務部会計課</t>
  </si>
  <si>
    <t>-</t>
  </si>
  <si>
    <t>厚生労働省が所管する厚生労働科学研究費補助金による研究成果の研究概要及び報告書本文等をデータベース化するとともに、公衆衛生に関する科学的な基本情報等をインターネットを通じて、研究者のみならず広く一般に公開し、研究の透明性の確保と情報共有を図ることを目的とする。</t>
  </si>
  <si>
    <t>１．厚生労働科学研究成果データベースシステムを開発し、研究成果のデータベース化を行う。
２．厚生労働科学研究成果（研究概要及び研究報告書本文）を迅速に公開する。
３．公衆衛生分野の関連資料（古典的な資料、基礎的な統計資料等）の電子化と公開を行う。
４．府省共通研究開発管理システム（e-Rad）との連携により研究登録情報等の一元的な管理を行う。</t>
  </si>
  <si>
    <t>試験研究費</t>
  </si>
  <si>
    <t>閲覧システムのアクセス件数</t>
  </si>
  <si>
    <t>件</t>
  </si>
  <si>
    <t>厚生労働科学研究費補助金研究報告書の全件登録</t>
  </si>
  <si>
    <t>X/Y</t>
    <phoneticPr fontId="5"/>
  </si>
  <si>
    <t>／　</t>
    <phoneticPr fontId="5"/>
  </si>
  <si>
    <t>547</t>
  </si>
  <si>
    <t>486</t>
  </si>
  <si>
    <t>870</t>
  </si>
  <si>
    <t>881</t>
  </si>
  <si>
    <t>850</t>
  </si>
  <si>
    <t>853</t>
  </si>
  <si>
    <t>○</t>
  </si>
  <si>
    <t>石田　博嗣</t>
    <rPh sb="0" eb="2">
      <t>イシダ</t>
    </rPh>
    <rPh sb="3" eb="5">
      <t>ヒロツグ</t>
    </rPh>
    <phoneticPr fontId="5"/>
  </si>
  <si>
    <t>施策大目標１　国立試験研究機関の適正かつ効果的な運営を確保すること</t>
    <phoneticPr fontId="5"/>
  </si>
  <si>
    <t>ⅩⅢ－１－１　国立感染症研究所など国立試験研究機関の適正かつ効果的な運営を確保すること</t>
    <phoneticPr fontId="5"/>
  </si>
  <si>
    <t>無</t>
  </si>
  <si>
    <t>‐</t>
  </si>
  <si>
    <t>○</t>
    <phoneticPr fontId="5"/>
  </si>
  <si>
    <t>国の情報公開の一環として、「いつでも」「だれでも」検索・入手できるようにする必要があり、国費を投入しなければならない。</t>
    <phoneticPr fontId="5"/>
  </si>
  <si>
    <t>厚生労働科学研究費補助金の成果を公表するものであり、国(厚生労働省)が実施する事業である。</t>
    <phoneticPr fontId="5"/>
  </si>
  <si>
    <t>研究成果を公表し、関係機関等に周知する優先度の高い事業となっている。</t>
    <phoneticPr fontId="5"/>
  </si>
  <si>
    <t>随意契約（少額）については、複数者から見積書を取り寄せ、より安価な者と契約をし、コストの削減に努めている。</t>
    <phoneticPr fontId="5"/>
  </si>
  <si>
    <t>-</t>
    <phoneticPr fontId="5"/>
  </si>
  <si>
    <t>事業の適切な遂行に必要な経費に限定している。</t>
    <phoneticPr fontId="5"/>
  </si>
  <si>
    <t>インターネットを通じて幅広く利用されており、研究者等専門家の学術情報資源にもなっている。</t>
    <phoneticPr fontId="5"/>
  </si>
  <si>
    <t>厚労</t>
  </si>
  <si>
    <t>-</t>
    <phoneticPr fontId="5"/>
  </si>
  <si>
    <t>ニチカレ株式会社</t>
    <phoneticPr fontId="5"/>
  </si>
  <si>
    <t>厚労科研成果データベースシステム設計・開発及び運用保守（令和2年度国庫債務）</t>
    <phoneticPr fontId="5"/>
  </si>
  <si>
    <t>国庫債務負担行為等</t>
  </si>
  <si>
    <t>ナカバヤシ株式会社</t>
    <phoneticPr fontId="5"/>
  </si>
  <si>
    <t>厚労科研補助金交付申請書情報デジタル化委託作業</t>
    <phoneticPr fontId="5"/>
  </si>
  <si>
    <t>個人A</t>
    <phoneticPr fontId="5"/>
  </si>
  <si>
    <t>非常勤職員賃金</t>
    <phoneticPr fontId="5"/>
  </si>
  <si>
    <t xml:space="preserve">堀内電機株式会社 </t>
    <phoneticPr fontId="5"/>
  </si>
  <si>
    <t>消耗品の購入</t>
    <rPh sb="0" eb="3">
      <t>ショウモウヒン</t>
    </rPh>
    <rPh sb="4" eb="6">
      <t>コウニュウ</t>
    </rPh>
    <phoneticPr fontId="5"/>
  </si>
  <si>
    <t xml:space="preserve">株式会社竹宝商会 </t>
    <phoneticPr fontId="5"/>
  </si>
  <si>
    <t>書籍の購入</t>
    <rPh sb="0" eb="2">
      <t>ショセキ</t>
    </rPh>
    <rPh sb="3" eb="5">
      <t>コウニュウ</t>
    </rPh>
    <phoneticPr fontId="5"/>
  </si>
  <si>
    <t>有限会社友愛書房</t>
    <phoneticPr fontId="5"/>
  </si>
  <si>
    <t xml:space="preserve">株式会社根本商事 </t>
    <phoneticPr fontId="5"/>
  </si>
  <si>
    <t>-</t>
    <phoneticPr fontId="5"/>
  </si>
  <si>
    <t>A.ニチカレ株式会社</t>
    <phoneticPr fontId="5"/>
  </si>
  <si>
    <t>厚労科研成果データベースシステム設計・開発及び運用保守（令和2年度国庫債務）</t>
    <phoneticPr fontId="5"/>
  </si>
  <si>
    <t>雑役務費</t>
    <phoneticPr fontId="5"/>
  </si>
  <si>
    <t>B.個人A</t>
    <phoneticPr fontId="5"/>
  </si>
  <si>
    <t>人件費</t>
    <phoneticPr fontId="5"/>
  </si>
  <si>
    <t>非常勤職員賃金</t>
    <phoneticPr fontId="5"/>
  </si>
  <si>
    <t>https://www.mhlw.go.jp/wp/seisaku/hyouka/r03_jizenbunseki.html</t>
    <phoneticPr fontId="5"/>
  </si>
  <si>
    <t>280ページ</t>
    <phoneticPr fontId="5"/>
  </si>
  <si>
    <t>-</t>
    <phoneticPr fontId="5"/>
  </si>
  <si>
    <t>厚生労働科学研究費補助金による研究成果の研究概要及び報告書本文等をデータベース化して公開し、研究者はもとより一般の国民に対しても研究成果を還元し、研究の透明性の確保と情報共有を図る。</t>
    <phoneticPr fontId="5"/>
  </si>
  <si>
    <t>研究者はもとより一般の国民がすべての研究成果を効率的に検索できる。</t>
    <phoneticPr fontId="5"/>
  </si>
  <si>
    <t>X：事業費／Y：アクセス件数　(令和2年度のシステム更新から、閲覧システムアクセス解析の方法が独自構築プログラムからWebAlizerによる解析に代わったため、最終年度アクセス件数の目標値及び定量的な成果目標を変更する。）　　　　　　</t>
    <phoneticPr fontId="5"/>
  </si>
  <si>
    <t>国庫債務負担行為を利用し競争入札による複数年契約を締結することなどにより、コストの削減を図っている。</t>
    <phoneticPr fontId="5"/>
  </si>
  <si>
    <t>-</t>
    <phoneticPr fontId="5"/>
  </si>
  <si>
    <t>令和2年度にJava有償化への対応のため、全面的なシステムの見直しを行い、図書や資料検索データベースで実績のあるDrupalを用いてシステム全体の再構築を行った。これに伴いアクセス解析の方法をこれまでの独自プログラムによるものからWebalizerを用いた方法に変更した。閲覧数・厚生労働科学研究費補助金研究報告書の登録数ともに増加しており、厚生労働科学研究成果データベースが有効利用されていると考えられる。
契約手続きについては、複数の者から見積書を取り寄せることにより競争性を確保し、予算の効率的な執行に努めている。</t>
    <phoneticPr fontId="5"/>
  </si>
  <si>
    <t>令和3年4月27日に統合イノベーション戦略推進会議から公的資金による研究データの管理・利活用に関する基本的な考え方が発表されている。厚生労働科学研究成果データベースにおいても研究データ利活用に対応すべく、必要な改修を行っていく必要がある。そのために必要な予算を確保し、適切に予算を執行し、オープン・アンド・クローズ戦略に基づく研究データの管理・利活用に貢献していく。
また、電子図書館事業に必要な支出を行う中で、契約手続については引き続き一層競争性の確保を図っていく等、効果的・効率的な予算執行に努める。</t>
    <phoneticPr fontId="5"/>
  </si>
  <si>
    <t>閲覧システムのアクセス件数を2,500,000件／年とする。</t>
    <phoneticPr fontId="5"/>
  </si>
  <si>
    <t>システムのアクセス数に対する執行額のため、妥当である。</t>
    <phoneticPr fontId="5"/>
  </si>
  <si>
    <t>10,702千円/533千件</t>
    <rPh sb="6" eb="7">
      <t>セン</t>
    </rPh>
    <rPh sb="12" eb="13">
      <t>セン</t>
    </rPh>
    <phoneticPr fontId="5"/>
  </si>
  <si>
    <t>11,382千円/265千件</t>
    <rPh sb="6" eb="7">
      <t>セン</t>
    </rPh>
    <rPh sb="12" eb="13">
      <t>セン</t>
    </rPh>
    <phoneticPr fontId="5"/>
  </si>
  <si>
    <t>12,633千円/2,385千件</t>
    <rPh sb="6" eb="7">
      <t>セン</t>
    </rPh>
    <rPh sb="14" eb="15">
      <t>セン</t>
    </rPh>
    <phoneticPr fontId="5"/>
  </si>
  <si>
    <t>2,662千円/2,500千件</t>
    <rPh sb="5" eb="6">
      <t>セン</t>
    </rPh>
    <rPh sb="13" eb="14">
      <t>セン</t>
    </rPh>
    <phoneticPr fontId="5"/>
  </si>
  <si>
    <t>千円</t>
    <rPh sb="0" eb="1">
      <t>セン</t>
    </rPh>
    <phoneticPr fontId="5"/>
  </si>
  <si>
    <t>受講者の当初見込みが実績を上回っているため、見合ったものである。</t>
    <phoneticPr fontId="5"/>
  </si>
  <si>
    <t>成果実績は成果目標を下回っているが、閲覧システムアクセス解析方法が変わったため、今後見直していく。</t>
    <rPh sb="10" eb="12">
      <t>シタマワ</t>
    </rPh>
    <rPh sb="18" eb="20">
      <t>エツラン</t>
    </rPh>
    <rPh sb="28" eb="30">
      <t>カイセキ</t>
    </rPh>
    <rPh sb="30" eb="32">
      <t>ホウホウ</t>
    </rPh>
    <rPh sb="33" eb="34">
      <t>カ</t>
    </rPh>
    <rPh sb="40" eb="42">
      <t>コンゴ</t>
    </rPh>
    <rPh sb="42" eb="44">
      <t>ミナオ</t>
    </rPh>
    <phoneticPr fontId="5"/>
  </si>
  <si>
    <t>-</t>
    <phoneticPr fontId="5"/>
  </si>
  <si>
    <t>点検対象外</t>
    <rPh sb="0" eb="5">
      <t>テンケンタイショウガイ</t>
    </rPh>
    <phoneticPr fontId="5"/>
  </si>
  <si>
    <t>引き続き、必要な予算額を確保し、適正な執行に努めること。</t>
    <phoneticPr fontId="5"/>
  </si>
  <si>
    <t>株式会社紀伊國屋書店</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</si>
</sst>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14</xdr:col>
      <xdr:colOff>122465</xdr:colOff>
      <xdr:row>269</xdr:row>
      <xdr:rowOff>136071</xdr:rowOff>
    </xdr:from>
    <xdr:to>
      <xdr:col>40</xdr:col>
      <xdr:colOff>114219</xdr:colOff>
      <xdr:row>287</xdr:row>
      <xdr:rowOff>370242</xdr:rowOff>
    </xdr:to>
    <xdr:grpSp>
      <xdr:nvGrpSpPr>
        <xdr:cNvPr id="16" name="グループ化 15">
          <a:extLst>
            <a:ext uri="{FF2B5EF4-FFF2-40B4-BE49-F238E27FC236}">
              <a16:creationId xmlns:a16="http://schemas.microsoft.com/office/drawing/2014/main" id="{CCA0FA9A-CA73-B687-ED5A-70FF6BEE90F4}"/>
            </a:ext>
          </a:extLst>
        </xdr:cNvPr>
        <xdr:cNvGrpSpPr/>
      </xdr:nvGrpSpPr>
      <xdr:grpSpPr>
        <a:xfrm>
          <a:off x="2713265" y="36363728"/>
          <a:ext cx="4803240" cy="7277228"/>
          <a:chOff x="2682785" y="36651111"/>
          <a:chExt cx="4746634" cy="7381731"/>
        </a:xfrm>
      </xdr:grpSpPr>
      <xdr:grpSp>
        <xdr:nvGrpSpPr>
          <xdr:cNvPr id="2" name="グループ化 1">
            <a:extLst>
              <a:ext uri="{FF2B5EF4-FFF2-40B4-BE49-F238E27FC236}">
                <a16:creationId xmlns:a16="http://schemas.microsoft.com/office/drawing/2014/main" id="{8C63B4E8-B14F-44D9-9B5E-B3DA46F5DA0A}"/>
              </a:ext>
            </a:extLst>
          </xdr:cNvPr>
          <xdr:cNvGrpSpPr>
            <a:grpSpLocks/>
          </xdr:cNvGrpSpPr>
        </xdr:nvGrpSpPr>
        <xdr:grpSpPr bwMode="auto">
          <a:xfrm>
            <a:off x="2682785" y="36651111"/>
            <a:ext cx="4746634" cy="7381731"/>
            <a:chOff x="2891632" y="28958381"/>
            <a:chExt cx="5252244" cy="4514327"/>
          </a:xfrm>
        </xdr:grpSpPr>
        <xdr:grpSp>
          <xdr:nvGrpSpPr>
            <xdr:cNvPr id="3" name="グループ化 14">
              <a:extLst>
                <a:ext uri="{FF2B5EF4-FFF2-40B4-BE49-F238E27FC236}">
                  <a16:creationId xmlns:a16="http://schemas.microsoft.com/office/drawing/2014/main" id="{7F715CC7-915F-3287-7BB4-0F7752D18D52}"/>
                </a:ext>
              </a:extLst>
            </xdr:cNvPr>
            <xdr:cNvGrpSpPr>
              <a:grpSpLocks/>
            </xdr:cNvGrpSpPr>
          </xdr:nvGrpSpPr>
          <xdr:grpSpPr bwMode="auto">
            <a:xfrm>
              <a:off x="2891632" y="28958381"/>
              <a:ext cx="5252244" cy="1555020"/>
              <a:chOff x="2891632" y="28958381"/>
              <a:chExt cx="5252244" cy="1555020"/>
            </a:xfrm>
          </xdr:grpSpPr>
          <xdr:sp macro="" textlink="">
            <xdr:nvSpPr>
              <xdr:cNvPr id="13" name="Rectangle 1">
                <a:extLst>
                  <a:ext uri="{FF2B5EF4-FFF2-40B4-BE49-F238E27FC236}">
                    <a16:creationId xmlns:a16="http://schemas.microsoft.com/office/drawing/2014/main" id="{FE6357C4-881B-A169-11A5-C0FA9A5E44C2}"/>
                  </a:ext>
                </a:extLst>
              </xdr:cNvPr>
              <xdr:cNvSpPr>
                <a:spLocks noChangeArrowheads="1"/>
              </xdr:cNvSpPr>
            </xdr:nvSpPr>
            <xdr:spPr bwMode="auto">
              <a:xfrm>
                <a:off x="2891632" y="28958381"/>
                <a:ext cx="5256267" cy="1073471"/>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rgbClr val="000000"/>
                    </a:solidFill>
                    <a:latin typeface="ＭＳ Ｐゴシック"/>
                    <a:ea typeface="ＭＳ Ｐゴシック"/>
                  </a:rPr>
                  <a:t>国立保健医療科学院</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13</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4" name="大かっこ 18">
                <a:extLst>
                  <a:ext uri="{FF2B5EF4-FFF2-40B4-BE49-F238E27FC236}">
                    <a16:creationId xmlns:a16="http://schemas.microsoft.com/office/drawing/2014/main" id="{B1D29CAC-D8C2-5E2C-2FC7-52940A3F9FF0}"/>
                  </a:ext>
                </a:extLst>
              </xdr:cNvPr>
              <xdr:cNvSpPr>
                <a:spLocks noChangeArrowheads="1"/>
              </xdr:cNvSpPr>
            </xdr:nvSpPr>
            <xdr:spPr bwMode="auto">
              <a:xfrm>
                <a:off x="4468512" y="30156451"/>
                <a:ext cx="1877238" cy="354629"/>
              </a:xfrm>
              <a:prstGeom prst="bracketPair">
                <a:avLst>
                  <a:gd name="adj" fmla="val 16667"/>
                </a:avLst>
              </a:prstGeom>
              <a:noFill/>
              <a:ln w="9525" algn="ctr">
                <a:solidFill>
                  <a:srgbClr val="000000"/>
                </a:solidFill>
                <a:round/>
                <a:headEnd/>
                <a:tailEnd/>
              </a:ln>
            </xdr:spPr>
            <xdr:txBody>
              <a:bodyPr vertOverflow="clip" wrap="square" lIns="27432" tIns="18288" rIns="0" bIns="0" anchor="t" upright="1"/>
              <a:lstStyle/>
              <a:p>
                <a:pPr algn="ctr" rtl="0">
                  <a:defRPr sz="1000"/>
                </a:pPr>
                <a:r>
                  <a:rPr lang="ja-JP" altLang="en-US" sz="1100" b="0" i="0" u="none" strike="noStrike" baseline="0">
                    <a:solidFill>
                      <a:srgbClr val="000000"/>
                    </a:solidFill>
                    <a:latin typeface="ＭＳ Ｐゴシック"/>
                    <a:ea typeface="ＭＳ Ｐゴシック"/>
                  </a:rPr>
                  <a:t>電子図書館事業費</a:t>
                </a:r>
              </a:p>
            </xdr:txBody>
          </xdr:sp>
        </xdr:grpSp>
        <xdr:grpSp>
          <xdr:nvGrpSpPr>
            <xdr:cNvPr id="4" name="グループ化 3">
              <a:extLst>
                <a:ext uri="{FF2B5EF4-FFF2-40B4-BE49-F238E27FC236}">
                  <a16:creationId xmlns:a16="http://schemas.microsoft.com/office/drawing/2014/main" id="{CFA7B2C5-2853-BE80-14E8-82986A00F8F7}"/>
                </a:ext>
              </a:extLst>
            </xdr:cNvPr>
            <xdr:cNvGrpSpPr>
              <a:grpSpLocks/>
            </xdr:cNvGrpSpPr>
          </xdr:nvGrpSpPr>
          <xdr:grpSpPr bwMode="auto">
            <a:xfrm>
              <a:off x="2998903" y="30053756"/>
              <a:ext cx="2231231" cy="3418952"/>
              <a:chOff x="2772689" y="30053756"/>
              <a:chExt cx="2231231" cy="3418952"/>
            </a:xfrm>
          </xdr:grpSpPr>
          <xdr:sp macro="" textlink="">
            <xdr:nvSpPr>
              <xdr:cNvPr id="9" name="Line 2">
                <a:extLst>
                  <a:ext uri="{FF2B5EF4-FFF2-40B4-BE49-F238E27FC236}">
                    <a16:creationId xmlns:a16="http://schemas.microsoft.com/office/drawing/2014/main" id="{A3593B63-10A1-2084-DD13-38F858B478BD}"/>
                  </a:ext>
                </a:extLst>
              </xdr:cNvPr>
              <xdr:cNvSpPr>
                <a:spLocks noChangeShapeType="1"/>
              </xdr:cNvSpPr>
            </xdr:nvSpPr>
            <xdr:spPr bwMode="auto">
              <a:xfrm>
                <a:off x="3888581" y="30053756"/>
                <a:ext cx="0" cy="1343025"/>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268FDF5D-86F4-09E2-A604-CD2483A28EBD}"/>
                  </a:ext>
                </a:extLst>
              </xdr:cNvPr>
              <xdr:cNvSpPr>
                <a:spLocks noChangeArrowheads="1"/>
              </xdr:cNvSpPr>
            </xdr:nvSpPr>
            <xdr:spPr bwMode="auto">
              <a:xfrm>
                <a:off x="3191045" y="31699565"/>
                <a:ext cx="1501790" cy="757180"/>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300"/>
                  </a:lnSpc>
                  <a:defRPr sz="1000"/>
                </a:pP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Ａ．民間企業（</a:t>
                </a:r>
                <a:r>
                  <a:rPr lang="en-US" altLang="ja-JP" sz="1100" b="0" i="0" u="none" strike="noStrike" baseline="0">
                    <a:solidFill>
                      <a:sysClr val="windowText" lastClr="000000"/>
                    </a:solidFill>
                    <a:latin typeface="ＭＳ Ｐゴシック"/>
                    <a:ea typeface="ＭＳ Ｐゴシック"/>
                  </a:rPr>
                  <a:t>2</a:t>
                </a:r>
                <a:r>
                  <a:rPr lang="ja-JP" altLang="en-US" sz="1100" b="0" i="0" u="none" strike="noStrike" baseline="0">
                    <a:solidFill>
                      <a:sysClr val="windowText" lastClr="000000"/>
                    </a:solidFill>
                    <a:latin typeface="ＭＳ Ｐゴシック"/>
                    <a:ea typeface="ＭＳ Ｐゴシック"/>
                  </a:rPr>
                  <a:t>社）</a:t>
                </a:r>
              </a:p>
              <a:p>
                <a:pPr algn="ctr" rtl="0">
                  <a:defRPr sz="1000"/>
                </a:pPr>
                <a:r>
                  <a:rPr lang="en-US" altLang="ja-JP" sz="1100" b="0" i="0" u="none" strike="noStrike" baseline="0">
                    <a:solidFill>
                      <a:sysClr val="windowText" lastClr="000000"/>
                    </a:solidFill>
                    <a:latin typeface="ＭＳ Ｐゴシック"/>
                    <a:ea typeface="ＭＳ Ｐゴシック"/>
                  </a:rPr>
                  <a:t>10</a:t>
                </a:r>
                <a:r>
                  <a:rPr lang="ja-JP" altLang="en-US" sz="1100" b="0" i="0" u="none" strike="noStrike" baseline="0">
                    <a:solidFill>
                      <a:sysClr val="windowText" lastClr="000000"/>
                    </a:solidFill>
                    <a:latin typeface="ＭＳ Ｐゴシック"/>
                    <a:ea typeface="ＭＳ Ｐゴシック"/>
                  </a:rPr>
                  <a:t>百万円</a:t>
                </a:r>
              </a:p>
              <a:p>
                <a:pPr algn="ctr" rtl="0">
                  <a:lnSpc>
                    <a:spcPts val="1200"/>
                  </a:lnSpc>
                  <a:defRPr sz="1000"/>
                </a:pPr>
                <a:r>
                  <a:rPr lang="ja-JP" altLang="en-US" sz="1100" b="0" i="0" u="none" strike="noStrike" baseline="0">
                    <a:solidFill>
                      <a:sysClr val="windowText" lastClr="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44793EE8-53DB-DF7D-8332-F7F712BF1DE0}"/>
                  </a:ext>
                </a:extLst>
              </xdr:cNvPr>
              <xdr:cNvSpPr/>
            </xdr:nvSpPr>
            <xdr:spPr>
              <a:xfrm>
                <a:off x="2772689" y="32667605"/>
                <a:ext cx="2231231" cy="8051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rtl="0">
                  <a:lnSpc>
                    <a:spcPts val="1300"/>
                  </a:lnSpc>
                </a:pPr>
                <a:r>
                  <a:rPr lang="ja-JP" altLang="en-US" sz="1100" b="0" i="0" baseline="0">
                    <a:solidFill>
                      <a:sysClr val="windowText" lastClr="000000"/>
                    </a:solidFill>
                    <a:effectLst/>
                    <a:latin typeface="+mn-lt"/>
                    <a:ea typeface="+mn-ea"/>
                    <a:cs typeface="+mn-cs"/>
                  </a:rPr>
                  <a:t>厚労科研成果データベースシステム設計開発、賃貸借及び保守</a:t>
                </a:r>
                <a:endParaRPr lang="ja-JP" altLang="ja-JP">
                  <a:solidFill>
                    <a:sysClr val="windowText" lastClr="000000"/>
                  </a:solidFill>
                  <a:effectLst/>
                </a:endParaRPr>
              </a:p>
            </xdr:txBody>
          </xdr:sp>
          <xdr:sp macro="" textlink="">
            <xdr:nvSpPr>
              <xdr:cNvPr id="12" name="Text Box 8">
                <a:extLst>
                  <a:ext uri="{FF2B5EF4-FFF2-40B4-BE49-F238E27FC236}">
                    <a16:creationId xmlns:a16="http://schemas.microsoft.com/office/drawing/2014/main" id="{D9B4D2AC-2556-E1A2-9999-2C2B67B8EA28}"/>
                  </a:ext>
                </a:extLst>
              </xdr:cNvPr>
              <xdr:cNvSpPr txBox="1">
                <a:spLocks noChangeArrowheads="1"/>
              </xdr:cNvSpPr>
            </xdr:nvSpPr>
            <xdr:spPr bwMode="auto">
              <a:xfrm>
                <a:off x="2960097" y="31440783"/>
                <a:ext cx="1926457" cy="268931"/>
              </a:xfrm>
              <a:prstGeom prst="rect">
                <a:avLst/>
              </a:prstGeom>
              <a:noFill/>
              <a:ln w="9525">
                <a:noFill/>
                <a:miter lim="800000"/>
                <a:headEnd/>
                <a:tailEnd/>
              </a:ln>
            </xdr:spPr>
            <xdr:txBody>
              <a:bodyPr vertOverflow="clip" wrap="square" lIns="18288" tIns="18288" rIns="0" bIns="0" anchor="t" upright="1"/>
              <a:lstStyle/>
              <a:p>
                <a:pPr algn="ctr" rtl="0">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国庫債務負担行為等</a:t>
                </a:r>
                <a:r>
                  <a:rPr lang="en-US" altLang="ja-JP" sz="1100" b="0" i="0" u="none" strike="noStrike" baseline="0">
                    <a:solidFill>
                      <a:srgbClr val="000000"/>
                    </a:solidFill>
                    <a:latin typeface="ＭＳ Ｐゴシック"/>
                    <a:ea typeface="ＭＳ Ｐゴシック"/>
                  </a:rPr>
                  <a:t>】</a:t>
                </a:r>
              </a:p>
            </xdr:txBody>
          </xdr:sp>
        </xdr:grpSp>
        <xdr:grpSp>
          <xdr:nvGrpSpPr>
            <xdr:cNvPr id="5" name="グループ化 12">
              <a:extLst>
                <a:ext uri="{FF2B5EF4-FFF2-40B4-BE49-F238E27FC236}">
                  <a16:creationId xmlns:a16="http://schemas.microsoft.com/office/drawing/2014/main" id="{531BD1C9-DD50-EC7B-D06D-A557A0D758D3}"/>
                </a:ext>
              </a:extLst>
            </xdr:cNvPr>
            <xdr:cNvGrpSpPr>
              <a:grpSpLocks/>
            </xdr:cNvGrpSpPr>
          </xdr:nvGrpSpPr>
          <xdr:grpSpPr bwMode="auto">
            <a:xfrm>
              <a:off x="5605583" y="30053735"/>
              <a:ext cx="2166870" cy="3418973"/>
              <a:chOff x="6693739" y="30197425"/>
              <a:chExt cx="2249612" cy="3412709"/>
            </a:xfrm>
          </xdr:grpSpPr>
          <xdr:sp macro="" textlink="">
            <xdr:nvSpPr>
              <xdr:cNvPr id="6" name="Rectangle 10">
                <a:extLst>
                  <a:ext uri="{FF2B5EF4-FFF2-40B4-BE49-F238E27FC236}">
                    <a16:creationId xmlns:a16="http://schemas.microsoft.com/office/drawing/2014/main" id="{A814B96F-69AF-D341-EFF5-A3E6FC9C8609}"/>
                  </a:ext>
                </a:extLst>
              </xdr:cNvPr>
              <xdr:cNvSpPr>
                <a:spLocks noChangeArrowheads="1"/>
              </xdr:cNvSpPr>
            </xdr:nvSpPr>
            <xdr:spPr bwMode="auto">
              <a:xfrm>
                <a:off x="7005567" y="31849807"/>
                <a:ext cx="1648230" cy="77492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ysClr val="windowText" lastClr="000000"/>
                    </a:solidFill>
                    <a:latin typeface="ＭＳ Ｐゴシック"/>
                    <a:ea typeface="ＭＳ Ｐゴシック"/>
                  </a:rPr>
                  <a:t>Ｂ．事務費</a:t>
                </a:r>
              </a:p>
              <a:p>
                <a:pPr algn="ctr" rtl="0">
                  <a:defRPr sz="1000"/>
                </a:pPr>
                <a:r>
                  <a:rPr lang="en-US" altLang="ja-JP" sz="1100" b="0" i="0" u="none" strike="noStrike" baseline="0">
                    <a:solidFill>
                      <a:sysClr val="windowText" lastClr="000000"/>
                    </a:solidFill>
                    <a:latin typeface="ＭＳ Ｐゴシック"/>
                    <a:ea typeface="ＭＳ Ｐゴシック"/>
                  </a:rPr>
                  <a:t>3</a:t>
                </a:r>
                <a:r>
                  <a:rPr lang="ja-JP" altLang="en-US" sz="1100" b="0" i="0" u="none" strike="noStrike" baseline="0">
                    <a:solidFill>
                      <a:sysClr val="windowText" lastClr="000000"/>
                    </a:solidFill>
                    <a:latin typeface="ＭＳ Ｐゴシック"/>
                    <a:ea typeface="ＭＳ Ｐゴシック"/>
                  </a:rPr>
                  <a:t>百万円</a:t>
                </a:r>
              </a:p>
              <a:p>
                <a:pPr algn="ctr" rtl="0">
                  <a:lnSpc>
                    <a:spcPts val="1000"/>
                  </a:lnSpc>
                  <a:defRPr sz="1000"/>
                </a:pPr>
                <a:r>
                  <a:rPr lang="ja-JP" altLang="en-US" sz="1100" b="0" i="0" u="none" strike="noStrike" baseline="0">
                    <a:solidFill>
                      <a:sysClr val="windowText" lastClr="000000"/>
                    </a:solidFill>
                    <a:latin typeface="ＭＳ Ｐゴシック"/>
                    <a:ea typeface="ＭＳ Ｐゴシック"/>
                  </a:rPr>
                  <a:t>　　　　　</a:t>
                </a:r>
                <a:r>
                  <a:rPr lang="ja-JP" altLang="en-US" sz="1100" b="0" i="0" u="none" strike="noStrike" baseline="0">
                    <a:solidFill>
                      <a:srgbClr val="000000"/>
                    </a:solidFill>
                    <a:latin typeface="ＭＳ Ｐゴシック"/>
                    <a:ea typeface="ＭＳ Ｐゴシック"/>
                  </a:rPr>
                  <a:t>　</a:t>
                </a:r>
              </a:p>
            </xdr:txBody>
          </xdr:sp>
          <xdr:sp macro="" textlink="">
            <xdr:nvSpPr>
              <xdr:cNvPr id="7" name="大かっこ 18">
                <a:extLst>
                  <a:ext uri="{FF2B5EF4-FFF2-40B4-BE49-F238E27FC236}">
                    <a16:creationId xmlns:a16="http://schemas.microsoft.com/office/drawing/2014/main" id="{0EE96E5F-2521-82C4-97EE-DD44E18A807A}"/>
                  </a:ext>
                </a:extLst>
              </xdr:cNvPr>
              <xdr:cNvSpPr/>
            </xdr:nvSpPr>
            <xdr:spPr>
              <a:xfrm>
                <a:off x="6693739" y="32854341"/>
                <a:ext cx="2249612" cy="7557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lnSpc>
                    <a:spcPts val="1300"/>
                  </a:lnSpc>
                  <a:defRPr sz="1000"/>
                </a:pPr>
                <a:r>
                  <a:rPr lang="ja-JP" altLang="en-US" sz="1100" b="0" i="0" u="none" strike="noStrike" baseline="0">
                    <a:solidFill>
                      <a:sysClr val="windowText" lastClr="000000"/>
                    </a:solidFill>
                    <a:latin typeface="ＭＳ Ｐゴシック"/>
                    <a:ea typeface="+mn-ea"/>
                  </a:rPr>
                  <a:t>非常勤職員賃金、消耗品費等</a:t>
                </a:r>
              </a:p>
            </xdr:txBody>
          </xdr:sp>
          <xdr:sp macro="" textlink="">
            <xdr:nvSpPr>
              <xdr:cNvPr id="8" name="Line 2">
                <a:extLst>
                  <a:ext uri="{FF2B5EF4-FFF2-40B4-BE49-F238E27FC236}">
                    <a16:creationId xmlns:a16="http://schemas.microsoft.com/office/drawing/2014/main" id="{1AC8E9CE-48C3-3DC4-BCA1-B6E9F6F0AF30}"/>
                  </a:ext>
                </a:extLst>
              </xdr:cNvPr>
              <xdr:cNvSpPr>
                <a:spLocks noChangeShapeType="1"/>
              </xdr:cNvSpPr>
            </xdr:nvSpPr>
            <xdr:spPr bwMode="auto">
              <a:xfrm>
                <a:off x="7820025" y="30197425"/>
                <a:ext cx="880" cy="1328677"/>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grpSp>
      </xdr:grpSp>
      <xdr:sp macro="" textlink="">
        <xdr:nvSpPr>
          <xdr:cNvPr id="15" name="テキスト ボックス 7">
            <a:extLst>
              <a:ext uri="{FF2B5EF4-FFF2-40B4-BE49-F238E27FC236}">
                <a16:creationId xmlns:a16="http://schemas.microsoft.com/office/drawing/2014/main" id="{8F36FA5F-BC49-42B8-B531-5CD00F32AAC4}"/>
              </a:ext>
            </a:extLst>
          </xdr:cNvPr>
          <xdr:cNvSpPr txBox="1"/>
        </xdr:nvSpPr>
        <xdr:spPr>
          <a:xfrm>
            <a:off x="5147854" y="40739242"/>
            <a:ext cx="1964872" cy="344894"/>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lgn="ctr"/>
            <a:r>
              <a:rPr kumimoji="1" lang="en-US" altLang="ja-JP" sz="1200">
                <a:latin typeface="+mn-ea"/>
              </a:rPr>
              <a:t>【</a:t>
            </a:r>
            <a:r>
              <a:rPr kumimoji="1" lang="ja-JP" altLang="en-US" sz="1200">
                <a:latin typeface="+mn-ea"/>
              </a:rPr>
              <a:t>随意契約（少額）等</a:t>
            </a:r>
            <a:r>
              <a:rPr kumimoji="1" lang="en-US" altLang="ja-JP" sz="1200">
                <a:latin typeface="+mn-ea"/>
              </a:rPr>
              <a:t>】</a:t>
            </a:r>
            <a:endParaRPr kumimoji="1" lang="ja-JP" altLang="en-US" sz="1200">
              <a:latin typeface="+mn-ea"/>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70" zoomScaleNormal="75" zoomScaleSheetLayoutView="70" zoomScalePageLayoutView="85" workbookViewId="0">
      <selection activeCell="P399" sqref="P399:X399"/>
    </sheetView>
  </sheetViews>
  <sheetFormatPr defaultRowHeight="13.2" x14ac:dyDescent="0.2"/>
  <cols>
    <col min="1" max="49" width="2.6640625" customWidth="1"/>
    <col min="50" max="50" width="6.6640625" customWidth="1"/>
    <col min="51" max="51" width="8.6640625" hidden="1" customWidth="1"/>
    <col min="52" max="57" width="2.21875" customWidth="1"/>
    <col min="62" max="62" width="27.88671875" customWidth="1"/>
    <col min="63" max="63" width="12.21875" customWidth="1"/>
  </cols>
  <sheetData>
    <row r="1" spans="1:50" ht="23.25" customHeight="1" x14ac:dyDescent="0.2">
      <c r="AP1" s="11"/>
      <c r="AQ1" s="11"/>
      <c r="AR1" s="11"/>
      <c r="AS1" s="11"/>
      <c r="AT1" s="11"/>
      <c r="AU1" s="11"/>
      <c r="AV1" s="11"/>
      <c r="AW1" s="2"/>
    </row>
    <row r="2" spans="1:50" ht="21.75" customHeight="1" thickBot="1" x14ac:dyDescent="0.25">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367</v>
      </c>
      <c r="AJ2" s="850" t="s">
        <v>726</v>
      </c>
      <c r="AK2" s="850"/>
      <c r="AL2" s="850"/>
      <c r="AM2" s="850"/>
      <c r="AN2" s="90" t="s">
        <v>367</v>
      </c>
      <c r="AO2" s="850">
        <v>21</v>
      </c>
      <c r="AP2" s="850"/>
      <c r="AQ2" s="850"/>
      <c r="AR2" s="91" t="s">
        <v>367</v>
      </c>
      <c r="AS2" s="851">
        <v>969</v>
      </c>
      <c r="AT2" s="851"/>
      <c r="AU2" s="851"/>
      <c r="AV2" s="90" t="str">
        <f>IF(AW2="","","-")</f>
        <v/>
      </c>
      <c r="AW2" s="852"/>
      <c r="AX2" s="852"/>
    </row>
    <row r="3" spans="1:50" ht="21" customHeight="1" thickBot="1" x14ac:dyDescent="0.25">
      <c r="A3" s="853" t="s">
        <v>681</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2">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2">
      <c r="A5" s="837" t="s">
        <v>63</v>
      </c>
      <c r="B5" s="838"/>
      <c r="C5" s="838"/>
      <c r="D5" s="838"/>
      <c r="E5" s="838"/>
      <c r="F5" s="839"/>
      <c r="G5" s="840" t="s">
        <v>694</v>
      </c>
      <c r="H5" s="841"/>
      <c r="I5" s="841"/>
      <c r="J5" s="841"/>
      <c r="K5" s="841"/>
      <c r="L5" s="841"/>
      <c r="M5" s="842" t="s">
        <v>62</v>
      </c>
      <c r="N5" s="843"/>
      <c r="O5" s="843"/>
      <c r="P5" s="843"/>
      <c r="Q5" s="843"/>
      <c r="R5" s="844"/>
      <c r="S5" s="845" t="s">
        <v>695</v>
      </c>
      <c r="T5" s="841"/>
      <c r="U5" s="841"/>
      <c r="V5" s="841"/>
      <c r="W5" s="841"/>
      <c r="X5" s="846"/>
      <c r="Y5" s="847" t="s">
        <v>3</v>
      </c>
      <c r="Z5" s="848"/>
      <c r="AA5" s="848"/>
      <c r="AB5" s="848"/>
      <c r="AC5" s="848"/>
      <c r="AD5" s="849"/>
      <c r="AE5" s="870" t="s">
        <v>696</v>
      </c>
      <c r="AF5" s="870"/>
      <c r="AG5" s="870"/>
      <c r="AH5" s="870"/>
      <c r="AI5" s="870"/>
      <c r="AJ5" s="870"/>
      <c r="AK5" s="870"/>
      <c r="AL5" s="870"/>
      <c r="AM5" s="870"/>
      <c r="AN5" s="870"/>
      <c r="AO5" s="870"/>
      <c r="AP5" s="871"/>
      <c r="AQ5" s="872" t="s">
        <v>713</v>
      </c>
      <c r="AR5" s="873"/>
      <c r="AS5" s="873"/>
      <c r="AT5" s="873"/>
      <c r="AU5" s="873"/>
      <c r="AV5" s="873"/>
      <c r="AW5" s="873"/>
      <c r="AX5" s="874"/>
    </row>
    <row r="6" spans="1:50" ht="39" customHeight="1" x14ac:dyDescent="0.2">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2">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352</v>
      </c>
      <c r="Z7" s="702"/>
      <c r="AA7" s="702"/>
      <c r="AB7" s="702"/>
      <c r="AC7" s="702"/>
      <c r="AD7" s="884"/>
      <c r="AE7" s="812" t="s">
        <v>697</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2">
      <c r="A8" s="856" t="s">
        <v>234</v>
      </c>
      <c r="B8" s="857"/>
      <c r="C8" s="857"/>
      <c r="D8" s="857"/>
      <c r="E8" s="857"/>
      <c r="F8" s="858"/>
      <c r="G8" s="859" t="str">
        <f>入力規則等!A27</f>
        <v>医療分野の研究開発関連、科学技術・イノベーション</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文教及び科学振興</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2">
      <c r="A9" s="785" t="s">
        <v>21</v>
      </c>
      <c r="B9" s="786"/>
      <c r="C9" s="786"/>
      <c r="D9" s="786"/>
      <c r="E9" s="786"/>
      <c r="F9" s="786"/>
      <c r="G9" s="867" t="s">
        <v>698</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2">
      <c r="A10" s="773" t="s">
        <v>28</v>
      </c>
      <c r="B10" s="774"/>
      <c r="C10" s="774"/>
      <c r="D10" s="774"/>
      <c r="E10" s="774"/>
      <c r="F10" s="774"/>
      <c r="G10" s="775" t="s">
        <v>699</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2">
      <c r="A11" s="773" t="s">
        <v>5</v>
      </c>
      <c r="B11" s="774"/>
      <c r="C11" s="774"/>
      <c r="D11" s="774"/>
      <c r="E11" s="774"/>
      <c r="F11" s="778"/>
      <c r="G11" s="779" t="str">
        <f>入力規則等!P10</f>
        <v>直接実施</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2">
      <c r="A12" s="782" t="s">
        <v>22</v>
      </c>
      <c r="B12" s="783"/>
      <c r="C12" s="783"/>
      <c r="D12" s="783"/>
      <c r="E12" s="783"/>
      <c r="F12" s="784"/>
      <c r="G12" s="788"/>
      <c r="H12" s="789"/>
      <c r="I12" s="789"/>
      <c r="J12" s="789"/>
      <c r="K12" s="789"/>
      <c r="L12" s="789"/>
      <c r="M12" s="789"/>
      <c r="N12" s="789"/>
      <c r="O12" s="789"/>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18"/>
    </row>
    <row r="13" spans="1:50" ht="21" customHeight="1" x14ac:dyDescent="0.2">
      <c r="A13" s="322"/>
      <c r="B13" s="323"/>
      <c r="C13" s="323"/>
      <c r="D13" s="323"/>
      <c r="E13" s="323"/>
      <c r="F13" s="324"/>
      <c r="G13" s="802" t="s">
        <v>6</v>
      </c>
      <c r="H13" s="803"/>
      <c r="I13" s="819" t="s">
        <v>7</v>
      </c>
      <c r="J13" s="820"/>
      <c r="K13" s="820"/>
      <c r="L13" s="820"/>
      <c r="M13" s="820"/>
      <c r="N13" s="820"/>
      <c r="O13" s="821"/>
      <c r="P13" s="713">
        <v>11</v>
      </c>
      <c r="Q13" s="714"/>
      <c r="R13" s="714"/>
      <c r="S13" s="714"/>
      <c r="T13" s="714"/>
      <c r="U13" s="714"/>
      <c r="V13" s="715"/>
      <c r="W13" s="713">
        <v>11</v>
      </c>
      <c r="X13" s="714"/>
      <c r="Y13" s="714"/>
      <c r="Z13" s="714"/>
      <c r="AA13" s="714"/>
      <c r="AB13" s="714"/>
      <c r="AC13" s="715"/>
      <c r="AD13" s="713">
        <v>13</v>
      </c>
      <c r="AE13" s="714"/>
      <c r="AF13" s="714"/>
      <c r="AG13" s="714"/>
      <c r="AH13" s="714"/>
      <c r="AI13" s="714"/>
      <c r="AJ13" s="715"/>
      <c r="AK13" s="713">
        <v>3</v>
      </c>
      <c r="AL13" s="714"/>
      <c r="AM13" s="714"/>
      <c r="AN13" s="714"/>
      <c r="AO13" s="714"/>
      <c r="AP13" s="714"/>
      <c r="AQ13" s="715"/>
      <c r="AR13" s="750">
        <v>3</v>
      </c>
      <c r="AS13" s="751"/>
      <c r="AT13" s="751"/>
      <c r="AU13" s="751"/>
      <c r="AV13" s="751"/>
      <c r="AW13" s="751"/>
      <c r="AX13" s="822"/>
    </row>
    <row r="14" spans="1:50" ht="21" customHeight="1" x14ac:dyDescent="0.2">
      <c r="A14" s="322"/>
      <c r="B14" s="323"/>
      <c r="C14" s="323"/>
      <c r="D14" s="323"/>
      <c r="E14" s="323"/>
      <c r="F14" s="324"/>
      <c r="G14" s="804"/>
      <c r="H14" s="805"/>
      <c r="I14" s="797" t="s">
        <v>8</v>
      </c>
      <c r="J14" s="798"/>
      <c r="K14" s="798"/>
      <c r="L14" s="798"/>
      <c r="M14" s="798"/>
      <c r="N14" s="798"/>
      <c r="O14" s="799"/>
      <c r="P14" s="713" t="s">
        <v>697</v>
      </c>
      <c r="Q14" s="714"/>
      <c r="R14" s="714"/>
      <c r="S14" s="714"/>
      <c r="T14" s="714"/>
      <c r="U14" s="714"/>
      <c r="V14" s="715"/>
      <c r="W14" s="713" t="s">
        <v>697</v>
      </c>
      <c r="X14" s="714"/>
      <c r="Y14" s="714"/>
      <c r="Z14" s="714"/>
      <c r="AA14" s="714"/>
      <c r="AB14" s="714"/>
      <c r="AC14" s="715"/>
      <c r="AD14" s="713" t="s">
        <v>697</v>
      </c>
      <c r="AE14" s="714"/>
      <c r="AF14" s="714"/>
      <c r="AG14" s="714"/>
      <c r="AH14" s="714"/>
      <c r="AI14" s="714"/>
      <c r="AJ14" s="715"/>
      <c r="AK14" s="713" t="s">
        <v>741</v>
      </c>
      <c r="AL14" s="714"/>
      <c r="AM14" s="714"/>
      <c r="AN14" s="714"/>
      <c r="AO14" s="714"/>
      <c r="AP14" s="714"/>
      <c r="AQ14" s="715"/>
      <c r="AR14" s="808"/>
      <c r="AS14" s="808"/>
      <c r="AT14" s="808"/>
      <c r="AU14" s="808"/>
      <c r="AV14" s="808"/>
      <c r="AW14" s="808"/>
      <c r="AX14" s="809"/>
    </row>
    <row r="15" spans="1:50" ht="21" customHeight="1" x14ac:dyDescent="0.2">
      <c r="A15" s="322"/>
      <c r="B15" s="323"/>
      <c r="C15" s="323"/>
      <c r="D15" s="323"/>
      <c r="E15" s="323"/>
      <c r="F15" s="324"/>
      <c r="G15" s="804"/>
      <c r="H15" s="805"/>
      <c r="I15" s="797" t="s">
        <v>48</v>
      </c>
      <c r="J15" s="810"/>
      <c r="K15" s="810"/>
      <c r="L15" s="810"/>
      <c r="M15" s="810"/>
      <c r="N15" s="810"/>
      <c r="O15" s="811"/>
      <c r="P15" s="713" t="s">
        <v>697</v>
      </c>
      <c r="Q15" s="714"/>
      <c r="R15" s="714"/>
      <c r="S15" s="714"/>
      <c r="T15" s="714"/>
      <c r="U15" s="714"/>
      <c r="V15" s="715"/>
      <c r="W15" s="713" t="s">
        <v>697</v>
      </c>
      <c r="X15" s="714"/>
      <c r="Y15" s="714"/>
      <c r="Z15" s="714"/>
      <c r="AA15" s="714"/>
      <c r="AB15" s="714"/>
      <c r="AC15" s="715"/>
      <c r="AD15" s="713" t="s">
        <v>697</v>
      </c>
      <c r="AE15" s="714"/>
      <c r="AF15" s="714"/>
      <c r="AG15" s="714"/>
      <c r="AH15" s="714"/>
      <c r="AI15" s="714"/>
      <c r="AJ15" s="715"/>
      <c r="AK15" s="713" t="s">
        <v>741</v>
      </c>
      <c r="AL15" s="714"/>
      <c r="AM15" s="714"/>
      <c r="AN15" s="714"/>
      <c r="AO15" s="714"/>
      <c r="AP15" s="714"/>
      <c r="AQ15" s="715"/>
      <c r="AR15" s="713" t="s">
        <v>767</v>
      </c>
      <c r="AS15" s="714"/>
      <c r="AT15" s="714"/>
      <c r="AU15" s="714"/>
      <c r="AV15" s="714"/>
      <c r="AW15" s="714"/>
      <c r="AX15" s="823"/>
    </row>
    <row r="16" spans="1:50" ht="21" customHeight="1" x14ac:dyDescent="0.2">
      <c r="A16" s="322"/>
      <c r="B16" s="323"/>
      <c r="C16" s="323"/>
      <c r="D16" s="323"/>
      <c r="E16" s="323"/>
      <c r="F16" s="324"/>
      <c r="G16" s="804"/>
      <c r="H16" s="805"/>
      <c r="I16" s="797" t="s">
        <v>49</v>
      </c>
      <c r="J16" s="810"/>
      <c r="K16" s="810"/>
      <c r="L16" s="810"/>
      <c r="M16" s="810"/>
      <c r="N16" s="810"/>
      <c r="O16" s="811"/>
      <c r="P16" s="713" t="s">
        <v>697</v>
      </c>
      <c r="Q16" s="714"/>
      <c r="R16" s="714"/>
      <c r="S16" s="714"/>
      <c r="T16" s="714"/>
      <c r="U16" s="714"/>
      <c r="V16" s="715"/>
      <c r="W16" s="713" t="s">
        <v>697</v>
      </c>
      <c r="X16" s="714"/>
      <c r="Y16" s="714"/>
      <c r="Z16" s="714"/>
      <c r="AA16" s="714"/>
      <c r="AB16" s="714"/>
      <c r="AC16" s="715"/>
      <c r="AD16" s="713" t="s">
        <v>697</v>
      </c>
      <c r="AE16" s="714"/>
      <c r="AF16" s="714"/>
      <c r="AG16" s="714"/>
      <c r="AH16" s="714"/>
      <c r="AI16" s="714"/>
      <c r="AJ16" s="715"/>
      <c r="AK16" s="713" t="s">
        <v>741</v>
      </c>
      <c r="AL16" s="714"/>
      <c r="AM16" s="714"/>
      <c r="AN16" s="714"/>
      <c r="AO16" s="714"/>
      <c r="AP16" s="714"/>
      <c r="AQ16" s="715"/>
      <c r="AR16" s="815"/>
      <c r="AS16" s="816"/>
      <c r="AT16" s="816"/>
      <c r="AU16" s="816"/>
      <c r="AV16" s="816"/>
      <c r="AW16" s="816"/>
      <c r="AX16" s="817"/>
    </row>
    <row r="17" spans="1:50" ht="24.75" customHeight="1" x14ac:dyDescent="0.2">
      <c r="A17" s="322"/>
      <c r="B17" s="323"/>
      <c r="C17" s="323"/>
      <c r="D17" s="323"/>
      <c r="E17" s="323"/>
      <c r="F17" s="324"/>
      <c r="G17" s="804"/>
      <c r="H17" s="805"/>
      <c r="I17" s="797" t="s">
        <v>47</v>
      </c>
      <c r="J17" s="798"/>
      <c r="K17" s="798"/>
      <c r="L17" s="798"/>
      <c r="M17" s="798"/>
      <c r="N17" s="798"/>
      <c r="O17" s="799"/>
      <c r="P17" s="713" t="s">
        <v>697</v>
      </c>
      <c r="Q17" s="714"/>
      <c r="R17" s="714"/>
      <c r="S17" s="714"/>
      <c r="T17" s="714"/>
      <c r="U17" s="714"/>
      <c r="V17" s="715"/>
      <c r="W17" s="713" t="s">
        <v>697</v>
      </c>
      <c r="X17" s="714"/>
      <c r="Y17" s="714"/>
      <c r="Z17" s="714"/>
      <c r="AA17" s="714"/>
      <c r="AB17" s="714"/>
      <c r="AC17" s="715"/>
      <c r="AD17" s="713" t="s">
        <v>697</v>
      </c>
      <c r="AE17" s="714"/>
      <c r="AF17" s="714"/>
      <c r="AG17" s="714"/>
      <c r="AH17" s="714"/>
      <c r="AI17" s="714"/>
      <c r="AJ17" s="715"/>
      <c r="AK17" s="713" t="s">
        <v>741</v>
      </c>
      <c r="AL17" s="714"/>
      <c r="AM17" s="714"/>
      <c r="AN17" s="714"/>
      <c r="AO17" s="714"/>
      <c r="AP17" s="714"/>
      <c r="AQ17" s="715"/>
      <c r="AR17" s="800"/>
      <c r="AS17" s="800"/>
      <c r="AT17" s="800"/>
      <c r="AU17" s="800"/>
      <c r="AV17" s="800"/>
      <c r="AW17" s="800"/>
      <c r="AX17" s="801"/>
    </row>
    <row r="18" spans="1:50" ht="24.75" customHeight="1" x14ac:dyDescent="0.2">
      <c r="A18" s="322"/>
      <c r="B18" s="323"/>
      <c r="C18" s="323"/>
      <c r="D18" s="323"/>
      <c r="E18" s="323"/>
      <c r="F18" s="324"/>
      <c r="G18" s="806"/>
      <c r="H18" s="807"/>
      <c r="I18" s="790" t="s">
        <v>18</v>
      </c>
      <c r="J18" s="791"/>
      <c r="K18" s="791"/>
      <c r="L18" s="791"/>
      <c r="M18" s="791"/>
      <c r="N18" s="791"/>
      <c r="O18" s="792"/>
      <c r="P18" s="793">
        <f>SUM(P13:V17)</f>
        <v>11</v>
      </c>
      <c r="Q18" s="794"/>
      <c r="R18" s="794"/>
      <c r="S18" s="794"/>
      <c r="T18" s="794"/>
      <c r="U18" s="794"/>
      <c r="V18" s="795"/>
      <c r="W18" s="793">
        <f>SUM(W13:AC17)</f>
        <v>11</v>
      </c>
      <c r="X18" s="794"/>
      <c r="Y18" s="794"/>
      <c r="Z18" s="794"/>
      <c r="AA18" s="794"/>
      <c r="AB18" s="794"/>
      <c r="AC18" s="795"/>
      <c r="AD18" s="793">
        <f>SUM(AD13:AJ17)</f>
        <v>13</v>
      </c>
      <c r="AE18" s="794"/>
      <c r="AF18" s="794"/>
      <c r="AG18" s="794"/>
      <c r="AH18" s="794"/>
      <c r="AI18" s="794"/>
      <c r="AJ18" s="795"/>
      <c r="AK18" s="793">
        <f>SUM(AK13:AQ17)</f>
        <v>3</v>
      </c>
      <c r="AL18" s="794"/>
      <c r="AM18" s="794"/>
      <c r="AN18" s="794"/>
      <c r="AO18" s="794"/>
      <c r="AP18" s="794"/>
      <c r="AQ18" s="795"/>
      <c r="AR18" s="793">
        <f>SUM(AR13:AX17)</f>
        <v>3</v>
      </c>
      <c r="AS18" s="794"/>
      <c r="AT18" s="794"/>
      <c r="AU18" s="794"/>
      <c r="AV18" s="794"/>
      <c r="AW18" s="794"/>
      <c r="AX18" s="796"/>
    </row>
    <row r="19" spans="1:50" ht="24.75" customHeight="1" x14ac:dyDescent="0.2">
      <c r="A19" s="322"/>
      <c r="B19" s="323"/>
      <c r="C19" s="323"/>
      <c r="D19" s="323"/>
      <c r="E19" s="323"/>
      <c r="F19" s="324"/>
      <c r="G19" s="765" t="s">
        <v>9</v>
      </c>
      <c r="H19" s="766"/>
      <c r="I19" s="766"/>
      <c r="J19" s="766"/>
      <c r="K19" s="766"/>
      <c r="L19" s="766"/>
      <c r="M19" s="766"/>
      <c r="N19" s="766"/>
      <c r="O19" s="766"/>
      <c r="P19" s="713">
        <v>11</v>
      </c>
      <c r="Q19" s="714"/>
      <c r="R19" s="714"/>
      <c r="S19" s="714"/>
      <c r="T19" s="714"/>
      <c r="U19" s="714"/>
      <c r="V19" s="715"/>
      <c r="W19" s="713">
        <v>11</v>
      </c>
      <c r="X19" s="714"/>
      <c r="Y19" s="714"/>
      <c r="Z19" s="714"/>
      <c r="AA19" s="714"/>
      <c r="AB19" s="714"/>
      <c r="AC19" s="715"/>
      <c r="AD19" s="713">
        <v>13</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2">
      <c r="A20" s="322"/>
      <c r="B20" s="323"/>
      <c r="C20" s="323"/>
      <c r="D20" s="323"/>
      <c r="E20" s="323"/>
      <c r="F20" s="324"/>
      <c r="G20" s="765" t="s">
        <v>10</v>
      </c>
      <c r="H20" s="766"/>
      <c r="I20" s="766"/>
      <c r="J20" s="766"/>
      <c r="K20" s="766"/>
      <c r="L20" s="766"/>
      <c r="M20" s="766"/>
      <c r="N20" s="766"/>
      <c r="O20" s="766"/>
      <c r="P20" s="761">
        <f>IF(P18=0, "-", SUM(P19)/P18)</f>
        <v>1</v>
      </c>
      <c r="Q20" s="761"/>
      <c r="R20" s="761"/>
      <c r="S20" s="761"/>
      <c r="T20" s="761"/>
      <c r="U20" s="761"/>
      <c r="V20" s="761"/>
      <c r="W20" s="761">
        <f>IF(W18=0, "-", SUM(W19)/W18)</f>
        <v>1</v>
      </c>
      <c r="X20" s="761"/>
      <c r="Y20" s="761"/>
      <c r="Z20" s="761"/>
      <c r="AA20" s="761"/>
      <c r="AB20" s="761"/>
      <c r="AC20" s="761"/>
      <c r="AD20" s="761">
        <f>IF(AD18=0, "-", SUM(AD19)/AD18)</f>
        <v>1</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2">
      <c r="A21" s="785"/>
      <c r="B21" s="786"/>
      <c r="C21" s="786"/>
      <c r="D21" s="786"/>
      <c r="E21" s="786"/>
      <c r="F21" s="787"/>
      <c r="G21" s="759" t="s">
        <v>320</v>
      </c>
      <c r="H21" s="760"/>
      <c r="I21" s="760"/>
      <c r="J21" s="760"/>
      <c r="K21" s="760"/>
      <c r="L21" s="760"/>
      <c r="M21" s="760"/>
      <c r="N21" s="760"/>
      <c r="O21" s="760"/>
      <c r="P21" s="761">
        <f>IF(P19=0, "-", SUM(P19)/SUM(P13,P14))</f>
        <v>1</v>
      </c>
      <c r="Q21" s="761"/>
      <c r="R21" s="761"/>
      <c r="S21" s="761"/>
      <c r="T21" s="761"/>
      <c r="U21" s="761"/>
      <c r="V21" s="761"/>
      <c r="W21" s="761">
        <f>IF(W19=0, "-", SUM(W19)/SUM(W13,W14))</f>
        <v>1</v>
      </c>
      <c r="X21" s="761"/>
      <c r="Y21" s="761"/>
      <c r="Z21" s="761"/>
      <c r="AA21" s="761"/>
      <c r="AB21" s="761"/>
      <c r="AC21" s="761"/>
      <c r="AD21" s="761">
        <f>IF(AD19=0, "-", SUM(AD19)/SUM(AD13,AD14))</f>
        <v>1</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2">
      <c r="A22" s="719" t="s">
        <v>676</v>
      </c>
      <c r="B22" s="720"/>
      <c r="C22" s="720"/>
      <c r="D22" s="720"/>
      <c r="E22" s="720"/>
      <c r="F22" s="721"/>
      <c r="G22" s="725" t="s">
        <v>309</v>
      </c>
      <c r="H22" s="565"/>
      <c r="I22" s="565"/>
      <c r="J22" s="565"/>
      <c r="K22" s="565"/>
      <c r="L22" s="565"/>
      <c r="M22" s="565"/>
      <c r="N22" s="565"/>
      <c r="O22" s="566"/>
      <c r="P22" s="726" t="s">
        <v>674</v>
      </c>
      <c r="Q22" s="565"/>
      <c r="R22" s="565"/>
      <c r="S22" s="565"/>
      <c r="T22" s="565"/>
      <c r="U22" s="565"/>
      <c r="V22" s="566"/>
      <c r="W22" s="726" t="s">
        <v>675</v>
      </c>
      <c r="X22" s="565"/>
      <c r="Y22" s="565"/>
      <c r="Z22" s="565"/>
      <c r="AA22" s="565"/>
      <c r="AB22" s="565"/>
      <c r="AC22" s="566"/>
      <c r="AD22" s="726" t="s">
        <v>308</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2">
      <c r="A23" s="722"/>
      <c r="B23" s="723"/>
      <c r="C23" s="723"/>
      <c r="D23" s="723"/>
      <c r="E23" s="723"/>
      <c r="F23" s="724"/>
      <c r="G23" s="747" t="s">
        <v>700</v>
      </c>
      <c r="H23" s="748"/>
      <c r="I23" s="748"/>
      <c r="J23" s="748"/>
      <c r="K23" s="748"/>
      <c r="L23" s="748"/>
      <c r="M23" s="748"/>
      <c r="N23" s="748"/>
      <c r="O23" s="749"/>
      <c r="P23" s="750">
        <v>3</v>
      </c>
      <c r="Q23" s="751"/>
      <c r="R23" s="751"/>
      <c r="S23" s="751"/>
      <c r="T23" s="751"/>
      <c r="U23" s="751"/>
      <c r="V23" s="752"/>
      <c r="W23" s="750">
        <v>3</v>
      </c>
      <c r="X23" s="751"/>
      <c r="Y23" s="751"/>
      <c r="Z23" s="751"/>
      <c r="AA23" s="751"/>
      <c r="AB23" s="751"/>
      <c r="AC23" s="752"/>
      <c r="AD23" s="753" t="s">
        <v>367</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hidden="1" customHeight="1" x14ac:dyDescent="0.2">
      <c r="A24" s="722"/>
      <c r="B24" s="723"/>
      <c r="C24" s="723"/>
      <c r="D24" s="723"/>
      <c r="E24" s="723"/>
      <c r="F24" s="724"/>
      <c r="G24" s="716"/>
      <c r="H24" s="717"/>
      <c r="I24" s="717"/>
      <c r="J24" s="717"/>
      <c r="K24" s="717"/>
      <c r="L24" s="717"/>
      <c r="M24" s="717"/>
      <c r="N24" s="717"/>
      <c r="O24" s="718"/>
      <c r="P24" s="713"/>
      <c r="Q24" s="714"/>
      <c r="R24" s="714"/>
      <c r="S24" s="714"/>
      <c r="T24" s="714"/>
      <c r="U24" s="714"/>
      <c r="V24" s="715"/>
      <c r="W24" s="713"/>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hidden="1" customHeight="1" x14ac:dyDescent="0.2">
      <c r="A25" s="722"/>
      <c r="B25" s="723"/>
      <c r="C25" s="723"/>
      <c r="D25" s="723"/>
      <c r="E25" s="723"/>
      <c r="F25" s="724"/>
      <c r="G25" s="716"/>
      <c r="H25" s="717"/>
      <c r="I25" s="717"/>
      <c r="J25" s="717"/>
      <c r="K25" s="717"/>
      <c r="L25" s="717"/>
      <c r="M25" s="717"/>
      <c r="N25" s="717"/>
      <c r="O25" s="718"/>
      <c r="P25" s="713"/>
      <c r="Q25" s="714"/>
      <c r="R25" s="714"/>
      <c r="S25" s="714"/>
      <c r="T25" s="714"/>
      <c r="U25" s="714"/>
      <c r="V25" s="715"/>
      <c r="W25" s="713"/>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hidden="1" customHeight="1" x14ac:dyDescent="0.2">
      <c r="A26" s="722"/>
      <c r="B26" s="723"/>
      <c r="C26" s="723"/>
      <c r="D26" s="723"/>
      <c r="E26" s="723"/>
      <c r="F26" s="724"/>
      <c r="G26" s="716"/>
      <c r="H26" s="717"/>
      <c r="I26" s="717"/>
      <c r="J26" s="717"/>
      <c r="K26" s="717"/>
      <c r="L26" s="717"/>
      <c r="M26" s="717"/>
      <c r="N26" s="717"/>
      <c r="O26" s="718"/>
      <c r="P26" s="713"/>
      <c r="Q26" s="714"/>
      <c r="R26" s="714"/>
      <c r="S26" s="714"/>
      <c r="T26" s="714"/>
      <c r="U26" s="714"/>
      <c r="V26" s="715"/>
      <c r="W26" s="713"/>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hidden="1" customHeight="1" x14ac:dyDescent="0.2">
      <c r="A27" s="722"/>
      <c r="B27" s="723"/>
      <c r="C27" s="723"/>
      <c r="D27" s="723"/>
      <c r="E27" s="723"/>
      <c r="F27" s="724"/>
      <c r="G27" s="716"/>
      <c r="H27" s="717"/>
      <c r="I27" s="717"/>
      <c r="J27" s="717"/>
      <c r="K27" s="717"/>
      <c r="L27" s="717"/>
      <c r="M27" s="717"/>
      <c r="N27" s="717"/>
      <c r="O27" s="718"/>
      <c r="P27" s="713"/>
      <c r="Q27" s="714"/>
      <c r="R27" s="714"/>
      <c r="S27" s="714"/>
      <c r="T27" s="714"/>
      <c r="U27" s="714"/>
      <c r="V27" s="715"/>
      <c r="W27" s="713"/>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hidden="1" customHeight="1" x14ac:dyDescent="0.2">
      <c r="A28" s="722"/>
      <c r="B28" s="723"/>
      <c r="C28" s="723"/>
      <c r="D28" s="723"/>
      <c r="E28" s="723"/>
      <c r="F28" s="724"/>
      <c r="G28" s="767"/>
      <c r="H28" s="768"/>
      <c r="I28" s="768"/>
      <c r="J28" s="768"/>
      <c r="K28" s="768"/>
      <c r="L28" s="768"/>
      <c r="M28" s="768"/>
      <c r="N28" s="768"/>
      <c r="O28" s="769"/>
      <c r="P28" s="770"/>
      <c r="Q28" s="771"/>
      <c r="R28" s="771"/>
      <c r="S28" s="771"/>
      <c r="T28" s="771"/>
      <c r="U28" s="771"/>
      <c r="V28" s="772"/>
      <c r="W28" s="770"/>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5">
      <c r="A29" s="722"/>
      <c r="B29" s="723"/>
      <c r="C29" s="723"/>
      <c r="D29" s="723"/>
      <c r="E29" s="723"/>
      <c r="F29" s="724"/>
      <c r="G29" s="313" t="s">
        <v>18</v>
      </c>
      <c r="H29" s="733"/>
      <c r="I29" s="733"/>
      <c r="J29" s="733"/>
      <c r="K29" s="733"/>
      <c r="L29" s="733"/>
      <c r="M29" s="733"/>
      <c r="N29" s="733"/>
      <c r="O29" s="734"/>
      <c r="P29" s="735">
        <f>AK13</f>
        <v>3</v>
      </c>
      <c r="Q29" s="736"/>
      <c r="R29" s="736"/>
      <c r="S29" s="736"/>
      <c r="T29" s="736"/>
      <c r="U29" s="736"/>
      <c r="V29" s="737"/>
      <c r="W29" s="738">
        <f>AR13</f>
        <v>3</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2">
      <c r="A30" s="741" t="s">
        <v>663</v>
      </c>
      <c r="B30" s="742"/>
      <c r="C30" s="742"/>
      <c r="D30" s="742"/>
      <c r="E30" s="742"/>
      <c r="F30" s="743"/>
      <c r="G30" s="744" t="s">
        <v>751</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2">
      <c r="A31" s="663" t="s">
        <v>664</v>
      </c>
      <c r="B31" s="168"/>
      <c r="C31" s="168"/>
      <c r="D31" s="168"/>
      <c r="E31" s="168"/>
      <c r="F31" s="169"/>
      <c r="G31" s="704" t="s">
        <v>656</v>
      </c>
      <c r="H31" s="705"/>
      <c r="I31" s="705"/>
      <c r="J31" s="705"/>
      <c r="K31" s="705"/>
      <c r="L31" s="705"/>
      <c r="M31" s="705"/>
      <c r="N31" s="705"/>
      <c r="O31" s="705"/>
      <c r="P31" s="706" t="s">
        <v>655</v>
      </c>
      <c r="Q31" s="705"/>
      <c r="R31" s="705"/>
      <c r="S31" s="705"/>
      <c r="T31" s="705"/>
      <c r="U31" s="705"/>
      <c r="V31" s="705"/>
      <c r="W31" s="705"/>
      <c r="X31" s="707"/>
      <c r="Y31" s="708"/>
      <c r="Z31" s="709"/>
      <c r="AA31" s="710"/>
      <c r="AB31" s="641" t="s">
        <v>11</v>
      </c>
      <c r="AC31" s="641"/>
      <c r="AD31" s="641"/>
      <c r="AE31" s="131" t="s">
        <v>500</v>
      </c>
      <c r="AF31" s="711"/>
      <c r="AG31" s="711"/>
      <c r="AH31" s="712"/>
      <c r="AI31" s="131" t="s">
        <v>652</v>
      </c>
      <c r="AJ31" s="711"/>
      <c r="AK31" s="711"/>
      <c r="AL31" s="712"/>
      <c r="AM31" s="131" t="s">
        <v>468</v>
      </c>
      <c r="AN31" s="711"/>
      <c r="AO31" s="711"/>
      <c r="AP31" s="712"/>
      <c r="AQ31" s="638" t="s">
        <v>499</v>
      </c>
      <c r="AR31" s="639"/>
      <c r="AS31" s="639"/>
      <c r="AT31" s="640"/>
      <c r="AU31" s="638" t="s">
        <v>677</v>
      </c>
      <c r="AV31" s="639"/>
      <c r="AW31" s="639"/>
      <c r="AX31" s="648"/>
    </row>
    <row r="32" spans="1:50" ht="28.5" customHeight="1" x14ac:dyDescent="0.2">
      <c r="A32" s="663"/>
      <c r="B32" s="168"/>
      <c r="C32" s="168"/>
      <c r="D32" s="168"/>
      <c r="E32" s="168"/>
      <c r="F32" s="169"/>
      <c r="G32" s="745" t="s">
        <v>752</v>
      </c>
      <c r="H32" s="650"/>
      <c r="I32" s="650"/>
      <c r="J32" s="650"/>
      <c r="K32" s="650"/>
      <c r="L32" s="650"/>
      <c r="M32" s="650"/>
      <c r="N32" s="650"/>
      <c r="O32" s="650"/>
      <c r="P32" s="653" t="s">
        <v>703</v>
      </c>
      <c r="Q32" s="654"/>
      <c r="R32" s="654"/>
      <c r="S32" s="654"/>
      <c r="T32" s="654"/>
      <c r="U32" s="654"/>
      <c r="V32" s="654"/>
      <c r="W32" s="654"/>
      <c r="X32" s="655"/>
      <c r="Y32" s="659" t="s">
        <v>52</v>
      </c>
      <c r="Z32" s="660"/>
      <c r="AA32" s="661"/>
      <c r="AB32" s="662" t="s">
        <v>702</v>
      </c>
      <c r="AC32" s="662"/>
      <c r="AD32" s="662"/>
      <c r="AE32" s="631">
        <v>755</v>
      </c>
      <c r="AF32" s="631"/>
      <c r="AG32" s="631"/>
      <c r="AH32" s="631"/>
      <c r="AI32" s="631">
        <v>498</v>
      </c>
      <c r="AJ32" s="631"/>
      <c r="AK32" s="631"/>
      <c r="AL32" s="631"/>
      <c r="AM32" s="631">
        <v>672</v>
      </c>
      <c r="AN32" s="631"/>
      <c r="AO32" s="631"/>
      <c r="AP32" s="631"/>
      <c r="AQ32" s="677" t="s">
        <v>727</v>
      </c>
      <c r="AR32" s="631"/>
      <c r="AS32" s="631"/>
      <c r="AT32" s="631"/>
      <c r="AU32" s="108" t="s">
        <v>727</v>
      </c>
      <c r="AV32" s="633"/>
      <c r="AW32" s="633"/>
      <c r="AX32" s="634"/>
    </row>
    <row r="33" spans="1:51" ht="28.5" customHeight="1" x14ac:dyDescent="0.2">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662" t="s">
        <v>702</v>
      </c>
      <c r="AC33" s="662"/>
      <c r="AD33" s="662"/>
      <c r="AE33" s="631">
        <v>700</v>
      </c>
      <c r="AF33" s="631"/>
      <c r="AG33" s="631"/>
      <c r="AH33" s="631"/>
      <c r="AI33" s="631">
        <v>700</v>
      </c>
      <c r="AJ33" s="631"/>
      <c r="AK33" s="631"/>
      <c r="AL33" s="631"/>
      <c r="AM33" s="631">
        <v>700</v>
      </c>
      <c r="AN33" s="631"/>
      <c r="AO33" s="631"/>
      <c r="AP33" s="631"/>
      <c r="AQ33" s="631">
        <v>700</v>
      </c>
      <c r="AR33" s="631"/>
      <c r="AS33" s="631"/>
      <c r="AT33" s="631"/>
      <c r="AU33" s="632">
        <v>700</v>
      </c>
      <c r="AV33" s="633"/>
      <c r="AW33" s="633"/>
      <c r="AX33" s="634"/>
    </row>
    <row r="34" spans="1:51" ht="23.25" customHeight="1" x14ac:dyDescent="0.2">
      <c r="A34" s="695" t="s">
        <v>665</v>
      </c>
      <c r="B34" s="696"/>
      <c r="C34" s="696"/>
      <c r="D34" s="696"/>
      <c r="E34" s="696"/>
      <c r="F34" s="697"/>
      <c r="G34" s="191" t="s">
        <v>666</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500</v>
      </c>
      <c r="AF34" s="191"/>
      <c r="AG34" s="191"/>
      <c r="AH34" s="192"/>
      <c r="AI34" s="190" t="s">
        <v>652</v>
      </c>
      <c r="AJ34" s="191"/>
      <c r="AK34" s="191"/>
      <c r="AL34" s="192"/>
      <c r="AM34" s="190" t="s">
        <v>468</v>
      </c>
      <c r="AN34" s="191"/>
      <c r="AO34" s="191"/>
      <c r="AP34" s="192"/>
      <c r="AQ34" s="642" t="s">
        <v>678</v>
      </c>
      <c r="AR34" s="643"/>
      <c r="AS34" s="643"/>
      <c r="AT34" s="643"/>
      <c r="AU34" s="643"/>
      <c r="AV34" s="643"/>
      <c r="AW34" s="643"/>
      <c r="AX34" s="644"/>
    </row>
    <row r="35" spans="1:51" ht="23.25" customHeight="1" x14ac:dyDescent="0.2">
      <c r="A35" s="698"/>
      <c r="B35" s="699"/>
      <c r="C35" s="699"/>
      <c r="D35" s="699"/>
      <c r="E35" s="699"/>
      <c r="F35" s="700"/>
      <c r="G35" s="667" t="s">
        <v>753</v>
      </c>
      <c r="H35" s="668"/>
      <c r="I35" s="668"/>
      <c r="J35" s="668"/>
      <c r="K35" s="668"/>
      <c r="L35" s="668"/>
      <c r="M35" s="668"/>
      <c r="N35" s="668"/>
      <c r="O35" s="668"/>
      <c r="P35" s="668"/>
      <c r="Q35" s="668"/>
      <c r="R35" s="668"/>
      <c r="S35" s="668"/>
      <c r="T35" s="668"/>
      <c r="U35" s="668"/>
      <c r="V35" s="668"/>
      <c r="W35" s="668"/>
      <c r="X35" s="668"/>
      <c r="Y35" s="671" t="s">
        <v>665</v>
      </c>
      <c r="Z35" s="672"/>
      <c r="AA35" s="673"/>
      <c r="AB35" s="674" t="s">
        <v>764</v>
      </c>
      <c r="AC35" s="675"/>
      <c r="AD35" s="676"/>
      <c r="AE35" s="677">
        <v>20</v>
      </c>
      <c r="AF35" s="677"/>
      <c r="AG35" s="677"/>
      <c r="AH35" s="677"/>
      <c r="AI35" s="677">
        <v>43</v>
      </c>
      <c r="AJ35" s="677"/>
      <c r="AK35" s="677"/>
      <c r="AL35" s="677"/>
      <c r="AM35" s="677">
        <v>5</v>
      </c>
      <c r="AN35" s="677"/>
      <c r="AO35" s="677"/>
      <c r="AP35" s="677"/>
      <c r="AQ35" s="108">
        <v>1</v>
      </c>
      <c r="AR35" s="102"/>
      <c r="AS35" s="102"/>
      <c r="AT35" s="102"/>
      <c r="AU35" s="102"/>
      <c r="AV35" s="102"/>
      <c r="AW35" s="102"/>
      <c r="AX35" s="103"/>
    </row>
    <row r="36" spans="1:51" ht="46.5" customHeight="1" x14ac:dyDescent="0.2">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668</v>
      </c>
      <c r="Z36" s="664"/>
      <c r="AA36" s="665"/>
      <c r="AB36" s="627" t="s">
        <v>704</v>
      </c>
      <c r="AC36" s="628"/>
      <c r="AD36" s="629"/>
      <c r="AE36" s="630" t="s">
        <v>760</v>
      </c>
      <c r="AF36" s="630"/>
      <c r="AG36" s="630"/>
      <c r="AH36" s="630"/>
      <c r="AI36" s="630" t="s">
        <v>761</v>
      </c>
      <c r="AJ36" s="630"/>
      <c r="AK36" s="630"/>
      <c r="AL36" s="630"/>
      <c r="AM36" s="630" t="s">
        <v>762</v>
      </c>
      <c r="AN36" s="630"/>
      <c r="AO36" s="630"/>
      <c r="AP36" s="630"/>
      <c r="AQ36" s="630" t="s">
        <v>763</v>
      </c>
      <c r="AR36" s="630"/>
      <c r="AS36" s="630"/>
      <c r="AT36" s="630"/>
      <c r="AU36" s="630"/>
      <c r="AV36" s="630"/>
      <c r="AW36" s="630"/>
      <c r="AX36" s="666"/>
    </row>
    <row r="37" spans="1:51" ht="18.75" customHeight="1" x14ac:dyDescent="0.2">
      <c r="A37" s="683" t="s">
        <v>316</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500</v>
      </c>
      <c r="AF37" s="625"/>
      <c r="AG37" s="625"/>
      <c r="AH37" s="626"/>
      <c r="AI37" s="693" t="s">
        <v>652</v>
      </c>
      <c r="AJ37" s="693"/>
      <c r="AK37" s="693"/>
      <c r="AL37" s="624"/>
      <c r="AM37" s="693" t="s">
        <v>468</v>
      </c>
      <c r="AN37" s="693"/>
      <c r="AO37" s="693"/>
      <c r="AP37" s="624"/>
      <c r="AQ37" s="231" t="s">
        <v>223</v>
      </c>
      <c r="AR37" s="232"/>
      <c r="AS37" s="232"/>
      <c r="AT37" s="233"/>
      <c r="AU37" s="212" t="s">
        <v>129</v>
      </c>
      <c r="AV37" s="212"/>
      <c r="AW37" s="212"/>
      <c r="AX37" s="215"/>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t="s">
        <v>697</v>
      </c>
      <c r="AR38" s="523"/>
      <c r="AS38" s="142" t="s">
        <v>224</v>
      </c>
      <c r="AT38" s="143"/>
      <c r="AU38" s="141">
        <v>4</v>
      </c>
      <c r="AV38" s="141"/>
      <c r="AW38" s="123" t="s">
        <v>170</v>
      </c>
      <c r="AX38" s="144"/>
    </row>
    <row r="39" spans="1:51" ht="23.25" customHeight="1" x14ac:dyDescent="0.2">
      <c r="A39" s="689"/>
      <c r="B39" s="687"/>
      <c r="C39" s="687"/>
      <c r="D39" s="687"/>
      <c r="E39" s="687"/>
      <c r="F39" s="688"/>
      <c r="G39" s="193" t="s">
        <v>758</v>
      </c>
      <c r="H39" s="194"/>
      <c r="I39" s="194"/>
      <c r="J39" s="194"/>
      <c r="K39" s="194"/>
      <c r="L39" s="194"/>
      <c r="M39" s="194"/>
      <c r="N39" s="194"/>
      <c r="O39" s="195"/>
      <c r="P39" s="146" t="s">
        <v>701</v>
      </c>
      <c r="Q39" s="146"/>
      <c r="R39" s="146"/>
      <c r="S39" s="146"/>
      <c r="T39" s="146"/>
      <c r="U39" s="146"/>
      <c r="V39" s="146"/>
      <c r="W39" s="146"/>
      <c r="X39" s="147"/>
      <c r="Y39" s="234" t="s">
        <v>12</v>
      </c>
      <c r="Z39" s="235"/>
      <c r="AA39" s="236"/>
      <c r="AB39" s="163" t="s">
        <v>702</v>
      </c>
      <c r="AC39" s="163"/>
      <c r="AD39" s="163"/>
      <c r="AE39" s="108">
        <v>532781</v>
      </c>
      <c r="AF39" s="102"/>
      <c r="AG39" s="102"/>
      <c r="AH39" s="102"/>
      <c r="AI39" s="108">
        <v>265369</v>
      </c>
      <c r="AJ39" s="102"/>
      <c r="AK39" s="102"/>
      <c r="AL39" s="102"/>
      <c r="AM39" s="108">
        <v>2385475</v>
      </c>
      <c r="AN39" s="102"/>
      <c r="AO39" s="102"/>
      <c r="AP39" s="102"/>
      <c r="AQ39" s="109" t="s">
        <v>697</v>
      </c>
      <c r="AR39" s="110"/>
      <c r="AS39" s="110"/>
      <c r="AT39" s="111"/>
      <c r="AU39" s="102" t="s">
        <v>697</v>
      </c>
      <c r="AV39" s="102"/>
      <c r="AW39" s="102"/>
      <c r="AX39" s="103"/>
    </row>
    <row r="40" spans="1:51" ht="23.25" customHeight="1" x14ac:dyDescent="0.2">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702</v>
      </c>
      <c r="AC40" s="107"/>
      <c r="AD40" s="107"/>
      <c r="AE40" s="108">
        <v>300000</v>
      </c>
      <c r="AF40" s="102"/>
      <c r="AG40" s="102"/>
      <c r="AH40" s="102"/>
      <c r="AI40" s="108">
        <v>300000</v>
      </c>
      <c r="AJ40" s="102"/>
      <c r="AK40" s="102"/>
      <c r="AL40" s="102"/>
      <c r="AM40" s="108">
        <v>2500000</v>
      </c>
      <c r="AN40" s="102"/>
      <c r="AO40" s="102"/>
      <c r="AP40" s="102"/>
      <c r="AQ40" s="109" t="s">
        <v>697</v>
      </c>
      <c r="AR40" s="110"/>
      <c r="AS40" s="110"/>
      <c r="AT40" s="111"/>
      <c r="AU40" s="102">
        <v>2500000</v>
      </c>
      <c r="AV40" s="102"/>
      <c r="AW40" s="102"/>
      <c r="AX40" s="103"/>
    </row>
    <row r="41" spans="1:51" ht="23.25" customHeight="1" x14ac:dyDescent="0.2">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178</v>
      </c>
      <c r="AF41" s="102"/>
      <c r="AG41" s="102"/>
      <c r="AH41" s="102"/>
      <c r="AI41" s="108">
        <v>88</v>
      </c>
      <c r="AJ41" s="102"/>
      <c r="AK41" s="102"/>
      <c r="AL41" s="102"/>
      <c r="AM41" s="108">
        <v>95</v>
      </c>
      <c r="AN41" s="102"/>
      <c r="AO41" s="102"/>
      <c r="AP41" s="102"/>
      <c r="AQ41" s="109" t="s">
        <v>697</v>
      </c>
      <c r="AR41" s="110"/>
      <c r="AS41" s="110"/>
      <c r="AT41" s="111"/>
      <c r="AU41" s="102" t="s">
        <v>697</v>
      </c>
      <c r="AV41" s="102"/>
      <c r="AW41" s="102"/>
      <c r="AX41" s="103"/>
    </row>
    <row r="42" spans="1:51" ht="23.25" customHeight="1" x14ac:dyDescent="0.2">
      <c r="A42" s="202" t="s">
        <v>343</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2">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2">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2">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2">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2">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2">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2">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2">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2">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2">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2">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2">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2">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2">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2">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2">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2">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2">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2">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5">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2">
      <c r="A64" s="741" t="s">
        <v>663</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2">
      <c r="A65" s="663" t="s">
        <v>664</v>
      </c>
      <c r="B65" s="168"/>
      <c r="C65" s="168"/>
      <c r="D65" s="168"/>
      <c r="E65" s="168"/>
      <c r="F65" s="169"/>
      <c r="G65" s="704" t="s">
        <v>656</v>
      </c>
      <c r="H65" s="705"/>
      <c r="I65" s="705"/>
      <c r="J65" s="705"/>
      <c r="K65" s="705"/>
      <c r="L65" s="705"/>
      <c r="M65" s="705"/>
      <c r="N65" s="705"/>
      <c r="O65" s="705"/>
      <c r="P65" s="706" t="s">
        <v>655</v>
      </c>
      <c r="Q65" s="705"/>
      <c r="R65" s="705"/>
      <c r="S65" s="705"/>
      <c r="T65" s="705"/>
      <c r="U65" s="705"/>
      <c r="V65" s="705"/>
      <c r="W65" s="705"/>
      <c r="X65" s="707"/>
      <c r="Y65" s="708"/>
      <c r="Z65" s="709"/>
      <c r="AA65" s="710"/>
      <c r="AB65" s="641" t="s">
        <v>11</v>
      </c>
      <c r="AC65" s="641"/>
      <c r="AD65" s="641"/>
      <c r="AE65" s="131" t="s">
        <v>500</v>
      </c>
      <c r="AF65" s="711"/>
      <c r="AG65" s="711"/>
      <c r="AH65" s="712"/>
      <c r="AI65" s="131" t="s">
        <v>652</v>
      </c>
      <c r="AJ65" s="711"/>
      <c r="AK65" s="711"/>
      <c r="AL65" s="712"/>
      <c r="AM65" s="131" t="s">
        <v>468</v>
      </c>
      <c r="AN65" s="711"/>
      <c r="AO65" s="711"/>
      <c r="AP65" s="712"/>
      <c r="AQ65" s="638" t="s">
        <v>499</v>
      </c>
      <c r="AR65" s="639"/>
      <c r="AS65" s="639"/>
      <c r="AT65" s="640"/>
      <c r="AU65" s="638" t="s">
        <v>677</v>
      </c>
      <c r="AV65" s="639"/>
      <c r="AW65" s="639"/>
      <c r="AX65" s="648"/>
      <c r="AY65">
        <f>COUNTA($G$66)</f>
        <v>0</v>
      </c>
    </row>
    <row r="66" spans="1:51" ht="23.25" hidden="1" customHeight="1" x14ac:dyDescent="0.2">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2">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2">
      <c r="A68" s="695" t="s">
        <v>665</v>
      </c>
      <c r="B68" s="696"/>
      <c r="C68" s="696"/>
      <c r="D68" s="696"/>
      <c r="E68" s="696"/>
      <c r="F68" s="697"/>
      <c r="G68" s="191" t="s">
        <v>666</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500</v>
      </c>
      <c r="AF68" s="134"/>
      <c r="AG68" s="134"/>
      <c r="AH68" s="134"/>
      <c r="AI68" s="134" t="s">
        <v>652</v>
      </c>
      <c r="AJ68" s="134"/>
      <c r="AK68" s="134"/>
      <c r="AL68" s="134"/>
      <c r="AM68" s="134" t="s">
        <v>468</v>
      </c>
      <c r="AN68" s="134"/>
      <c r="AO68" s="134"/>
      <c r="AP68" s="134"/>
      <c r="AQ68" s="642" t="s">
        <v>678</v>
      </c>
      <c r="AR68" s="643"/>
      <c r="AS68" s="643"/>
      <c r="AT68" s="643"/>
      <c r="AU68" s="643"/>
      <c r="AV68" s="643"/>
      <c r="AW68" s="643"/>
      <c r="AX68" s="644"/>
      <c r="AY68">
        <f>IF(SUBSTITUTE(SUBSTITUTE($G$69,"／",""),"　","")="",0,1)</f>
        <v>0</v>
      </c>
    </row>
    <row r="69" spans="1:51" ht="23.25" hidden="1" customHeight="1" x14ac:dyDescent="0.2">
      <c r="A69" s="698"/>
      <c r="B69" s="699"/>
      <c r="C69" s="699"/>
      <c r="D69" s="699"/>
      <c r="E69" s="699"/>
      <c r="F69" s="700"/>
      <c r="G69" s="667" t="s">
        <v>705</v>
      </c>
      <c r="H69" s="668"/>
      <c r="I69" s="668"/>
      <c r="J69" s="668"/>
      <c r="K69" s="668"/>
      <c r="L69" s="668"/>
      <c r="M69" s="668"/>
      <c r="N69" s="668"/>
      <c r="O69" s="668"/>
      <c r="P69" s="668"/>
      <c r="Q69" s="668"/>
      <c r="R69" s="668"/>
      <c r="S69" s="668"/>
      <c r="T69" s="668"/>
      <c r="U69" s="668"/>
      <c r="V69" s="668"/>
      <c r="W69" s="668"/>
      <c r="X69" s="668"/>
      <c r="Y69" s="671" t="s">
        <v>665</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2">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668</v>
      </c>
      <c r="Z70" s="664"/>
      <c r="AA70" s="665"/>
      <c r="AB70" s="627" t="s">
        <v>669</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2">
      <c r="A71" s="432" t="s">
        <v>316</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2">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2">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2">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2">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2">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2">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2">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2">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2">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2">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2">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2">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2">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2">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2">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2">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2">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2">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2">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2">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2">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2">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2">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2">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5">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2">
      <c r="A98" s="727" t="s">
        <v>663</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2">
      <c r="A99" s="663" t="s">
        <v>664</v>
      </c>
      <c r="B99" s="168"/>
      <c r="C99" s="168"/>
      <c r="D99" s="168"/>
      <c r="E99" s="168"/>
      <c r="F99" s="169"/>
      <c r="G99" s="704" t="s">
        <v>656</v>
      </c>
      <c r="H99" s="705"/>
      <c r="I99" s="705"/>
      <c r="J99" s="705"/>
      <c r="K99" s="705"/>
      <c r="L99" s="705"/>
      <c r="M99" s="705"/>
      <c r="N99" s="705"/>
      <c r="O99" s="705"/>
      <c r="P99" s="706" t="s">
        <v>655</v>
      </c>
      <c r="Q99" s="705"/>
      <c r="R99" s="705"/>
      <c r="S99" s="705"/>
      <c r="T99" s="705"/>
      <c r="U99" s="705"/>
      <c r="V99" s="705"/>
      <c r="W99" s="705"/>
      <c r="X99" s="707"/>
      <c r="Y99" s="708"/>
      <c r="Z99" s="709"/>
      <c r="AA99" s="710"/>
      <c r="AB99" s="641" t="s">
        <v>11</v>
      </c>
      <c r="AC99" s="641"/>
      <c r="AD99" s="641"/>
      <c r="AE99" s="134" t="s">
        <v>500</v>
      </c>
      <c r="AF99" s="134"/>
      <c r="AG99" s="134"/>
      <c r="AH99" s="134"/>
      <c r="AI99" s="134" t="s">
        <v>652</v>
      </c>
      <c r="AJ99" s="134"/>
      <c r="AK99" s="134"/>
      <c r="AL99" s="134"/>
      <c r="AM99" s="134" t="s">
        <v>468</v>
      </c>
      <c r="AN99" s="134"/>
      <c r="AO99" s="134"/>
      <c r="AP99" s="134"/>
      <c r="AQ99" s="638" t="s">
        <v>499</v>
      </c>
      <c r="AR99" s="639"/>
      <c r="AS99" s="639"/>
      <c r="AT99" s="640"/>
      <c r="AU99" s="638" t="s">
        <v>677</v>
      </c>
      <c r="AV99" s="639"/>
      <c r="AW99" s="639"/>
      <c r="AX99" s="648"/>
      <c r="AY99">
        <f>COUNTA($G$100)</f>
        <v>0</v>
      </c>
    </row>
    <row r="100" spans="1:60" ht="23.25" hidden="1" customHeight="1" x14ac:dyDescent="0.2">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2">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2">
      <c r="A102" s="202" t="s">
        <v>665</v>
      </c>
      <c r="B102" s="120"/>
      <c r="C102" s="120"/>
      <c r="D102" s="120"/>
      <c r="E102" s="120"/>
      <c r="F102" s="678"/>
      <c r="G102" s="191" t="s">
        <v>666</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500</v>
      </c>
      <c r="AF102" s="134"/>
      <c r="AG102" s="134"/>
      <c r="AH102" s="134"/>
      <c r="AI102" s="134" t="s">
        <v>652</v>
      </c>
      <c r="AJ102" s="134"/>
      <c r="AK102" s="134"/>
      <c r="AL102" s="134"/>
      <c r="AM102" s="134" t="s">
        <v>468</v>
      </c>
      <c r="AN102" s="134"/>
      <c r="AO102" s="134"/>
      <c r="AP102" s="134"/>
      <c r="AQ102" s="642" t="s">
        <v>678</v>
      </c>
      <c r="AR102" s="643"/>
      <c r="AS102" s="643"/>
      <c r="AT102" s="643"/>
      <c r="AU102" s="643"/>
      <c r="AV102" s="643"/>
      <c r="AW102" s="643"/>
      <c r="AX102" s="644"/>
      <c r="AY102">
        <f>IF(SUBSTITUTE(SUBSTITUTE($G$103,"／",""),"　","")="",0,1)</f>
        <v>0</v>
      </c>
    </row>
    <row r="103" spans="1:60" ht="23.25" hidden="1" customHeight="1" x14ac:dyDescent="0.2">
      <c r="A103" s="679"/>
      <c r="B103" s="212"/>
      <c r="C103" s="212"/>
      <c r="D103" s="212"/>
      <c r="E103" s="212"/>
      <c r="F103" s="680"/>
      <c r="G103" s="667" t="s">
        <v>667</v>
      </c>
      <c r="H103" s="668"/>
      <c r="I103" s="668"/>
      <c r="J103" s="668"/>
      <c r="K103" s="668"/>
      <c r="L103" s="668"/>
      <c r="M103" s="668"/>
      <c r="N103" s="668"/>
      <c r="O103" s="668"/>
      <c r="P103" s="668"/>
      <c r="Q103" s="668"/>
      <c r="R103" s="668"/>
      <c r="S103" s="668"/>
      <c r="T103" s="668"/>
      <c r="U103" s="668"/>
      <c r="V103" s="668"/>
      <c r="W103" s="668"/>
      <c r="X103" s="668"/>
      <c r="Y103" s="671" t="s">
        <v>665</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2">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668</v>
      </c>
      <c r="Z104" s="664"/>
      <c r="AA104" s="665"/>
      <c r="AB104" s="627" t="s">
        <v>669</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2">
      <c r="A105" s="432" t="s">
        <v>316</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2">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2">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2">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2">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2">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2">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2">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2">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2">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2">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2">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2">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2">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2">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2">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2">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2">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2">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2">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2">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2">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2">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2">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2">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5">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2">
      <c r="A132" s="727" t="s">
        <v>663</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2">
      <c r="A133" s="663" t="s">
        <v>664</v>
      </c>
      <c r="B133" s="168"/>
      <c r="C133" s="168"/>
      <c r="D133" s="168"/>
      <c r="E133" s="168"/>
      <c r="F133" s="169"/>
      <c r="G133" s="704" t="s">
        <v>656</v>
      </c>
      <c r="H133" s="705"/>
      <c r="I133" s="705"/>
      <c r="J133" s="705"/>
      <c r="K133" s="705"/>
      <c r="L133" s="705"/>
      <c r="M133" s="705"/>
      <c r="N133" s="705"/>
      <c r="O133" s="705"/>
      <c r="P133" s="706" t="s">
        <v>655</v>
      </c>
      <c r="Q133" s="705"/>
      <c r="R133" s="705"/>
      <c r="S133" s="705"/>
      <c r="T133" s="705"/>
      <c r="U133" s="705"/>
      <c r="V133" s="705"/>
      <c r="W133" s="705"/>
      <c r="X133" s="707"/>
      <c r="Y133" s="708"/>
      <c r="Z133" s="709"/>
      <c r="AA133" s="710"/>
      <c r="AB133" s="641" t="s">
        <v>11</v>
      </c>
      <c r="AC133" s="641"/>
      <c r="AD133" s="641"/>
      <c r="AE133" s="134" t="s">
        <v>500</v>
      </c>
      <c r="AF133" s="134"/>
      <c r="AG133" s="134"/>
      <c r="AH133" s="134"/>
      <c r="AI133" s="134" t="s">
        <v>652</v>
      </c>
      <c r="AJ133" s="134"/>
      <c r="AK133" s="134"/>
      <c r="AL133" s="134"/>
      <c r="AM133" s="134" t="s">
        <v>468</v>
      </c>
      <c r="AN133" s="134"/>
      <c r="AO133" s="134"/>
      <c r="AP133" s="134"/>
      <c r="AQ133" s="638" t="s">
        <v>499</v>
      </c>
      <c r="AR133" s="639"/>
      <c r="AS133" s="639"/>
      <c r="AT133" s="640"/>
      <c r="AU133" s="638" t="s">
        <v>677</v>
      </c>
      <c r="AV133" s="639"/>
      <c r="AW133" s="639"/>
      <c r="AX133" s="648"/>
      <c r="AY133">
        <f>COUNTA($G$134)</f>
        <v>0</v>
      </c>
    </row>
    <row r="134" spans="1:60" ht="23.25" hidden="1" customHeight="1" x14ac:dyDescent="0.2">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2">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2">
      <c r="A136" s="202" t="s">
        <v>665</v>
      </c>
      <c r="B136" s="120"/>
      <c r="C136" s="120"/>
      <c r="D136" s="120"/>
      <c r="E136" s="120"/>
      <c r="F136" s="678"/>
      <c r="G136" s="191" t="s">
        <v>666</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500</v>
      </c>
      <c r="AF136" s="134"/>
      <c r="AG136" s="134"/>
      <c r="AH136" s="134"/>
      <c r="AI136" s="134" t="s">
        <v>652</v>
      </c>
      <c r="AJ136" s="134"/>
      <c r="AK136" s="134"/>
      <c r="AL136" s="134"/>
      <c r="AM136" s="134" t="s">
        <v>468</v>
      </c>
      <c r="AN136" s="134"/>
      <c r="AO136" s="134"/>
      <c r="AP136" s="134"/>
      <c r="AQ136" s="642" t="s">
        <v>678</v>
      </c>
      <c r="AR136" s="643"/>
      <c r="AS136" s="643"/>
      <c r="AT136" s="643"/>
      <c r="AU136" s="643"/>
      <c r="AV136" s="643"/>
      <c r="AW136" s="643"/>
      <c r="AX136" s="644"/>
      <c r="AY136">
        <f>IF(SUBSTITUTE(SUBSTITUTE($G$137,"／",""),"　","")="",0,1)</f>
        <v>0</v>
      </c>
    </row>
    <row r="137" spans="1:60" ht="23.25" hidden="1" customHeight="1" x14ac:dyDescent="0.2">
      <c r="A137" s="679"/>
      <c r="B137" s="212"/>
      <c r="C137" s="212"/>
      <c r="D137" s="212"/>
      <c r="E137" s="212"/>
      <c r="F137" s="680"/>
      <c r="G137" s="667" t="s">
        <v>667</v>
      </c>
      <c r="H137" s="668"/>
      <c r="I137" s="668"/>
      <c r="J137" s="668"/>
      <c r="K137" s="668"/>
      <c r="L137" s="668"/>
      <c r="M137" s="668"/>
      <c r="N137" s="668"/>
      <c r="O137" s="668"/>
      <c r="P137" s="668"/>
      <c r="Q137" s="668"/>
      <c r="R137" s="668"/>
      <c r="S137" s="668"/>
      <c r="T137" s="668"/>
      <c r="U137" s="668"/>
      <c r="V137" s="668"/>
      <c r="W137" s="668"/>
      <c r="X137" s="668"/>
      <c r="Y137" s="671" t="s">
        <v>665</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2">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668</v>
      </c>
      <c r="Z138" s="664"/>
      <c r="AA138" s="665"/>
      <c r="AB138" s="627" t="s">
        <v>669</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2">
      <c r="A139" s="432" t="s">
        <v>316</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2">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2">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2">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2">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2">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2">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2">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2">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2">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2">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2">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2">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2">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2">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2">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2">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2">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2">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2">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2">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2">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2">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2">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2">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2">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5">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2">
      <c r="A166" s="727" t="s">
        <v>663</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2">
      <c r="A167" s="663" t="s">
        <v>664</v>
      </c>
      <c r="B167" s="168"/>
      <c r="C167" s="168"/>
      <c r="D167" s="168"/>
      <c r="E167" s="168"/>
      <c r="F167" s="169"/>
      <c r="G167" s="704" t="s">
        <v>656</v>
      </c>
      <c r="H167" s="705"/>
      <c r="I167" s="705"/>
      <c r="J167" s="705"/>
      <c r="K167" s="705"/>
      <c r="L167" s="705"/>
      <c r="M167" s="705"/>
      <c r="N167" s="705"/>
      <c r="O167" s="705"/>
      <c r="P167" s="706" t="s">
        <v>655</v>
      </c>
      <c r="Q167" s="705"/>
      <c r="R167" s="705"/>
      <c r="S167" s="705"/>
      <c r="T167" s="705"/>
      <c r="U167" s="705"/>
      <c r="V167" s="705"/>
      <c r="W167" s="705"/>
      <c r="X167" s="707"/>
      <c r="Y167" s="708"/>
      <c r="Z167" s="709"/>
      <c r="AA167" s="710"/>
      <c r="AB167" s="641" t="s">
        <v>11</v>
      </c>
      <c r="AC167" s="641"/>
      <c r="AD167" s="641"/>
      <c r="AE167" s="134" t="s">
        <v>500</v>
      </c>
      <c r="AF167" s="134"/>
      <c r="AG167" s="134"/>
      <c r="AH167" s="134"/>
      <c r="AI167" s="134" t="s">
        <v>652</v>
      </c>
      <c r="AJ167" s="134"/>
      <c r="AK167" s="134"/>
      <c r="AL167" s="134"/>
      <c r="AM167" s="134" t="s">
        <v>468</v>
      </c>
      <c r="AN167" s="134"/>
      <c r="AO167" s="134"/>
      <c r="AP167" s="134"/>
      <c r="AQ167" s="638" t="s">
        <v>499</v>
      </c>
      <c r="AR167" s="639"/>
      <c r="AS167" s="639"/>
      <c r="AT167" s="640"/>
      <c r="AU167" s="638" t="s">
        <v>677</v>
      </c>
      <c r="AV167" s="639"/>
      <c r="AW167" s="639"/>
      <c r="AX167" s="648"/>
      <c r="AY167">
        <f>COUNTA($G$168)</f>
        <v>0</v>
      </c>
    </row>
    <row r="168" spans="1:60" ht="23.25" hidden="1" customHeight="1" x14ac:dyDescent="0.2">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2">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2">
      <c r="A170" s="202" t="s">
        <v>665</v>
      </c>
      <c r="B170" s="120"/>
      <c r="C170" s="120"/>
      <c r="D170" s="120"/>
      <c r="E170" s="120"/>
      <c r="F170" s="678"/>
      <c r="G170" s="191" t="s">
        <v>666</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500</v>
      </c>
      <c r="AF170" s="134"/>
      <c r="AG170" s="134"/>
      <c r="AH170" s="134"/>
      <c r="AI170" s="134" t="s">
        <v>652</v>
      </c>
      <c r="AJ170" s="134"/>
      <c r="AK170" s="134"/>
      <c r="AL170" s="134"/>
      <c r="AM170" s="134" t="s">
        <v>468</v>
      </c>
      <c r="AN170" s="134"/>
      <c r="AO170" s="134"/>
      <c r="AP170" s="134"/>
      <c r="AQ170" s="642" t="s">
        <v>678</v>
      </c>
      <c r="AR170" s="643"/>
      <c r="AS170" s="643"/>
      <c r="AT170" s="643"/>
      <c r="AU170" s="643"/>
      <c r="AV170" s="643"/>
      <c r="AW170" s="643"/>
      <c r="AX170" s="644"/>
      <c r="AY170">
        <f>IF(SUBSTITUTE(SUBSTITUTE($G$171,"／",""),"　","")="",0,1)</f>
        <v>0</v>
      </c>
    </row>
    <row r="171" spans="1:60" ht="23.25" hidden="1" customHeight="1" x14ac:dyDescent="0.2">
      <c r="A171" s="679"/>
      <c r="B171" s="212"/>
      <c r="C171" s="212"/>
      <c r="D171" s="212"/>
      <c r="E171" s="212"/>
      <c r="F171" s="680"/>
      <c r="G171" s="667" t="s">
        <v>667</v>
      </c>
      <c r="H171" s="668"/>
      <c r="I171" s="668"/>
      <c r="J171" s="668"/>
      <c r="K171" s="668"/>
      <c r="L171" s="668"/>
      <c r="M171" s="668"/>
      <c r="N171" s="668"/>
      <c r="O171" s="668"/>
      <c r="P171" s="668"/>
      <c r="Q171" s="668"/>
      <c r="R171" s="668"/>
      <c r="S171" s="668"/>
      <c r="T171" s="668"/>
      <c r="U171" s="668"/>
      <c r="V171" s="668"/>
      <c r="W171" s="668"/>
      <c r="X171" s="668"/>
      <c r="Y171" s="671" t="s">
        <v>665</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2">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668</v>
      </c>
      <c r="Z172" s="664"/>
      <c r="AA172" s="665"/>
      <c r="AB172" s="627" t="s">
        <v>669</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2">
      <c r="A173" s="432" t="s">
        <v>316</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2">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2">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2">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2">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2">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2">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2">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2">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2">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2">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2">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2">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2">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2">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2">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2">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2">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2">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2">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2">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2">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2">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2">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2">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2">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5">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2">
      <c r="A200" s="567" t="s">
        <v>317</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313</v>
      </c>
      <c r="X200" s="600"/>
      <c r="Y200" s="603"/>
      <c r="Z200" s="603"/>
      <c r="AA200" s="604"/>
      <c r="AB200" s="597" t="s">
        <v>11</v>
      </c>
      <c r="AC200" s="594"/>
      <c r="AD200" s="595"/>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88" t="s">
        <v>129</v>
      </c>
      <c r="AV200" s="588"/>
      <c r="AW200" s="588"/>
      <c r="AX200" s="589"/>
      <c r="AY200">
        <f>COUNTA($H$202)</f>
        <v>0</v>
      </c>
    </row>
    <row r="201" spans="1:60" ht="18.75" hidden="1" customHeight="1" x14ac:dyDescent="0.2">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2">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333</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2">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333</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2">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334</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2">
      <c r="A205" s="528" t="s">
        <v>321</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332</v>
      </c>
      <c r="X205" s="558"/>
      <c r="Y205" s="563" t="s">
        <v>12</v>
      </c>
      <c r="Z205" s="563"/>
      <c r="AA205" s="564"/>
      <c r="AB205" s="573" t="s">
        <v>333</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2">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333</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2">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334</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2">
      <c r="A208" s="525" t="s">
        <v>317</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19" t="s">
        <v>129</v>
      </c>
      <c r="AV208" s="520"/>
      <c r="AW208" s="520"/>
      <c r="AX208" s="521"/>
      <c r="AY208">
        <f>COUNTA($H$210)</f>
        <v>0</v>
      </c>
    </row>
    <row r="209" spans="1:51" ht="18.75" hidden="1" customHeight="1" x14ac:dyDescent="0.2">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2">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2">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2">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2">
      <c r="A213" s="511" t="s">
        <v>346</v>
      </c>
      <c r="B213" s="512"/>
      <c r="C213" s="512"/>
      <c r="D213" s="512"/>
      <c r="E213" s="513" t="s">
        <v>305</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8.75" hidden="1" customHeight="1" thickBot="1" x14ac:dyDescent="0.25">
      <c r="A214" s="432" t="s">
        <v>660</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312</v>
      </c>
      <c r="AP214" s="435"/>
      <c r="AQ214" s="435"/>
      <c r="AR214" s="96" t="s">
        <v>311</v>
      </c>
      <c r="AS214" s="434"/>
      <c r="AT214" s="435"/>
      <c r="AU214" s="435"/>
      <c r="AV214" s="435"/>
      <c r="AW214" s="435"/>
      <c r="AX214" s="436"/>
      <c r="AY214">
        <f>COUNTIF($AR$214,"☑")</f>
        <v>0</v>
      </c>
    </row>
    <row r="215" spans="1:51" ht="45" customHeight="1" x14ac:dyDescent="0.2">
      <c r="A215" s="421" t="s">
        <v>366</v>
      </c>
      <c r="B215" s="422"/>
      <c r="C215" s="425" t="s">
        <v>227</v>
      </c>
      <c r="D215" s="422"/>
      <c r="E215" s="427" t="s">
        <v>243</v>
      </c>
      <c r="F215" s="428"/>
      <c r="G215" s="429" t="s">
        <v>714</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2">
      <c r="A216" s="423"/>
      <c r="B216" s="424"/>
      <c r="C216" s="426"/>
      <c r="D216" s="424"/>
      <c r="E216" s="164" t="s">
        <v>242</v>
      </c>
      <c r="F216" s="166"/>
      <c r="G216" s="145" t="s">
        <v>715</v>
      </c>
      <c r="H216" s="146"/>
      <c r="I216" s="146"/>
      <c r="J216" s="146"/>
      <c r="K216" s="146"/>
      <c r="L216" s="146"/>
      <c r="M216" s="146"/>
      <c r="N216" s="146"/>
      <c r="O216" s="146"/>
      <c r="P216" s="146"/>
      <c r="Q216" s="146"/>
      <c r="R216" s="146"/>
      <c r="S216" s="146"/>
      <c r="T216" s="146"/>
      <c r="U216" s="146"/>
      <c r="V216" s="147"/>
      <c r="W216" s="497" t="s">
        <v>670</v>
      </c>
      <c r="X216" s="498"/>
      <c r="Y216" s="498"/>
      <c r="Z216" s="498"/>
      <c r="AA216" s="499"/>
      <c r="AB216" s="500" t="s">
        <v>748</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1" customHeight="1" x14ac:dyDescent="0.2">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671</v>
      </c>
      <c r="X217" s="504"/>
      <c r="Y217" s="504"/>
      <c r="Z217" s="504"/>
      <c r="AA217" s="505"/>
      <c r="AB217" s="500" t="s">
        <v>749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2">
      <c r="A218" s="423"/>
      <c r="B218" s="424"/>
      <c r="C218" s="506" t="s">
        <v>683</v>
      </c>
      <c r="D218" s="507"/>
      <c r="E218" s="164" t="s">
        <v>362</v>
      </c>
      <c r="F218" s="166"/>
      <c r="G218" s="487" t="s">
        <v>230</v>
      </c>
      <c r="H218" s="488"/>
      <c r="I218" s="488"/>
      <c r="J218" s="508" t="s">
        <v>697</v>
      </c>
      <c r="K218" s="509"/>
      <c r="L218" s="509"/>
      <c r="M218" s="509"/>
      <c r="N218" s="509"/>
      <c r="O218" s="509"/>
      <c r="P218" s="509"/>
      <c r="Q218" s="509"/>
      <c r="R218" s="509"/>
      <c r="S218" s="509"/>
      <c r="T218" s="510"/>
      <c r="U218" s="485" t="s">
        <v>750</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2">
      <c r="A219" s="423"/>
      <c r="B219" s="424"/>
      <c r="C219" s="426"/>
      <c r="D219" s="424"/>
      <c r="E219" s="167"/>
      <c r="F219" s="169"/>
      <c r="G219" s="487" t="s">
        <v>684</v>
      </c>
      <c r="H219" s="488"/>
      <c r="I219" s="488"/>
      <c r="J219" s="488"/>
      <c r="K219" s="488"/>
      <c r="L219" s="488"/>
      <c r="M219" s="488"/>
      <c r="N219" s="488"/>
      <c r="O219" s="488"/>
      <c r="P219" s="488"/>
      <c r="Q219" s="488"/>
      <c r="R219" s="488"/>
      <c r="S219" s="488"/>
      <c r="T219" s="488"/>
      <c r="U219" s="484" t="s">
        <v>750</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5">
      <c r="A220" s="423"/>
      <c r="B220" s="424"/>
      <c r="C220" s="426"/>
      <c r="D220" s="424"/>
      <c r="E220" s="172"/>
      <c r="F220" s="174"/>
      <c r="G220" s="487" t="s">
        <v>671</v>
      </c>
      <c r="H220" s="488"/>
      <c r="I220" s="488"/>
      <c r="J220" s="488"/>
      <c r="K220" s="488"/>
      <c r="L220" s="488"/>
      <c r="M220" s="488"/>
      <c r="N220" s="488"/>
      <c r="O220" s="488"/>
      <c r="P220" s="488"/>
      <c r="Q220" s="488"/>
      <c r="R220" s="488"/>
      <c r="S220" s="488"/>
      <c r="T220" s="488"/>
      <c r="U220" s="824" t="s">
        <v>750</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2">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2">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45" customHeight="1" x14ac:dyDescent="0.2">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712</v>
      </c>
      <c r="AE223" s="467"/>
      <c r="AF223" s="467"/>
      <c r="AG223" s="468" t="s">
        <v>719</v>
      </c>
      <c r="AH223" s="469"/>
      <c r="AI223" s="469"/>
      <c r="AJ223" s="469"/>
      <c r="AK223" s="469"/>
      <c r="AL223" s="469"/>
      <c r="AM223" s="469"/>
      <c r="AN223" s="469"/>
      <c r="AO223" s="469"/>
      <c r="AP223" s="469"/>
      <c r="AQ223" s="469"/>
      <c r="AR223" s="469"/>
      <c r="AS223" s="469"/>
      <c r="AT223" s="469"/>
      <c r="AU223" s="469"/>
      <c r="AV223" s="469"/>
      <c r="AW223" s="469"/>
      <c r="AX223" s="470"/>
    </row>
    <row r="224" spans="1:51" ht="32.25" customHeight="1" x14ac:dyDescent="0.2">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712</v>
      </c>
      <c r="AE224" s="380"/>
      <c r="AF224" s="380"/>
      <c r="AG224" s="374" t="s">
        <v>720</v>
      </c>
      <c r="AH224" s="375"/>
      <c r="AI224" s="375"/>
      <c r="AJ224" s="375"/>
      <c r="AK224" s="375"/>
      <c r="AL224" s="375"/>
      <c r="AM224" s="375"/>
      <c r="AN224" s="375"/>
      <c r="AO224" s="375"/>
      <c r="AP224" s="375"/>
      <c r="AQ224" s="375"/>
      <c r="AR224" s="375"/>
      <c r="AS224" s="375"/>
      <c r="AT224" s="375"/>
      <c r="AU224" s="375"/>
      <c r="AV224" s="375"/>
      <c r="AW224" s="375"/>
      <c r="AX224" s="376"/>
    </row>
    <row r="225" spans="1:50" ht="32.25" customHeight="1" x14ac:dyDescent="0.2">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712</v>
      </c>
      <c r="AE225" s="417"/>
      <c r="AF225" s="417"/>
      <c r="AG225" s="402" t="s">
        <v>721</v>
      </c>
      <c r="AH225" s="149"/>
      <c r="AI225" s="149"/>
      <c r="AJ225" s="149"/>
      <c r="AK225" s="149"/>
      <c r="AL225" s="149"/>
      <c r="AM225" s="149"/>
      <c r="AN225" s="149"/>
      <c r="AO225" s="149"/>
      <c r="AP225" s="149"/>
      <c r="AQ225" s="149"/>
      <c r="AR225" s="149"/>
      <c r="AS225" s="149"/>
      <c r="AT225" s="149"/>
      <c r="AU225" s="149"/>
      <c r="AV225" s="149"/>
      <c r="AW225" s="149"/>
      <c r="AX225" s="403"/>
    </row>
    <row r="226" spans="1:50" ht="27" customHeight="1" x14ac:dyDescent="0.2">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712</v>
      </c>
      <c r="AE226" s="398"/>
      <c r="AF226" s="398"/>
      <c r="AG226" s="400" t="s">
        <v>722</v>
      </c>
      <c r="AH226" s="146"/>
      <c r="AI226" s="146"/>
      <c r="AJ226" s="146"/>
      <c r="AK226" s="146"/>
      <c r="AL226" s="146"/>
      <c r="AM226" s="146"/>
      <c r="AN226" s="146"/>
      <c r="AO226" s="146"/>
      <c r="AP226" s="146"/>
      <c r="AQ226" s="146"/>
      <c r="AR226" s="146"/>
      <c r="AS226" s="146"/>
      <c r="AT226" s="146"/>
      <c r="AU226" s="146"/>
      <c r="AV226" s="146"/>
      <c r="AW226" s="146"/>
      <c r="AX226" s="401"/>
    </row>
    <row r="227" spans="1:50" ht="35.25" customHeight="1" x14ac:dyDescent="0.2">
      <c r="A227" s="356"/>
      <c r="B227" s="438"/>
      <c r="C227" s="442"/>
      <c r="D227" s="443"/>
      <c r="E227" s="446" t="s">
        <v>344</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716</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26.25" customHeight="1" x14ac:dyDescent="0.2">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716</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2">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717</v>
      </c>
      <c r="AE229" s="364"/>
      <c r="AF229" s="364"/>
      <c r="AG229" s="366" t="s">
        <v>723</v>
      </c>
      <c r="AH229" s="367"/>
      <c r="AI229" s="367"/>
      <c r="AJ229" s="367"/>
      <c r="AK229" s="367"/>
      <c r="AL229" s="367"/>
      <c r="AM229" s="367"/>
      <c r="AN229" s="367"/>
      <c r="AO229" s="367"/>
      <c r="AP229" s="367"/>
      <c r="AQ229" s="367"/>
      <c r="AR229" s="367"/>
      <c r="AS229" s="367"/>
      <c r="AT229" s="367"/>
      <c r="AU229" s="367"/>
      <c r="AV229" s="367"/>
      <c r="AW229" s="367"/>
      <c r="AX229" s="368"/>
    </row>
    <row r="230" spans="1:50" ht="26.25" customHeight="1" x14ac:dyDescent="0.2">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712</v>
      </c>
      <c r="AE230" s="380"/>
      <c r="AF230" s="380"/>
      <c r="AG230" s="374" t="s">
        <v>759</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2">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717</v>
      </c>
      <c r="AE231" s="380"/>
      <c r="AF231" s="380"/>
      <c r="AG231" s="374" t="s">
        <v>723</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2">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712</v>
      </c>
      <c r="AE232" s="380"/>
      <c r="AF232" s="380"/>
      <c r="AG232" s="374" t="s">
        <v>724</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2">
      <c r="A233" s="356"/>
      <c r="B233" s="357"/>
      <c r="C233" s="377" t="s">
        <v>314</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717</v>
      </c>
      <c r="AE233" s="417"/>
      <c r="AF233" s="417"/>
      <c r="AG233" s="418" t="s">
        <v>723</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2">
      <c r="A234" s="356"/>
      <c r="B234" s="357"/>
      <c r="C234" s="476" t="s">
        <v>315</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717</v>
      </c>
      <c r="AE234" s="380"/>
      <c r="AF234" s="449"/>
      <c r="AG234" s="374" t="s">
        <v>723</v>
      </c>
      <c r="AH234" s="375"/>
      <c r="AI234" s="375"/>
      <c r="AJ234" s="375"/>
      <c r="AK234" s="375"/>
      <c r="AL234" s="375"/>
      <c r="AM234" s="375"/>
      <c r="AN234" s="375"/>
      <c r="AO234" s="375"/>
      <c r="AP234" s="375"/>
      <c r="AQ234" s="375"/>
      <c r="AR234" s="375"/>
      <c r="AS234" s="375"/>
      <c r="AT234" s="375"/>
      <c r="AU234" s="375"/>
      <c r="AV234" s="375"/>
      <c r="AW234" s="375"/>
      <c r="AX234" s="376"/>
    </row>
    <row r="235" spans="1:50" ht="33.75" customHeight="1" x14ac:dyDescent="0.2">
      <c r="A235" s="358"/>
      <c r="B235" s="359"/>
      <c r="C235" s="479" t="s">
        <v>302</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712</v>
      </c>
      <c r="AE235" s="410"/>
      <c r="AF235" s="411"/>
      <c r="AG235" s="412" t="s">
        <v>754</v>
      </c>
      <c r="AH235" s="413"/>
      <c r="AI235" s="413"/>
      <c r="AJ235" s="413"/>
      <c r="AK235" s="413"/>
      <c r="AL235" s="413"/>
      <c r="AM235" s="413"/>
      <c r="AN235" s="413"/>
      <c r="AO235" s="413"/>
      <c r="AP235" s="413"/>
      <c r="AQ235" s="413"/>
      <c r="AR235" s="413"/>
      <c r="AS235" s="413"/>
      <c r="AT235" s="413"/>
      <c r="AU235" s="413"/>
      <c r="AV235" s="413"/>
      <c r="AW235" s="413"/>
      <c r="AX235" s="414"/>
    </row>
    <row r="236" spans="1:50" ht="31.5" customHeight="1" x14ac:dyDescent="0.2">
      <c r="A236" s="354" t="s">
        <v>38</v>
      </c>
      <c r="B236" s="355"/>
      <c r="C236" s="360" t="s">
        <v>303</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712</v>
      </c>
      <c r="AE236" s="364"/>
      <c r="AF236" s="365"/>
      <c r="AG236" s="366" t="s">
        <v>766</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2">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717</v>
      </c>
      <c r="AE237" s="373"/>
      <c r="AF237" s="373"/>
      <c r="AG237" s="374" t="s">
        <v>723</v>
      </c>
      <c r="AH237" s="375"/>
      <c r="AI237" s="375"/>
      <c r="AJ237" s="375"/>
      <c r="AK237" s="375"/>
      <c r="AL237" s="375"/>
      <c r="AM237" s="375"/>
      <c r="AN237" s="375"/>
      <c r="AO237" s="375"/>
      <c r="AP237" s="375"/>
      <c r="AQ237" s="375"/>
      <c r="AR237" s="375"/>
      <c r="AS237" s="375"/>
      <c r="AT237" s="375"/>
      <c r="AU237" s="375"/>
      <c r="AV237" s="375"/>
      <c r="AW237" s="375"/>
      <c r="AX237" s="376"/>
    </row>
    <row r="238" spans="1:50" ht="42.75" customHeight="1" x14ac:dyDescent="0.2">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718</v>
      </c>
      <c r="AE238" s="380"/>
      <c r="AF238" s="380"/>
      <c r="AG238" s="374" t="s">
        <v>765</v>
      </c>
      <c r="AH238" s="375"/>
      <c r="AI238" s="375"/>
      <c r="AJ238" s="375"/>
      <c r="AK238" s="375"/>
      <c r="AL238" s="375"/>
      <c r="AM238" s="375"/>
      <c r="AN238" s="375"/>
      <c r="AO238" s="375"/>
      <c r="AP238" s="375"/>
      <c r="AQ238" s="375"/>
      <c r="AR238" s="375"/>
      <c r="AS238" s="375"/>
      <c r="AT238" s="375"/>
      <c r="AU238" s="375"/>
      <c r="AV238" s="375"/>
      <c r="AW238" s="375"/>
      <c r="AX238" s="376"/>
    </row>
    <row r="239" spans="1:50" ht="39.75" customHeight="1" x14ac:dyDescent="0.2">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712</v>
      </c>
      <c r="AE239" s="380"/>
      <c r="AF239" s="380"/>
      <c r="AG239" s="404" t="s">
        <v>725</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2">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717</v>
      </c>
      <c r="AE240" s="398"/>
      <c r="AF240" s="399"/>
      <c r="AG240" s="400" t="s">
        <v>723</v>
      </c>
      <c r="AH240" s="146"/>
      <c r="AI240" s="146"/>
      <c r="AJ240" s="146"/>
      <c r="AK240" s="146"/>
      <c r="AL240" s="146"/>
      <c r="AM240" s="146"/>
      <c r="AN240" s="146"/>
      <c r="AO240" s="146"/>
      <c r="AP240" s="146"/>
      <c r="AQ240" s="146"/>
      <c r="AR240" s="146"/>
      <c r="AS240" s="146"/>
      <c r="AT240" s="146"/>
      <c r="AU240" s="146"/>
      <c r="AV240" s="146"/>
      <c r="AW240" s="146"/>
      <c r="AX240" s="401"/>
    </row>
    <row r="241" spans="1:50" ht="19.649999999999999" customHeight="1" x14ac:dyDescent="0.2">
      <c r="A241" s="390"/>
      <c r="B241" s="391"/>
      <c r="C241" s="903" t="s">
        <v>0</v>
      </c>
      <c r="D241" s="904"/>
      <c r="E241" s="904"/>
      <c r="F241" s="904"/>
      <c r="G241" s="904"/>
      <c r="H241" s="904"/>
      <c r="I241" s="904"/>
      <c r="J241" s="904"/>
      <c r="K241" s="904"/>
      <c r="L241" s="904"/>
      <c r="M241" s="904"/>
      <c r="N241" s="904"/>
      <c r="O241" s="900" t="s">
        <v>689</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2">
      <c r="A242" s="390"/>
      <c r="B242" s="391"/>
      <c r="C242" s="887"/>
      <c r="D242" s="888"/>
      <c r="E242" s="383"/>
      <c r="F242" s="383"/>
      <c r="G242" s="383"/>
      <c r="H242" s="384"/>
      <c r="I242" s="384"/>
      <c r="J242" s="889"/>
      <c r="K242" s="889"/>
      <c r="L242" s="889"/>
      <c r="M242" s="384"/>
      <c r="N242" s="890"/>
      <c r="O242" s="891" t="s">
        <v>755</v>
      </c>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hidden="1" customHeight="1" x14ac:dyDescent="0.2">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hidden="1" customHeight="1" x14ac:dyDescent="0.2">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hidden="1" customHeight="1" x14ac:dyDescent="0.2">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hidden="1" customHeight="1" x14ac:dyDescent="0.2">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75" customHeight="1" x14ac:dyDescent="0.2">
      <c r="A247" s="354" t="s">
        <v>46</v>
      </c>
      <c r="B247" s="915"/>
      <c r="C247" s="313" t="s">
        <v>50</v>
      </c>
      <c r="D247" s="733"/>
      <c r="E247" s="733"/>
      <c r="F247" s="734"/>
      <c r="G247" s="918" t="s">
        <v>756</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88.5" customHeight="1" thickBot="1" x14ac:dyDescent="0.25">
      <c r="A248" s="916"/>
      <c r="B248" s="917"/>
      <c r="C248" s="920" t="s">
        <v>54</v>
      </c>
      <c r="D248" s="921"/>
      <c r="E248" s="921"/>
      <c r="F248" s="922"/>
      <c r="G248" s="923" t="s">
        <v>757</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2">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5">
      <c r="A250" s="908" t="s">
        <v>768</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2">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5">
      <c r="A252" s="338" t="s">
        <v>133</v>
      </c>
      <c r="B252" s="339"/>
      <c r="C252" s="339"/>
      <c r="D252" s="339"/>
      <c r="E252" s="340"/>
      <c r="F252" s="914" t="s">
        <v>769</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2">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5">
      <c r="A254" s="338" t="s">
        <v>133</v>
      </c>
      <c r="B254" s="339"/>
      <c r="C254" s="339"/>
      <c r="D254" s="339"/>
      <c r="E254" s="340"/>
      <c r="F254" s="341" t="s">
        <v>767</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2">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5">
      <c r="A256" s="347" t="s">
        <v>767</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2">
      <c r="A257" s="350" t="s">
        <v>318</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2">
      <c r="A258" s="353" t="s">
        <v>360</v>
      </c>
      <c r="B258" s="105"/>
      <c r="C258" s="105"/>
      <c r="D258" s="106"/>
      <c r="E258" s="334" t="s">
        <v>706</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2">
      <c r="A259" s="271" t="s">
        <v>359</v>
      </c>
      <c r="B259" s="271"/>
      <c r="C259" s="271"/>
      <c r="D259" s="271"/>
      <c r="E259" s="334" t="s">
        <v>707</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2">
      <c r="A260" s="271" t="s">
        <v>358</v>
      </c>
      <c r="B260" s="271"/>
      <c r="C260" s="271"/>
      <c r="D260" s="271"/>
      <c r="E260" s="334" t="s">
        <v>708</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2">
      <c r="A261" s="271" t="s">
        <v>357</v>
      </c>
      <c r="B261" s="271"/>
      <c r="C261" s="271"/>
      <c r="D261" s="271"/>
      <c r="E261" s="334" t="s">
        <v>708</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2">
      <c r="A262" s="271" t="s">
        <v>356</v>
      </c>
      <c r="B262" s="271"/>
      <c r="C262" s="271"/>
      <c r="D262" s="271"/>
      <c r="E262" s="334" t="s">
        <v>709</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2">
      <c r="A263" s="271" t="s">
        <v>355</v>
      </c>
      <c r="B263" s="271"/>
      <c r="C263" s="271"/>
      <c r="D263" s="271"/>
      <c r="E263" s="334" t="s">
        <v>710</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2">
      <c r="A264" s="271" t="s">
        <v>354</v>
      </c>
      <c r="B264" s="271"/>
      <c r="C264" s="271"/>
      <c r="D264" s="271"/>
      <c r="E264" s="334" t="s">
        <v>711</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2">
      <c r="A265" s="271" t="s">
        <v>353</v>
      </c>
      <c r="B265" s="271"/>
      <c r="C265" s="271"/>
      <c r="D265" s="271"/>
      <c r="E265" s="334" t="s">
        <v>710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2">
      <c r="A266" s="271" t="s">
        <v>500</v>
      </c>
      <c r="B266" s="271"/>
      <c r="C266" s="271"/>
      <c r="D266" s="271"/>
      <c r="E266" s="115" t="s">
        <v>691</v>
      </c>
      <c r="F266" s="101"/>
      <c r="G266" s="101"/>
      <c r="H266" s="92" t="str">
        <f>IF(E266="","","-")</f>
        <v>-</v>
      </c>
      <c r="I266" s="101"/>
      <c r="J266" s="101"/>
      <c r="K266" s="92" t="str">
        <f>IF(I266="","","-")</f>
        <v/>
      </c>
      <c r="L266" s="116">
        <v>861</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2">
      <c r="A267" s="271" t="s">
        <v>680</v>
      </c>
      <c r="B267" s="271"/>
      <c r="C267" s="271"/>
      <c r="D267" s="271"/>
      <c r="E267" s="115" t="s">
        <v>691</v>
      </c>
      <c r="F267" s="101"/>
      <c r="G267" s="101"/>
      <c r="H267" s="92"/>
      <c r="I267" s="101"/>
      <c r="J267" s="101"/>
      <c r="K267" s="92"/>
      <c r="L267" s="116">
        <v>882</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2">
      <c r="A268" s="271" t="s">
        <v>468</v>
      </c>
      <c r="B268" s="271"/>
      <c r="C268" s="271"/>
      <c r="D268" s="271"/>
      <c r="E268" s="99">
        <v>2021</v>
      </c>
      <c r="F268" s="100"/>
      <c r="G268" s="101" t="s">
        <v>726</v>
      </c>
      <c r="H268" s="101"/>
      <c r="I268" s="101"/>
      <c r="J268" s="100">
        <v>20</v>
      </c>
      <c r="K268" s="100"/>
      <c r="L268" s="116">
        <v>967</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2">
      <c r="A269" s="322" t="s">
        <v>347</v>
      </c>
      <c r="B269" s="323"/>
      <c r="C269" s="323"/>
      <c r="D269" s="323"/>
      <c r="E269" s="323"/>
      <c r="F269" s="324"/>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2">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2">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2">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2">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2">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2">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2">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2">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2">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2">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2">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2">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2">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2">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2">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2">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x14ac:dyDescent="0.2">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customHeight="1" x14ac:dyDescent="0.2">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customHeight="1" thickBot="1" x14ac:dyDescent="0.2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thickBot="1" x14ac:dyDescent="0.2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45" hidden="1" customHeight="1" x14ac:dyDescent="0.2">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2">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2">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2">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2">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2">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2">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2">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2">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2">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2">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2">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2">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2">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2">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2">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2">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5">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8.25" customHeight="1" x14ac:dyDescent="0.2">
      <c r="A308" s="328" t="s">
        <v>349</v>
      </c>
      <c r="B308" s="329"/>
      <c r="C308" s="329"/>
      <c r="D308" s="329"/>
      <c r="E308" s="329"/>
      <c r="F308" s="330"/>
      <c r="G308" s="309" t="s">
        <v>742</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745</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36.75" customHeight="1" x14ac:dyDescent="0.2">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31.5" customHeight="1" x14ac:dyDescent="0.2">
      <c r="A310" s="331"/>
      <c r="B310" s="332"/>
      <c r="C310" s="332"/>
      <c r="D310" s="332"/>
      <c r="E310" s="332"/>
      <c r="F310" s="333"/>
      <c r="G310" s="299" t="s">
        <v>744</v>
      </c>
      <c r="H310" s="300"/>
      <c r="I310" s="300"/>
      <c r="J310" s="300"/>
      <c r="K310" s="301"/>
      <c r="L310" s="302" t="s">
        <v>743</v>
      </c>
      <c r="M310" s="303"/>
      <c r="N310" s="303"/>
      <c r="O310" s="303"/>
      <c r="P310" s="303"/>
      <c r="Q310" s="303"/>
      <c r="R310" s="303"/>
      <c r="S310" s="303"/>
      <c r="T310" s="303"/>
      <c r="U310" s="303"/>
      <c r="V310" s="303"/>
      <c r="W310" s="303"/>
      <c r="X310" s="304"/>
      <c r="Y310" s="305">
        <v>9</v>
      </c>
      <c r="Z310" s="306"/>
      <c r="AA310" s="306"/>
      <c r="AB310" s="307"/>
      <c r="AC310" s="299" t="s">
        <v>746</v>
      </c>
      <c r="AD310" s="300"/>
      <c r="AE310" s="300"/>
      <c r="AF310" s="300"/>
      <c r="AG310" s="301"/>
      <c r="AH310" s="302" t="s">
        <v>747</v>
      </c>
      <c r="AI310" s="303"/>
      <c r="AJ310" s="303"/>
      <c r="AK310" s="303"/>
      <c r="AL310" s="303"/>
      <c r="AM310" s="303"/>
      <c r="AN310" s="303"/>
      <c r="AO310" s="303"/>
      <c r="AP310" s="303"/>
      <c r="AQ310" s="303"/>
      <c r="AR310" s="303"/>
      <c r="AS310" s="303"/>
      <c r="AT310" s="304"/>
      <c r="AU310" s="305">
        <v>2</v>
      </c>
      <c r="AV310" s="306"/>
      <c r="AW310" s="306"/>
      <c r="AX310" s="308"/>
    </row>
    <row r="311" spans="1:50" ht="31.5" hidden="1" customHeight="1" x14ac:dyDescent="0.2">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31.5" hidden="1" customHeight="1" x14ac:dyDescent="0.2">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31.5" hidden="1" customHeight="1" x14ac:dyDescent="0.2">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31.5" hidden="1" customHeight="1" x14ac:dyDescent="0.2">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31.5" hidden="1" customHeight="1" x14ac:dyDescent="0.2">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31.5" hidden="1" customHeight="1" x14ac:dyDescent="0.2">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31.5" hidden="1" customHeight="1" x14ac:dyDescent="0.2">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31.5" hidden="1" customHeight="1" x14ac:dyDescent="0.2">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31.5" hidden="1" customHeight="1" x14ac:dyDescent="0.2">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31.5" customHeigh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9</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2</v>
      </c>
      <c r="AV320" s="286"/>
      <c r="AW320" s="286"/>
      <c r="AX320" s="288"/>
    </row>
    <row r="321" spans="1:51" ht="24.75" hidden="1" customHeight="1" x14ac:dyDescent="0.2">
      <c r="A321" s="331"/>
      <c r="B321" s="332"/>
      <c r="C321" s="332"/>
      <c r="D321" s="332"/>
      <c r="E321" s="332"/>
      <c r="F321" s="333"/>
      <c r="G321" s="309" t="s">
        <v>296</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0</v>
      </c>
    </row>
    <row r="322" spans="1:51" ht="24.75" hidden="1" customHeight="1" x14ac:dyDescent="0.2">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0</v>
      </c>
    </row>
    <row r="323" spans="1:51" ht="24.75" hidden="1" customHeight="1" x14ac:dyDescent="0.2">
      <c r="A323" s="331"/>
      <c r="B323" s="332"/>
      <c r="C323" s="332"/>
      <c r="D323" s="332"/>
      <c r="E323" s="332"/>
      <c r="F323" s="333"/>
      <c r="G323" s="299"/>
      <c r="H323" s="300"/>
      <c r="I323" s="300"/>
      <c r="J323" s="300"/>
      <c r="K323" s="301"/>
      <c r="L323" s="302"/>
      <c r="M323" s="303"/>
      <c r="N323" s="303"/>
      <c r="O323" s="303"/>
      <c r="P323" s="303"/>
      <c r="Q323" s="303"/>
      <c r="R323" s="303"/>
      <c r="S323" s="303"/>
      <c r="T323" s="303"/>
      <c r="U323" s="303"/>
      <c r="V323" s="303"/>
      <c r="W323" s="303"/>
      <c r="X323" s="304"/>
      <c r="Y323" s="305"/>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0</v>
      </c>
    </row>
    <row r="324" spans="1:51" ht="24.75" hidden="1" customHeight="1" x14ac:dyDescent="0.2">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0</v>
      </c>
    </row>
    <row r="325" spans="1:51" ht="24.75" hidden="1" customHeight="1" x14ac:dyDescent="0.2">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0</v>
      </c>
    </row>
    <row r="326" spans="1:51" ht="24.75" hidden="1" customHeight="1" x14ac:dyDescent="0.2">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0</v>
      </c>
    </row>
    <row r="327" spans="1:51" ht="24.75" hidden="1" customHeight="1" x14ac:dyDescent="0.2">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0</v>
      </c>
    </row>
    <row r="328" spans="1:51" ht="24.75" hidden="1" customHeight="1" x14ac:dyDescent="0.2">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0</v>
      </c>
    </row>
    <row r="329" spans="1:51" ht="24.75" hidden="1" customHeight="1" x14ac:dyDescent="0.2">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0</v>
      </c>
    </row>
    <row r="330" spans="1:51" ht="24.75" hidden="1" customHeight="1" x14ac:dyDescent="0.2">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0</v>
      </c>
    </row>
    <row r="331" spans="1:51" ht="24.75" hidden="1" customHeight="1" x14ac:dyDescent="0.2">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0</v>
      </c>
    </row>
    <row r="332" spans="1:51" ht="24.75" hidden="1" customHeight="1" x14ac:dyDescent="0.2">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0</v>
      </c>
    </row>
    <row r="333" spans="1:51" ht="24.75" hidden="1" customHeight="1" thickBot="1" x14ac:dyDescent="0.2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0</v>
      </c>
    </row>
    <row r="334" spans="1:51" ht="24.75" hidden="1" customHeight="1" x14ac:dyDescent="0.2">
      <c r="A334" s="331"/>
      <c r="B334" s="332"/>
      <c r="C334" s="332"/>
      <c r="D334" s="332"/>
      <c r="E334" s="332"/>
      <c r="F334" s="333"/>
      <c r="G334" s="309" t="s">
        <v>297</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298</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2">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2">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2">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2">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2">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2">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2">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2">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2">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2">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2">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5">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2">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2">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2">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2">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2">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2">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2">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2">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2">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2">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2">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2">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2">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24.75" hidden="1" customHeight="1" thickBot="1" x14ac:dyDescent="0.25">
      <c r="A360" s="275" t="s">
        <v>661</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312</v>
      </c>
      <c r="AM360" s="279"/>
      <c r="AN360" s="279"/>
      <c r="AO360" s="94" t="s">
        <v>311</v>
      </c>
      <c r="AP360" s="21"/>
      <c r="AQ360" s="21"/>
      <c r="AR360" s="21"/>
      <c r="AS360" s="21"/>
      <c r="AT360" s="21"/>
      <c r="AU360" s="21"/>
      <c r="AV360" s="21"/>
      <c r="AW360" s="21"/>
      <c r="AX360" s="22"/>
      <c r="AY360">
        <f>COUNTIF($AO$360,"☑")</f>
        <v>0</v>
      </c>
    </row>
    <row r="361" spans="1:51" ht="24.75" customHeight="1" x14ac:dyDescent="0.2">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2"/>
    <row r="363" spans="1:51" ht="24.75" customHeight="1" x14ac:dyDescent="0.2">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2">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2">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57.75" customHeight="1" x14ac:dyDescent="0.2">
      <c r="A366" s="245">
        <v>1</v>
      </c>
      <c r="B366" s="245">
        <v>1</v>
      </c>
      <c r="C366" s="267" t="s">
        <v>728</v>
      </c>
      <c r="D366" s="266"/>
      <c r="E366" s="266"/>
      <c r="F366" s="266"/>
      <c r="G366" s="266"/>
      <c r="H366" s="266"/>
      <c r="I366" s="266"/>
      <c r="J366" s="248">
        <v>4160001010128</v>
      </c>
      <c r="K366" s="249"/>
      <c r="L366" s="249"/>
      <c r="M366" s="249"/>
      <c r="N366" s="249"/>
      <c r="O366" s="249"/>
      <c r="P366" s="260" t="s">
        <v>729</v>
      </c>
      <c r="Q366" s="250"/>
      <c r="R366" s="250"/>
      <c r="S366" s="250"/>
      <c r="T366" s="250"/>
      <c r="U366" s="250"/>
      <c r="V366" s="250"/>
      <c r="W366" s="250"/>
      <c r="X366" s="250"/>
      <c r="Y366" s="251">
        <v>9</v>
      </c>
      <c r="Z366" s="252"/>
      <c r="AA366" s="252"/>
      <c r="AB366" s="253"/>
      <c r="AC366" s="237" t="s">
        <v>730</v>
      </c>
      <c r="AD366" s="238"/>
      <c r="AE366" s="238"/>
      <c r="AF366" s="238"/>
      <c r="AG366" s="238"/>
      <c r="AH366" s="268" t="s">
        <v>727</v>
      </c>
      <c r="AI366" s="269"/>
      <c r="AJ366" s="269"/>
      <c r="AK366" s="269"/>
      <c r="AL366" s="241" t="s">
        <v>727</v>
      </c>
      <c r="AM366" s="242"/>
      <c r="AN366" s="242"/>
      <c r="AO366" s="243"/>
      <c r="AP366" s="244" t="s">
        <v>727</v>
      </c>
      <c r="AQ366" s="244"/>
      <c r="AR366" s="244"/>
      <c r="AS366" s="244"/>
      <c r="AT366" s="244"/>
      <c r="AU366" s="244"/>
      <c r="AV366" s="244"/>
      <c r="AW366" s="244"/>
      <c r="AX366" s="244"/>
    </row>
    <row r="367" spans="1:51" ht="45" customHeight="1" x14ac:dyDescent="0.2">
      <c r="A367" s="245">
        <v>2</v>
      </c>
      <c r="B367" s="245">
        <v>1</v>
      </c>
      <c r="C367" s="267" t="s">
        <v>731</v>
      </c>
      <c r="D367" s="266"/>
      <c r="E367" s="266"/>
      <c r="F367" s="266"/>
      <c r="G367" s="266"/>
      <c r="H367" s="266"/>
      <c r="I367" s="266"/>
      <c r="J367" s="248">
        <v>4120001086023</v>
      </c>
      <c r="K367" s="249"/>
      <c r="L367" s="249"/>
      <c r="M367" s="249"/>
      <c r="N367" s="249"/>
      <c r="O367" s="249"/>
      <c r="P367" s="260" t="s">
        <v>732</v>
      </c>
      <c r="Q367" s="250"/>
      <c r="R367" s="250"/>
      <c r="S367" s="250"/>
      <c r="T367" s="250"/>
      <c r="U367" s="250"/>
      <c r="V367" s="250"/>
      <c r="W367" s="250"/>
      <c r="X367" s="250"/>
      <c r="Y367" s="251">
        <v>0.8</v>
      </c>
      <c r="Z367" s="252"/>
      <c r="AA367" s="252"/>
      <c r="AB367" s="253"/>
      <c r="AC367" s="237" t="s">
        <v>341</v>
      </c>
      <c r="AD367" s="238"/>
      <c r="AE367" s="238"/>
      <c r="AF367" s="238"/>
      <c r="AG367" s="238"/>
      <c r="AH367" s="268" t="s">
        <v>727</v>
      </c>
      <c r="AI367" s="269"/>
      <c r="AJ367" s="269"/>
      <c r="AK367" s="269"/>
      <c r="AL367" s="241">
        <v>100</v>
      </c>
      <c r="AM367" s="242"/>
      <c r="AN367" s="242"/>
      <c r="AO367" s="243"/>
      <c r="AP367" s="244" t="s">
        <v>727</v>
      </c>
      <c r="AQ367" s="244"/>
      <c r="AR367" s="244"/>
      <c r="AS367" s="244"/>
      <c r="AT367" s="244"/>
      <c r="AU367" s="244"/>
      <c r="AV367" s="244"/>
      <c r="AW367" s="244"/>
      <c r="AX367" s="244"/>
      <c r="AY367">
        <f>COUNTA($C$367)</f>
        <v>1</v>
      </c>
    </row>
    <row r="368" spans="1:51" ht="30" hidden="1" customHeight="1" x14ac:dyDescent="0.2">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2">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2">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2">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2">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2">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2">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2">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2">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2">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2">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2">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2">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2">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2">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2">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2">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2">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2">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2">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2">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2">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2">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2">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2">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2">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2">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2">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2">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2">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2">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2">
      <c r="A399" s="245">
        <v>1</v>
      </c>
      <c r="B399" s="245">
        <v>1</v>
      </c>
      <c r="C399" s="267" t="s">
        <v>733</v>
      </c>
      <c r="D399" s="266"/>
      <c r="E399" s="266"/>
      <c r="F399" s="266"/>
      <c r="G399" s="266"/>
      <c r="H399" s="266"/>
      <c r="I399" s="266"/>
      <c r="J399" s="248" t="s">
        <v>727</v>
      </c>
      <c r="K399" s="249"/>
      <c r="L399" s="249"/>
      <c r="M399" s="249"/>
      <c r="N399" s="249"/>
      <c r="O399" s="249"/>
      <c r="P399" s="260" t="s">
        <v>734</v>
      </c>
      <c r="Q399" s="250"/>
      <c r="R399" s="250"/>
      <c r="S399" s="250"/>
      <c r="T399" s="250"/>
      <c r="U399" s="250"/>
      <c r="V399" s="250"/>
      <c r="W399" s="250"/>
      <c r="X399" s="250"/>
      <c r="Y399" s="251">
        <v>2</v>
      </c>
      <c r="Z399" s="252"/>
      <c r="AA399" s="252"/>
      <c r="AB399" s="253"/>
      <c r="AC399" s="237" t="s">
        <v>76</v>
      </c>
      <c r="AD399" s="238"/>
      <c r="AE399" s="238"/>
      <c r="AF399" s="238"/>
      <c r="AG399" s="238"/>
      <c r="AH399" s="268" t="s">
        <v>727</v>
      </c>
      <c r="AI399" s="269"/>
      <c r="AJ399" s="269"/>
      <c r="AK399" s="269"/>
      <c r="AL399" s="241" t="s">
        <v>727</v>
      </c>
      <c r="AM399" s="242"/>
      <c r="AN399" s="242"/>
      <c r="AO399" s="243"/>
      <c r="AP399" s="244" t="s">
        <v>727</v>
      </c>
      <c r="AQ399" s="244"/>
      <c r="AR399" s="244"/>
      <c r="AS399" s="244"/>
      <c r="AT399" s="244"/>
      <c r="AU399" s="244"/>
      <c r="AV399" s="244"/>
      <c r="AW399" s="244"/>
      <c r="AX399" s="244"/>
      <c r="AY399">
        <f>$AY$396</f>
        <v>1</v>
      </c>
    </row>
    <row r="400" spans="1:51" ht="30" customHeight="1" x14ac:dyDescent="0.2">
      <c r="A400" s="245">
        <v>2</v>
      </c>
      <c r="B400" s="245">
        <v>1</v>
      </c>
      <c r="C400" s="267" t="s">
        <v>735</v>
      </c>
      <c r="D400" s="266"/>
      <c r="E400" s="266"/>
      <c r="F400" s="266"/>
      <c r="G400" s="266"/>
      <c r="H400" s="266"/>
      <c r="I400" s="266"/>
      <c r="J400" s="248">
        <v>5012701000933</v>
      </c>
      <c r="K400" s="249"/>
      <c r="L400" s="249"/>
      <c r="M400" s="249"/>
      <c r="N400" s="249"/>
      <c r="O400" s="249"/>
      <c r="P400" s="260" t="s">
        <v>736</v>
      </c>
      <c r="Q400" s="250"/>
      <c r="R400" s="250"/>
      <c r="S400" s="250"/>
      <c r="T400" s="250"/>
      <c r="U400" s="250"/>
      <c r="V400" s="250"/>
      <c r="W400" s="250"/>
      <c r="X400" s="250"/>
      <c r="Y400" s="251">
        <v>0.2</v>
      </c>
      <c r="Z400" s="252"/>
      <c r="AA400" s="252"/>
      <c r="AB400" s="253"/>
      <c r="AC400" s="237" t="s">
        <v>341</v>
      </c>
      <c r="AD400" s="238"/>
      <c r="AE400" s="238"/>
      <c r="AF400" s="238"/>
      <c r="AG400" s="238"/>
      <c r="AH400" s="268" t="s">
        <v>727</v>
      </c>
      <c r="AI400" s="269"/>
      <c r="AJ400" s="269"/>
      <c r="AK400" s="269"/>
      <c r="AL400" s="241">
        <v>100</v>
      </c>
      <c r="AM400" s="242"/>
      <c r="AN400" s="242"/>
      <c r="AO400" s="243"/>
      <c r="AP400" s="244" t="s">
        <v>727</v>
      </c>
      <c r="AQ400" s="244"/>
      <c r="AR400" s="244"/>
      <c r="AS400" s="244"/>
      <c r="AT400" s="244"/>
      <c r="AU400" s="244"/>
      <c r="AV400" s="244"/>
      <c r="AW400" s="244"/>
      <c r="AX400" s="244"/>
      <c r="AY400">
        <f>COUNTA($C$400)</f>
        <v>1</v>
      </c>
    </row>
    <row r="401" spans="1:51" ht="30" customHeight="1" x14ac:dyDescent="0.2">
      <c r="A401" s="245">
        <v>3</v>
      </c>
      <c r="B401" s="245">
        <v>1</v>
      </c>
      <c r="C401" s="267" t="s">
        <v>737</v>
      </c>
      <c r="D401" s="266"/>
      <c r="E401" s="266"/>
      <c r="F401" s="266"/>
      <c r="G401" s="266"/>
      <c r="H401" s="266"/>
      <c r="I401" s="266"/>
      <c r="J401" s="248">
        <v>4011101012854</v>
      </c>
      <c r="K401" s="249"/>
      <c r="L401" s="249"/>
      <c r="M401" s="249"/>
      <c r="N401" s="249"/>
      <c r="O401" s="249"/>
      <c r="P401" s="260" t="s">
        <v>736</v>
      </c>
      <c r="Q401" s="250"/>
      <c r="R401" s="250"/>
      <c r="S401" s="250"/>
      <c r="T401" s="250"/>
      <c r="U401" s="250"/>
      <c r="V401" s="250"/>
      <c r="W401" s="250"/>
      <c r="X401" s="250"/>
      <c r="Y401" s="251">
        <v>0.2</v>
      </c>
      <c r="Z401" s="252"/>
      <c r="AA401" s="252"/>
      <c r="AB401" s="253"/>
      <c r="AC401" s="237" t="s">
        <v>341</v>
      </c>
      <c r="AD401" s="238"/>
      <c r="AE401" s="238"/>
      <c r="AF401" s="238"/>
      <c r="AG401" s="238"/>
      <c r="AH401" s="239" t="s">
        <v>727</v>
      </c>
      <c r="AI401" s="240"/>
      <c r="AJ401" s="240"/>
      <c r="AK401" s="240"/>
      <c r="AL401" s="241">
        <v>100</v>
      </c>
      <c r="AM401" s="242"/>
      <c r="AN401" s="242"/>
      <c r="AO401" s="243"/>
      <c r="AP401" s="244" t="s">
        <v>727</v>
      </c>
      <c r="AQ401" s="244"/>
      <c r="AR401" s="244"/>
      <c r="AS401" s="244"/>
      <c r="AT401" s="244"/>
      <c r="AU401" s="244"/>
      <c r="AV401" s="244"/>
      <c r="AW401" s="244"/>
      <c r="AX401" s="244"/>
      <c r="AY401">
        <f>COUNTA($C$401)</f>
        <v>1</v>
      </c>
    </row>
    <row r="402" spans="1:51" ht="30" customHeight="1" x14ac:dyDescent="0.2">
      <c r="A402" s="245">
        <v>4</v>
      </c>
      <c r="B402" s="245">
        <v>1</v>
      </c>
      <c r="C402" s="267" t="s">
        <v>770</v>
      </c>
      <c r="D402" s="266"/>
      <c r="E402" s="266"/>
      <c r="F402" s="266"/>
      <c r="G402" s="266"/>
      <c r="H402" s="266"/>
      <c r="I402" s="266"/>
      <c r="J402" s="248">
        <v>4011101005131</v>
      </c>
      <c r="K402" s="249"/>
      <c r="L402" s="249"/>
      <c r="M402" s="249"/>
      <c r="N402" s="249"/>
      <c r="O402" s="249"/>
      <c r="P402" s="260" t="s">
        <v>738</v>
      </c>
      <c r="Q402" s="250"/>
      <c r="R402" s="250"/>
      <c r="S402" s="250"/>
      <c r="T402" s="250"/>
      <c r="U402" s="250"/>
      <c r="V402" s="250"/>
      <c r="W402" s="250"/>
      <c r="X402" s="250"/>
      <c r="Y402" s="251">
        <v>0.1</v>
      </c>
      <c r="Z402" s="252"/>
      <c r="AA402" s="252"/>
      <c r="AB402" s="253"/>
      <c r="AC402" s="237" t="s">
        <v>341</v>
      </c>
      <c r="AD402" s="238"/>
      <c r="AE402" s="238"/>
      <c r="AF402" s="238"/>
      <c r="AG402" s="238"/>
      <c r="AH402" s="239" t="s">
        <v>727</v>
      </c>
      <c r="AI402" s="240"/>
      <c r="AJ402" s="240"/>
      <c r="AK402" s="240"/>
      <c r="AL402" s="241">
        <v>100</v>
      </c>
      <c r="AM402" s="242"/>
      <c r="AN402" s="242"/>
      <c r="AO402" s="243"/>
      <c r="AP402" s="244" t="s">
        <v>727</v>
      </c>
      <c r="AQ402" s="244"/>
      <c r="AR402" s="244"/>
      <c r="AS402" s="244"/>
      <c r="AT402" s="244"/>
      <c r="AU402" s="244"/>
      <c r="AV402" s="244"/>
      <c r="AW402" s="244"/>
      <c r="AX402" s="244"/>
      <c r="AY402">
        <f>COUNTA($C$402)</f>
        <v>1</v>
      </c>
    </row>
    <row r="403" spans="1:51" ht="30" customHeight="1" x14ac:dyDescent="0.2">
      <c r="A403" s="245">
        <v>5</v>
      </c>
      <c r="B403" s="245">
        <v>1</v>
      </c>
      <c r="C403" s="267" t="s">
        <v>739</v>
      </c>
      <c r="D403" s="266"/>
      <c r="E403" s="266"/>
      <c r="F403" s="266"/>
      <c r="G403" s="266"/>
      <c r="H403" s="266"/>
      <c r="I403" s="266"/>
      <c r="J403" s="248">
        <v>1010002015390</v>
      </c>
      <c r="K403" s="249"/>
      <c r="L403" s="249"/>
      <c r="M403" s="249"/>
      <c r="N403" s="249"/>
      <c r="O403" s="249"/>
      <c r="P403" s="250" t="s">
        <v>738</v>
      </c>
      <c r="Q403" s="250"/>
      <c r="R403" s="250"/>
      <c r="S403" s="250"/>
      <c r="T403" s="250"/>
      <c r="U403" s="250"/>
      <c r="V403" s="250"/>
      <c r="W403" s="250"/>
      <c r="X403" s="250"/>
      <c r="Y403" s="251">
        <v>0.1</v>
      </c>
      <c r="Z403" s="252"/>
      <c r="AA403" s="252"/>
      <c r="AB403" s="253"/>
      <c r="AC403" s="237" t="s">
        <v>341</v>
      </c>
      <c r="AD403" s="238"/>
      <c r="AE403" s="238"/>
      <c r="AF403" s="238"/>
      <c r="AG403" s="238"/>
      <c r="AH403" s="239" t="s">
        <v>727</v>
      </c>
      <c r="AI403" s="240"/>
      <c r="AJ403" s="240"/>
      <c r="AK403" s="240"/>
      <c r="AL403" s="241">
        <v>100</v>
      </c>
      <c r="AM403" s="242"/>
      <c r="AN403" s="242"/>
      <c r="AO403" s="243"/>
      <c r="AP403" s="244" t="s">
        <v>727</v>
      </c>
      <c r="AQ403" s="244"/>
      <c r="AR403" s="244"/>
      <c r="AS403" s="244"/>
      <c r="AT403" s="244"/>
      <c r="AU403" s="244"/>
      <c r="AV403" s="244"/>
      <c r="AW403" s="244"/>
      <c r="AX403" s="244"/>
      <c r="AY403">
        <f>COUNTA($C$403)</f>
        <v>1</v>
      </c>
    </row>
    <row r="404" spans="1:51" ht="30" customHeight="1" x14ac:dyDescent="0.2">
      <c r="A404" s="245">
        <v>6</v>
      </c>
      <c r="B404" s="245">
        <v>1</v>
      </c>
      <c r="C404" s="267" t="s">
        <v>740</v>
      </c>
      <c r="D404" s="266"/>
      <c r="E404" s="266"/>
      <c r="F404" s="266"/>
      <c r="G404" s="266"/>
      <c r="H404" s="266"/>
      <c r="I404" s="266"/>
      <c r="J404" s="248">
        <v>6050001026257</v>
      </c>
      <c r="K404" s="249"/>
      <c r="L404" s="249"/>
      <c r="M404" s="249"/>
      <c r="N404" s="249"/>
      <c r="O404" s="249"/>
      <c r="P404" s="250" t="s">
        <v>736</v>
      </c>
      <c r="Q404" s="250"/>
      <c r="R404" s="250"/>
      <c r="S404" s="250"/>
      <c r="T404" s="250"/>
      <c r="U404" s="250"/>
      <c r="V404" s="250"/>
      <c r="W404" s="250"/>
      <c r="X404" s="250"/>
      <c r="Y404" s="251">
        <v>0.1</v>
      </c>
      <c r="Z404" s="252"/>
      <c r="AA404" s="252"/>
      <c r="AB404" s="253"/>
      <c r="AC404" s="237" t="s">
        <v>341</v>
      </c>
      <c r="AD404" s="238"/>
      <c r="AE404" s="238"/>
      <c r="AF404" s="238"/>
      <c r="AG404" s="238"/>
      <c r="AH404" s="239" t="s">
        <v>727</v>
      </c>
      <c r="AI404" s="240"/>
      <c r="AJ404" s="240"/>
      <c r="AK404" s="240"/>
      <c r="AL404" s="241">
        <v>100</v>
      </c>
      <c r="AM404" s="242"/>
      <c r="AN404" s="242"/>
      <c r="AO404" s="243"/>
      <c r="AP404" s="244" t="s">
        <v>727</v>
      </c>
      <c r="AQ404" s="244"/>
      <c r="AR404" s="244"/>
      <c r="AS404" s="244"/>
      <c r="AT404" s="244"/>
      <c r="AU404" s="244"/>
      <c r="AV404" s="244"/>
      <c r="AW404" s="244"/>
      <c r="AX404" s="244"/>
      <c r="AY404">
        <f>COUNTA($C$404)</f>
        <v>1</v>
      </c>
    </row>
    <row r="405" spans="1:51" ht="30" hidden="1" customHeight="1" x14ac:dyDescent="0.2">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2">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2">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2">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2">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2">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2">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2">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2">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2">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2">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2">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2">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2">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2">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2">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2">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2">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2">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2">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2">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2">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2">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2">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2">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2">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2">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2">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2">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2">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2">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2">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2">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2">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2">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2">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2">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2">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2">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2">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2">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2">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2">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2">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2">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2">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2">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2">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2">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2">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2">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2">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2">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2">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2">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2">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2">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2">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2">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2">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2">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2">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2">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2">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2">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2">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2">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2">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2">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2">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2">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2">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2">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2">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2">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2">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2">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2">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2">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2">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2">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2">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2">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2">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2">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2">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2">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2">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2">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2">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2">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2">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2">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2">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2">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2">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2">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2">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2">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2">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2">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2">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2">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2">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2">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2">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2">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2">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2">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2">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2">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2">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2">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2">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2">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2">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2">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2">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2">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2">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2">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2">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2">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2">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2">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2">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2">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2">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2">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2">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2">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2">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2">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2">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2">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2">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2">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2">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2">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2">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2">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2">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2">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2">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2">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2">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2">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2">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2">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2">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2">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2">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2">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2">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2">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2">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2">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2">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2">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2">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2">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2">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2">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2">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2">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2">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2">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2">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2">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2">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2">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2">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2">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2">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2">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2">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2">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2">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2">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2">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2">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2">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2">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2">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2">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2">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2">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2">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2">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2">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2">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2">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2">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2">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2">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2">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2">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2">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2">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2">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2">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2">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2">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2">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2">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2">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2">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2">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2">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2">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2">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2">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2">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2">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2">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2">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2">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2">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2">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2">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2">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2">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2">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2">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2">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2">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2">
      <c r="A631" s="245">
        <v>1</v>
      </c>
      <c r="B631" s="245">
        <v>1</v>
      </c>
      <c r="C631" s="246"/>
      <c r="D631" s="246"/>
      <c r="E631" s="255" t="s">
        <v>727</v>
      </c>
      <c r="F631" s="247"/>
      <c r="G631" s="247"/>
      <c r="H631" s="247"/>
      <c r="I631" s="247"/>
      <c r="J631" s="248" t="s">
        <v>727</v>
      </c>
      <c r="K631" s="249"/>
      <c r="L631" s="249"/>
      <c r="M631" s="249"/>
      <c r="N631" s="249"/>
      <c r="O631" s="249"/>
      <c r="P631" s="260" t="s">
        <v>727</v>
      </c>
      <c r="Q631" s="250"/>
      <c r="R631" s="250"/>
      <c r="S631" s="250"/>
      <c r="T631" s="250"/>
      <c r="U631" s="250"/>
      <c r="V631" s="250"/>
      <c r="W631" s="250"/>
      <c r="X631" s="250"/>
      <c r="Y631" s="251" t="s">
        <v>727</v>
      </c>
      <c r="Z631" s="252"/>
      <c r="AA631" s="252"/>
      <c r="AB631" s="253"/>
      <c r="AC631" s="237"/>
      <c r="AD631" s="238"/>
      <c r="AE631" s="238"/>
      <c r="AF631" s="238"/>
      <c r="AG631" s="238"/>
      <c r="AH631" s="239" t="s">
        <v>727</v>
      </c>
      <c r="AI631" s="240"/>
      <c r="AJ631" s="240"/>
      <c r="AK631" s="240"/>
      <c r="AL631" s="241" t="s">
        <v>727</v>
      </c>
      <c r="AM631" s="242"/>
      <c r="AN631" s="242"/>
      <c r="AO631" s="243"/>
      <c r="AP631" s="244" t="s">
        <v>727</v>
      </c>
      <c r="AQ631" s="244"/>
      <c r="AR631" s="244"/>
      <c r="AS631" s="244"/>
      <c r="AT631" s="244"/>
      <c r="AU631" s="244"/>
      <c r="AV631" s="244"/>
      <c r="AW631" s="244"/>
      <c r="AX631" s="244"/>
    </row>
    <row r="632" spans="1:51" ht="30" hidden="1" customHeight="1" x14ac:dyDescent="0.2">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2">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2">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2">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2">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2">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2">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2">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2">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2">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2">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2">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2">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2">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2">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2">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2">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2">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2">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2">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2">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2">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2">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2">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2">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2">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2">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2">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2">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214" max="16383" man="1"/>
    <brk id="250" max="16383" man="1"/>
    <brk id="288" max="49"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W27" sqref="W27"/>
    </sheetView>
  </sheetViews>
  <sheetFormatPr defaultColWidth="9" defaultRowHeight="13.2" x14ac:dyDescent="0.2"/>
  <cols>
    <col min="1" max="1" width="21.77734375" customWidth="1"/>
    <col min="2" max="2" width="8.77734375"/>
    <col min="3" max="3" width="17" style="13" hidden="1" customWidth="1"/>
    <col min="4" max="4" width="4" style="13" hidden="1" customWidth="1"/>
    <col min="5" max="5" width="4" style="13" customWidth="1"/>
    <col min="6" max="6" width="32.44140625" customWidth="1"/>
    <col min="7" max="7" width="10.109375" style="16" customWidth="1"/>
    <col min="8" max="8" width="17" style="13" hidden="1" customWidth="1"/>
    <col min="9" max="9" width="4" style="13" hidden="1" customWidth="1"/>
    <col min="10" max="10" width="4" style="13" customWidth="1"/>
    <col min="11" max="11" width="15.33203125" customWidth="1"/>
    <col min="12" max="12" width="8.77734375"/>
    <col min="13" max="13" width="12" style="13" hidden="1" customWidth="1"/>
    <col min="14" max="14" width="4" style="13" hidden="1" customWidth="1"/>
    <col min="15" max="15" width="3.6640625" customWidth="1"/>
    <col min="16" max="16" width="8.33203125" customWidth="1"/>
    <col min="17" max="17" width="8.77734375" style="16" customWidth="1"/>
    <col min="18" max="18" width="9.44140625" style="13" hidden="1" customWidth="1"/>
    <col min="19" max="19" width="4" style="13" hidden="1" customWidth="1"/>
    <col min="20" max="20" width="8.77734375"/>
    <col min="21" max="21" width="9" style="28"/>
    <col min="22" max="22" width="3.33203125" style="28" customWidth="1"/>
    <col min="23" max="23" width="12.44140625" style="28" bestFit="1" customWidth="1"/>
    <col min="24" max="24" width="3.6640625" style="28" customWidth="1"/>
    <col min="25" max="25" width="12.44140625" style="33" bestFit="1" customWidth="1"/>
    <col min="26" max="26" width="12.109375" style="28" customWidth="1"/>
    <col min="27" max="27" width="11.33203125" style="33" bestFit="1" customWidth="1"/>
    <col min="28" max="28" width="12.21875" style="33" customWidth="1"/>
    <col min="29" max="29" width="24.109375" style="33" bestFit="1" customWidth="1"/>
    <col min="30" max="30" width="3.77734375" style="33" customWidth="1"/>
    <col min="31" max="31" width="33.77734375" style="33" bestFit="1" customWidth="1"/>
    <col min="32" max="32" width="3" style="28" customWidth="1"/>
    <col min="33" max="33" width="30.6640625" style="28" customWidth="1"/>
    <col min="34" max="34" width="9" style="28"/>
    <col min="35" max="35" width="14.6640625" style="28" customWidth="1"/>
    <col min="36" max="41" width="9" style="28"/>
    <col min="42" max="42" width="13" style="28" customWidth="1"/>
    <col min="43" max="16384" width="9" style="28"/>
  </cols>
  <sheetData>
    <row r="1" spans="1:42" x14ac:dyDescent="0.2">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2">
      <c r="A2" s="14" t="s">
        <v>81</v>
      </c>
      <c r="B2" s="15" t="s">
        <v>712</v>
      </c>
      <c r="C2" s="13" t="str">
        <f>IF(B2="","",A2)</f>
        <v>医療分野の研究開発関連</v>
      </c>
      <c r="D2" s="13" t="str">
        <f>IF(C2="","",IF(D1&lt;&gt;"",CONCATENATE(D1,"、",C2),C2))</f>
        <v>医療分野の研究開発関連</v>
      </c>
      <c r="F2" s="12" t="s">
        <v>68</v>
      </c>
      <c r="G2" s="17" t="s">
        <v>712</v>
      </c>
      <c r="H2" s="13" t="str">
        <f>IF(G2="","",F2)</f>
        <v>一般会計</v>
      </c>
      <c r="I2" s="13" t="str">
        <f>IF(H2="","",IF(I1&lt;&gt;"",CONCATENATE(I1,"、",H2),H2))</f>
        <v>一般会計</v>
      </c>
      <c r="K2" s="14" t="s">
        <v>98</v>
      </c>
      <c r="L2" s="15"/>
      <c r="M2" s="13" t="str">
        <f>IF(L2="","",K2)</f>
        <v/>
      </c>
      <c r="N2" s="13" t="str">
        <f>IF(M2="","",IF(N1&lt;&gt;"",CONCATENATE(N1,"、",M2),M2))</f>
        <v/>
      </c>
      <c r="O2" s="13"/>
      <c r="P2" s="12" t="s">
        <v>70</v>
      </c>
      <c r="Q2" s="17" t="s">
        <v>712</v>
      </c>
      <c r="R2" s="13" t="str">
        <f>IF(Q2="","",P2)</f>
        <v>直接実施</v>
      </c>
      <c r="S2" s="13" t="str">
        <f>IF(R2="","",IF(S1&lt;&gt;"",CONCATENATE(S1,"、",R2),R2))</f>
        <v>直接実施</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2">
      <c r="A3" s="14" t="s">
        <v>82</v>
      </c>
      <c r="B3" s="15"/>
      <c r="C3" s="13" t="str">
        <f t="shared" ref="C3:C11" si="0">IF(B3="","",A3)</f>
        <v/>
      </c>
      <c r="D3" s="13" t="str">
        <f>IF(C3="",D2,IF(D2&lt;&gt;"",CONCATENATE(D2,"、",C3),C3))</f>
        <v>医療分野の研究開発関連</v>
      </c>
      <c r="F3" s="18" t="s">
        <v>107</v>
      </c>
      <c r="G3" s="17"/>
      <c r="H3" s="13" t="str">
        <f t="shared" ref="H3:H37" si="1">IF(G3="","",F3)</f>
        <v/>
      </c>
      <c r="I3" s="13" t="str">
        <f>IF(H3="",I2,IF(I2&lt;&gt;"",CONCATENATE(I2,"、",H3),H3))</f>
        <v>一般会計</v>
      </c>
      <c r="K3" s="14" t="s">
        <v>99</v>
      </c>
      <c r="L3" s="15" t="s">
        <v>712</v>
      </c>
      <c r="M3" s="13" t="str">
        <f t="shared" ref="M3:M11" si="2">IF(L3="","",K3)</f>
        <v>文教及び科学振興</v>
      </c>
      <c r="N3" s="13" t="str">
        <f>IF(M3="",N2,IF(N2&lt;&gt;"",CONCATENATE(N2,"、",M3),M3))</f>
        <v>文教及び科学振興</v>
      </c>
      <c r="O3" s="13"/>
      <c r="P3" s="12" t="s">
        <v>71</v>
      </c>
      <c r="Q3" s="17"/>
      <c r="R3" s="13" t="str">
        <f t="shared" ref="R3:R8" si="3">IF(Q3="","",P3)</f>
        <v/>
      </c>
      <c r="S3" s="13" t="str">
        <f t="shared" ref="S3:S8" si="4">IF(R3="",S2,IF(S2&lt;&gt;"",CONCATENATE(S2,"、",R3),R3))</f>
        <v>直接実施</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2">
      <c r="A4" s="14" t="s">
        <v>83</v>
      </c>
      <c r="B4" s="15"/>
      <c r="C4" s="13" t="str">
        <f t="shared" si="0"/>
        <v/>
      </c>
      <c r="D4" s="13" t="str">
        <f>IF(C4="",D3,IF(D3&lt;&gt;"",CONCATENATE(D3,"、",C4),C4))</f>
        <v>医療分野の研究開発関連</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文教及び科学振興</v>
      </c>
      <c r="O4" s="13"/>
      <c r="P4" s="12" t="s">
        <v>72</v>
      </c>
      <c r="Q4" s="17"/>
      <c r="R4" s="13" t="str">
        <f t="shared" si="3"/>
        <v/>
      </c>
      <c r="S4" s="13" t="str">
        <f t="shared" si="4"/>
        <v>直接実施</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2">
      <c r="A5" s="14" t="s">
        <v>84</v>
      </c>
      <c r="B5" s="15"/>
      <c r="C5" s="13" t="str">
        <f t="shared" si="0"/>
        <v/>
      </c>
      <c r="D5" s="13" t="str">
        <f>IF(C5="",D4,IF(D4&lt;&gt;"",CONCATENATE(D4,"、",C5),C5))</f>
        <v>医療分野の研究開発関連</v>
      </c>
      <c r="F5" s="18" t="s">
        <v>109</v>
      </c>
      <c r="G5" s="17"/>
      <c r="H5" s="13" t="str">
        <f t="shared" si="1"/>
        <v/>
      </c>
      <c r="I5" s="13" t="str">
        <f t="shared" si="5"/>
        <v>一般会計</v>
      </c>
      <c r="K5" s="14" t="s">
        <v>101</v>
      </c>
      <c r="L5" s="15"/>
      <c r="M5" s="13" t="str">
        <f t="shared" si="2"/>
        <v/>
      </c>
      <c r="N5" s="13" t="str">
        <f t="shared" si="6"/>
        <v>文教及び科学振興</v>
      </c>
      <c r="O5" s="13"/>
      <c r="P5" s="12" t="s">
        <v>73</v>
      </c>
      <c r="Q5" s="17"/>
      <c r="R5" s="13" t="str">
        <f t="shared" si="3"/>
        <v/>
      </c>
      <c r="S5" s="13" t="str">
        <f t="shared" si="4"/>
        <v>直接実施</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2">
      <c r="A6" s="14" t="s">
        <v>85</v>
      </c>
      <c r="B6" s="15" t="s">
        <v>712</v>
      </c>
      <c r="C6" s="13" t="str">
        <f t="shared" si="0"/>
        <v>科学技術・イノベーション</v>
      </c>
      <c r="D6" s="13" t="str">
        <f t="shared" ref="D6:D21" si="8">IF(C6="",D5,IF(D5&lt;&gt;"",CONCATENATE(D5,"、",C6),C6))</f>
        <v>医療分野の研究開発関連、科学技術・イノベーション</v>
      </c>
      <c r="F6" s="18" t="s">
        <v>110</v>
      </c>
      <c r="G6" s="17"/>
      <c r="H6" s="13" t="str">
        <f t="shared" si="1"/>
        <v/>
      </c>
      <c r="I6" s="13" t="str">
        <f t="shared" si="5"/>
        <v>一般会計</v>
      </c>
      <c r="K6" s="14" t="s">
        <v>102</v>
      </c>
      <c r="L6" s="15"/>
      <c r="M6" s="13" t="str">
        <f t="shared" si="2"/>
        <v/>
      </c>
      <c r="N6" s="13" t="str">
        <f t="shared" si="6"/>
        <v>文教及び科学振興</v>
      </c>
      <c r="O6" s="13"/>
      <c r="P6" s="12" t="s">
        <v>74</v>
      </c>
      <c r="Q6" s="17"/>
      <c r="R6" s="13" t="str">
        <f t="shared" si="3"/>
        <v/>
      </c>
      <c r="S6" s="13" t="str">
        <f t="shared" si="4"/>
        <v>直接実施</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2">
      <c r="A7" s="14" t="s">
        <v>86</v>
      </c>
      <c r="B7" s="15"/>
      <c r="C7" s="13" t="str">
        <f t="shared" si="0"/>
        <v/>
      </c>
      <c r="D7" s="13" t="str">
        <f t="shared" si="8"/>
        <v>医療分野の研究開発関連、科学技術・イノベーション</v>
      </c>
      <c r="F7" s="18" t="s">
        <v>277</v>
      </c>
      <c r="G7" s="17"/>
      <c r="H7" s="13" t="str">
        <f t="shared" si="1"/>
        <v/>
      </c>
      <c r="I7" s="13" t="str">
        <f t="shared" si="5"/>
        <v>一般会計</v>
      </c>
      <c r="K7" s="14" t="s">
        <v>103</v>
      </c>
      <c r="L7" s="15"/>
      <c r="M7" s="13" t="str">
        <f t="shared" si="2"/>
        <v/>
      </c>
      <c r="N7" s="13" t="str">
        <f t="shared" si="6"/>
        <v>文教及び科学振興</v>
      </c>
      <c r="O7" s="13"/>
      <c r="P7" s="12" t="s">
        <v>75</v>
      </c>
      <c r="Q7" s="17"/>
      <c r="R7" s="13" t="str">
        <f t="shared" si="3"/>
        <v/>
      </c>
      <c r="S7" s="13" t="str">
        <f t="shared" si="4"/>
        <v>直接実施</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2">
      <c r="A8" s="14" t="s">
        <v>87</v>
      </c>
      <c r="B8" s="15"/>
      <c r="C8" s="13" t="str">
        <f t="shared" si="0"/>
        <v/>
      </c>
      <c r="D8" s="13" t="str">
        <f t="shared" si="8"/>
        <v>医療分野の研究開発関連、科学技術・イノベーション</v>
      </c>
      <c r="F8" s="18" t="s">
        <v>111</v>
      </c>
      <c r="G8" s="17"/>
      <c r="H8" s="13" t="str">
        <f t="shared" si="1"/>
        <v/>
      </c>
      <c r="I8" s="13" t="str">
        <f t="shared" si="5"/>
        <v>一般会計</v>
      </c>
      <c r="K8" s="14" t="s">
        <v>104</v>
      </c>
      <c r="L8" s="15"/>
      <c r="M8" s="13" t="str">
        <f t="shared" si="2"/>
        <v/>
      </c>
      <c r="N8" s="13" t="str">
        <f t="shared" si="6"/>
        <v>文教及び科学振興</v>
      </c>
      <c r="O8" s="13"/>
      <c r="P8" s="12" t="s">
        <v>76</v>
      </c>
      <c r="Q8" s="17"/>
      <c r="R8" s="13" t="str">
        <f t="shared" si="3"/>
        <v/>
      </c>
      <c r="S8" s="13" t="str">
        <f t="shared" si="4"/>
        <v>直接実施</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2">
      <c r="A9" s="14" t="s">
        <v>88</v>
      </c>
      <c r="B9" s="15"/>
      <c r="C9" s="13" t="str">
        <f t="shared" si="0"/>
        <v/>
      </c>
      <c r="D9" s="13" t="str">
        <f t="shared" si="8"/>
        <v>医療分野の研究開発関連、科学技術・イノベーション</v>
      </c>
      <c r="F9" s="18" t="s">
        <v>278</v>
      </c>
      <c r="G9" s="17"/>
      <c r="H9" s="13" t="str">
        <f t="shared" si="1"/>
        <v/>
      </c>
      <c r="I9" s="13" t="str">
        <f t="shared" si="5"/>
        <v>一般会計</v>
      </c>
      <c r="K9" s="14" t="s">
        <v>105</v>
      </c>
      <c r="L9" s="15"/>
      <c r="M9" s="13" t="str">
        <f t="shared" si="2"/>
        <v/>
      </c>
      <c r="N9" s="13" t="str">
        <f t="shared" si="6"/>
        <v>文教及び科学振興</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2">
      <c r="A10" s="14" t="s">
        <v>304</v>
      </c>
      <c r="B10" s="15"/>
      <c r="C10" s="13" t="str">
        <f t="shared" si="0"/>
        <v/>
      </c>
      <c r="D10" s="13" t="str">
        <f t="shared" si="8"/>
        <v>医療分野の研究開発関連、科学技術・イノベーション</v>
      </c>
      <c r="F10" s="18" t="s">
        <v>112</v>
      </c>
      <c r="G10" s="17"/>
      <c r="H10" s="13" t="str">
        <f t="shared" si="1"/>
        <v/>
      </c>
      <c r="I10" s="13" t="str">
        <f t="shared" si="5"/>
        <v>一般会計</v>
      </c>
      <c r="K10" s="14" t="s">
        <v>307</v>
      </c>
      <c r="L10" s="15"/>
      <c r="M10" s="13" t="str">
        <f t="shared" si="2"/>
        <v/>
      </c>
      <c r="N10" s="13" t="str">
        <f t="shared" si="6"/>
        <v>文教及び科学振興</v>
      </c>
      <c r="O10" s="13"/>
      <c r="P10" s="13" t="str">
        <f>S8</f>
        <v>直接実施</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2">
      <c r="A11" s="14" t="s">
        <v>89</v>
      </c>
      <c r="B11" s="15"/>
      <c r="C11" s="13" t="str">
        <f t="shared" si="0"/>
        <v/>
      </c>
      <c r="D11" s="13" t="str">
        <f t="shared" si="8"/>
        <v>医療分野の研究開発関連、科学技術・イノベーション</v>
      </c>
      <c r="F11" s="18" t="s">
        <v>113</v>
      </c>
      <c r="G11" s="17"/>
      <c r="H11" s="13" t="str">
        <f t="shared" si="1"/>
        <v/>
      </c>
      <c r="I11" s="13" t="str">
        <f t="shared" si="5"/>
        <v>一般会計</v>
      </c>
      <c r="K11" s="14" t="s">
        <v>106</v>
      </c>
      <c r="L11" s="15"/>
      <c r="M11" s="13" t="str">
        <f t="shared" si="2"/>
        <v/>
      </c>
      <c r="N11" s="13" t="str">
        <f t="shared" si="6"/>
        <v>文教及び科学振興</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2">
      <c r="A12" s="14" t="s">
        <v>90</v>
      </c>
      <c r="B12" s="15"/>
      <c r="C12" s="13" t="str">
        <f t="shared" ref="C12:C23" si="9">IF(B12="","",A12)</f>
        <v/>
      </c>
      <c r="D12" s="13" t="str">
        <f t="shared" si="8"/>
        <v>医療分野の研究開発関連、科学技術・イノベーション</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2">
      <c r="A13" s="14" t="s">
        <v>91</v>
      </c>
      <c r="B13" s="15"/>
      <c r="C13" s="13" t="str">
        <f t="shared" si="9"/>
        <v/>
      </c>
      <c r="D13" s="13" t="str">
        <f t="shared" si="8"/>
        <v>医療分野の研究開発関連、科学技術・イノベーション</v>
      </c>
      <c r="F13" s="18" t="s">
        <v>115</v>
      </c>
      <c r="G13" s="17"/>
      <c r="H13" s="13" t="str">
        <f t="shared" si="1"/>
        <v/>
      </c>
      <c r="I13" s="13" t="str">
        <f t="shared" si="5"/>
        <v>一般会計</v>
      </c>
      <c r="K13" s="13" t="str">
        <f>N11</f>
        <v>文教及び科学振興</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2">
      <c r="A14" s="14" t="s">
        <v>92</v>
      </c>
      <c r="B14" s="15"/>
      <c r="C14" s="13" t="str">
        <f t="shared" si="9"/>
        <v/>
      </c>
      <c r="D14" s="13" t="str">
        <f t="shared" si="8"/>
        <v>医療分野の研究開発関連、科学技術・イノベーション</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2">
      <c r="A15" s="14" t="s">
        <v>93</v>
      </c>
      <c r="B15" s="15"/>
      <c r="C15" s="13" t="str">
        <f t="shared" si="9"/>
        <v/>
      </c>
      <c r="D15" s="13" t="str">
        <f t="shared" si="8"/>
        <v>医療分野の研究開発関連、科学技術・イノベーション</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2">
      <c r="A16" s="14" t="s">
        <v>94</v>
      </c>
      <c r="B16" s="15"/>
      <c r="C16" s="13" t="str">
        <f t="shared" si="9"/>
        <v/>
      </c>
      <c r="D16" s="13" t="str">
        <f t="shared" si="8"/>
        <v>医療分野の研究開発関連、科学技術・イノベーション</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2">
      <c r="A17" s="14" t="s">
        <v>95</v>
      </c>
      <c r="B17" s="15"/>
      <c r="C17" s="13" t="str">
        <f t="shared" si="9"/>
        <v/>
      </c>
      <c r="D17" s="13" t="str">
        <f t="shared" si="8"/>
        <v>医療分野の研究開発関連、科学技術・イノベーション</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2">
      <c r="A18" s="14" t="s">
        <v>96</v>
      </c>
      <c r="B18" s="15"/>
      <c r="C18" s="13" t="str">
        <f t="shared" si="9"/>
        <v/>
      </c>
      <c r="D18" s="13" t="str">
        <f t="shared" si="8"/>
        <v>医療分野の研究開発関連、科学技術・イノベーション</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2">
      <c r="A19" s="14" t="s">
        <v>288</v>
      </c>
      <c r="B19" s="15"/>
      <c r="C19" s="13" t="str">
        <f t="shared" si="9"/>
        <v/>
      </c>
      <c r="D19" s="13" t="str">
        <f t="shared" si="8"/>
        <v>医療分野の研究開発関連、科学技術・イノベーション</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2">
      <c r="A20" s="14" t="s">
        <v>289</v>
      </c>
      <c r="B20" s="15"/>
      <c r="C20" s="13" t="str">
        <f t="shared" si="9"/>
        <v/>
      </c>
      <c r="D20" s="13" t="str">
        <f t="shared" si="8"/>
        <v>医療分野の研究開発関連、科学技術・イノベーション</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2">
      <c r="A21" s="14" t="s">
        <v>290</v>
      </c>
      <c r="B21" s="15"/>
      <c r="C21" s="13" t="str">
        <f t="shared" si="9"/>
        <v/>
      </c>
      <c r="D21" s="13" t="str">
        <f t="shared" si="8"/>
        <v>医療分野の研究開発関連、科学技術・イノベーション</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2">
      <c r="A22" s="14" t="s">
        <v>291</v>
      </c>
      <c r="B22" s="15"/>
      <c r="C22" s="13" t="str">
        <f t="shared" si="9"/>
        <v/>
      </c>
      <c r="D22" s="13" t="str">
        <f>IF(C22="",D21,IF(D21&lt;&gt;"",CONCATENATE(D21,"、",C22),C22))</f>
        <v>医療分野の研究開発関連、科学技術・イノベーション</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2">
      <c r="A23" s="83" t="s">
        <v>365</v>
      </c>
      <c r="B23" s="15"/>
      <c r="C23" s="13" t="str">
        <f t="shared" si="9"/>
        <v/>
      </c>
      <c r="D23" s="13" t="str">
        <f>IF(C23="",D22,IF(D22&lt;&gt;"",CONCATENATE(D22,"、",C23),C23))</f>
        <v>医療分野の研究開発関連、科学技術・イノベーション</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2">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2">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2">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2">
      <c r="A27" s="13" t="str">
        <f>IF(D23="", "-", D23)</f>
        <v>医療分野の研究開発関連、科学技術・イノベーション</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2">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2">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2">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2">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2">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2">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2">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2">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2">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2">
      <c r="A38" s="13"/>
      <c r="B38" s="13"/>
      <c r="F38" s="13"/>
      <c r="G38" s="19"/>
      <c r="K38" s="13"/>
      <c r="L38" s="13"/>
      <c r="O38" s="13"/>
      <c r="P38" s="13"/>
      <c r="Q38" s="19"/>
      <c r="T38" s="13"/>
      <c r="Y38" s="32" t="s">
        <v>410</v>
      </c>
      <c r="Z38" s="32" t="s">
        <v>538</v>
      </c>
      <c r="AF38" s="30"/>
      <c r="AK38" s="51" t="str">
        <f t="shared" si="7"/>
        <v>k</v>
      </c>
    </row>
    <row r="39" spans="1:37" x14ac:dyDescent="0.2">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2">
      <c r="A40" s="13"/>
      <c r="B40" s="13"/>
      <c r="F40" s="13"/>
      <c r="G40" s="19"/>
      <c r="K40" s="13"/>
      <c r="L40" s="13"/>
      <c r="O40" s="13"/>
      <c r="P40" s="13"/>
      <c r="Q40" s="19"/>
      <c r="T40" s="13"/>
      <c r="U40" s="32"/>
      <c r="Y40" s="32" t="s">
        <v>412</v>
      </c>
      <c r="Z40" s="32" t="s">
        <v>540</v>
      </c>
      <c r="AF40" s="30"/>
      <c r="AK40" s="51" t="str">
        <f t="shared" si="7"/>
        <v>m</v>
      </c>
    </row>
    <row r="41" spans="1:37" x14ac:dyDescent="0.2">
      <c r="A41" s="13"/>
      <c r="B41" s="13"/>
      <c r="F41" s="13"/>
      <c r="G41" s="19"/>
      <c r="K41" s="13"/>
      <c r="L41" s="13"/>
      <c r="O41" s="13"/>
      <c r="P41" s="13"/>
      <c r="Q41" s="19"/>
      <c r="T41" s="13"/>
      <c r="U41" s="32" t="s">
        <v>351</v>
      </c>
      <c r="Y41" s="32" t="s">
        <v>413</v>
      </c>
      <c r="Z41" s="32" t="s">
        <v>541</v>
      </c>
      <c r="AF41" s="30"/>
      <c r="AK41" s="51" t="str">
        <f t="shared" si="7"/>
        <v>n</v>
      </c>
    </row>
    <row r="42" spans="1:37" x14ac:dyDescent="0.2">
      <c r="A42" s="13"/>
      <c r="B42" s="13"/>
      <c r="F42" s="13"/>
      <c r="G42" s="19"/>
      <c r="K42" s="13"/>
      <c r="L42" s="13"/>
      <c r="O42" s="13"/>
      <c r="P42" s="13"/>
      <c r="Q42" s="19"/>
      <c r="T42" s="13"/>
      <c r="U42" s="32" t="s">
        <v>361</v>
      </c>
      <c r="Y42" s="32" t="s">
        <v>414</v>
      </c>
      <c r="Z42" s="32" t="s">
        <v>542</v>
      </c>
      <c r="AF42" s="30"/>
      <c r="AK42" s="51" t="str">
        <f t="shared" si="7"/>
        <v>o</v>
      </c>
    </row>
    <row r="43" spans="1:37" x14ac:dyDescent="0.2">
      <c r="A43" s="13"/>
      <c r="B43" s="13"/>
      <c r="F43" s="13"/>
      <c r="G43" s="19"/>
      <c r="K43" s="13"/>
      <c r="L43" s="13"/>
      <c r="O43" s="13"/>
      <c r="P43" s="13"/>
      <c r="Q43" s="19"/>
      <c r="T43" s="13"/>
      <c r="Y43" s="32" t="s">
        <v>415</v>
      </c>
      <c r="Z43" s="32" t="s">
        <v>543</v>
      </c>
      <c r="AF43" s="30"/>
      <c r="AK43" s="51" t="str">
        <f t="shared" si="7"/>
        <v>p</v>
      </c>
    </row>
    <row r="44" spans="1:37" x14ac:dyDescent="0.2">
      <c r="A44" s="13"/>
      <c r="B44" s="13"/>
      <c r="F44" s="13"/>
      <c r="G44" s="19"/>
      <c r="K44" s="13"/>
      <c r="L44" s="13"/>
      <c r="O44" s="13"/>
      <c r="P44" s="13"/>
      <c r="Q44" s="19"/>
      <c r="T44" s="13"/>
      <c r="Y44" s="32" t="s">
        <v>416</v>
      </c>
      <c r="Z44" s="32" t="s">
        <v>544</v>
      </c>
      <c r="AF44" s="30"/>
      <c r="AK44" s="51" t="str">
        <f t="shared" si="7"/>
        <v>q</v>
      </c>
    </row>
    <row r="45" spans="1:37" x14ac:dyDescent="0.2">
      <c r="A45" s="13"/>
      <c r="B45" s="13"/>
      <c r="F45" s="13"/>
      <c r="G45" s="19"/>
      <c r="K45" s="13"/>
      <c r="L45" s="13"/>
      <c r="O45" s="13"/>
      <c r="P45" s="13"/>
      <c r="Q45" s="19"/>
      <c r="T45" s="13"/>
      <c r="U45" s="29" t="s">
        <v>161</v>
      </c>
      <c r="Y45" s="32" t="s">
        <v>417</v>
      </c>
      <c r="Z45" s="32" t="s">
        <v>545</v>
      </c>
      <c r="AF45" s="30"/>
      <c r="AK45" s="51" t="str">
        <f t="shared" si="7"/>
        <v>r</v>
      </c>
    </row>
    <row r="46" spans="1:37" x14ac:dyDescent="0.2">
      <c r="A46" s="13"/>
      <c r="B46" s="13"/>
      <c r="F46" s="13"/>
      <c r="G46" s="19"/>
      <c r="K46" s="13"/>
      <c r="L46" s="13"/>
      <c r="O46" s="13"/>
      <c r="P46" s="13"/>
      <c r="Q46" s="19"/>
      <c r="T46" s="13"/>
      <c r="U46" s="93" t="s">
        <v>686</v>
      </c>
      <c r="Y46" s="32" t="s">
        <v>418</v>
      </c>
      <c r="Z46" s="32" t="s">
        <v>546</v>
      </c>
      <c r="AF46" s="30"/>
      <c r="AK46" s="51" t="str">
        <f t="shared" si="7"/>
        <v>s</v>
      </c>
    </row>
    <row r="47" spans="1:37" x14ac:dyDescent="0.2">
      <c r="A47" s="13"/>
      <c r="B47" s="13"/>
      <c r="F47" s="13"/>
      <c r="G47" s="19"/>
      <c r="K47" s="13"/>
      <c r="L47" s="13"/>
      <c r="O47" s="13"/>
      <c r="P47" s="13"/>
      <c r="Q47" s="19"/>
      <c r="T47" s="13"/>
      <c r="Y47" s="32" t="s">
        <v>419</v>
      </c>
      <c r="Z47" s="32" t="s">
        <v>547</v>
      </c>
      <c r="AF47" s="30"/>
      <c r="AK47" s="51" t="str">
        <f t="shared" si="7"/>
        <v>t</v>
      </c>
    </row>
    <row r="48" spans="1:37" x14ac:dyDescent="0.2">
      <c r="A48" s="13"/>
      <c r="B48" s="13"/>
      <c r="F48" s="13"/>
      <c r="G48" s="19"/>
      <c r="K48" s="13"/>
      <c r="L48" s="13"/>
      <c r="O48" s="13"/>
      <c r="P48" s="13"/>
      <c r="Q48" s="19"/>
      <c r="T48" s="13"/>
      <c r="U48" s="93">
        <v>2021</v>
      </c>
      <c r="Y48" s="32" t="s">
        <v>420</v>
      </c>
      <c r="Z48" s="32" t="s">
        <v>548</v>
      </c>
      <c r="AF48" s="30"/>
      <c r="AK48" s="51" t="str">
        <f t="shared" si="7"/>
        <v>u</v>
      </c>
    </row>
    <row r="49" spans="1:37" x14ac:dyDescent="0.2">
      <c r="A49" s="13"/>
      <c r="B49" s="13"/>
      <c r="F49" s="13"/>
      <c r="G49" s="19"/>
      <c r="K49" s="13"/>
      <c r="L49" s="13"/>
      <c r="O49" s="13"/>
      <c r="P49" s="13"/>
      <c r="Q49" s="19"/>
      <c r="T49" s="13"/>
      <c r="U49" s="93">
        <v>2022</v>
      </c>
      <c r="Y49" s="32" t="s">
        <v>421</v>
      </c>
      <c r="Z49" s="32" t="s">
        <v>549</v>
      </c>
      <c r="AF49" s="30"/>
      <c r="AK49" s="51" t="str">
        <f t="shared" si="7"/>
        <v>v</v>
      </c>
    </row>
    <row r="50" spans="1:37" x14ac:dyDescent="0.2">
      <c r="A50" s="13"/>
      <c r="B50" s="13"/>
      <c r="F50" s="13"/>
      <c r="G50" s="19"/>
      <c r="K50" s="13"/>
      <c r="L50" s="13"/>
      <c r="O50" s="13"/>
      <c r="P50" s="13"/>
      <c r="Q50" s="19"/>
      <c r="T50" s="13"/>
      <c r="U50" s="93">
        <v>2023</v>
      </c>
      <c r="Y50" s="32" t="s">
        <v>422</v>
      </c>
      <c r="Z50" s="32" t="s">
        <v>550</v>
      </c>
      <c r="AF50" s="30"/>
    </row>
    <row r="51" spans="1:37" x14ac:dyDescent="0.2">
      <c r="A51" s="13"/>
      <c r="B51" s="13"/>
      <c r="F51" s="13"/>
      <c r="G51" s="19"/>
      <c r="K51" s="13"/>
      <c r="L51" s="13"/>
      <c r="O51" s="13"/>
      <c r="P51" s="13"/>
      <c r="Q51" s="19"/>
      <c r="T51" s="13"/>
      <c r="U51" s="93">
        <v>2024</v>
      </c>
      <c r="Y51" s="32" t="s">
        <v>423</v>
      </c>
      <c r="Z51" s="32" t="s">
        <v>551</v>
      </c>
      <c r="AF51" s="30"/>
    </row>
    <row r="52" spans="1:37" x14ac:dyDescent="0.2">
      <c r="A52" s="13"/>
      <c r="B52" s="13"/>
      <c r="F52" s="13"/>
      <c r="G52" s="19"/>
      <c r="K52" s="13"/>
      <c r="L52" s="13"/>
      <c r="O52" s="13"/>
      <c r="P52" s="13"/>
      <c r="Q52" s="19"/>
      <c r="T52" s="13"/>
      <c r="U52" s="93">
        <v>2025</v>
      </c>
      <c r="Y52" s="32" t="s">
        <v>424</v>
      </c>
      <c r="Z52" s="32" t="s">
        <v>552</v>
      </c>
      <c r="AF52" s="30"/>
    </row>
    <row r="53" spans="1:37" x14ac:dyDescent="0.2">
      <c r="A53" s="13"/>
      <c r="B53" s="13"/>
      <c r="F53" s="13"/>
      <c r="G53" s="19"/>
      <c r="K53" s="13"/>
      <c r="L53" s="13"/>
      <c r="O53" s="13"/>
      <c r="P53" s="13"/>
      <c r="Q53" s="19"/>
      <c r="T53" s="13"/>
      <c r="U53" s="93">
        <v>2026</v>
      </c>
      <c r="Y53" s="32" t="s">
        <v>425</v>
      </c>
      <c r="Z53" s="32" t="s">
        <v>553</v>
      </c>
      <c r="AF53" s="30"/>
    </row>
    <row r="54" spans="1:37" x14ac:dyDescent="0.2">
      <c r="A54" s="13"/>
      <c r="B54" s="13"/>
      <c r="F54" s="13"/>
      <c r="G54" s="19"/>
      <c r="K54" s="13"/>
      <c r="L54" s="13"/>
      <c r="O54" s="13"/>
      <c r="P54" s="20"/>
      <c r="Q54" s="19"/>
      <c r="T54" s="13"/>
      <c r="Y54" s="32" t="s">
        <v>426</v>
      </c>
      <c r="Z54" s="32" t="s">
        <v>554</v>
      </c>
      <c r="AF54" s="30"/>
    </row>
    <row r="55" spans="1:37" x14ac:dyDescent="0.2">
      <c r="A55" s="13"/>
      <c r="B55" s="13"/>
      <c r="F55" s="13"/>
      <c r="G55" s="19"/>
      <c r="K55" s="13"/>
      <c r="L55" s="13"/>
      <c r="O55" s="13"/>
      <c r="P55" s="13"/>
      <c r="Q55" s="19"/>
      <c r="T55" s="13"/>
      <c r="Y55" s="32" t="s">
        <v>427</v>
      </c>
      <c r="Z55" s="32" t="s">
        <v>555</v>
      </c>
      <c r="AF55" s="30"/>
    </row>
    <row r="56" spans="1:37" x14ac:dyDescent="0.2">
      <c r="A56" s="13"/>
      <c r="B56" s="13"/>
      <c r="F56" s="13"/>
      <c r="G56" s="19"/>
      <c r="K56" s="13"/>
      <c r="L56" s="13"/>
      <c r="O56" s="13"/>
      <c r="P56" s="13"/>
      <c r="Q56" s="19"/>
      <c r="T56" s="13"/>
      <c r="U56" s="93">
        <v>20</v>
      </c>
      <c r="Y56" s="32" t="s">
        <v>428</v>
      </c>
      <c r="Z56" s="32" t="s">
        <v>556</v>
      </c>
      <c r="AF56" s="30"/>
    </row>
    <row r="57" spans="1:37" x14ac:dyDescent="0.2">
      <c r="A57" s="13"/>
      <c r="B57" s="13"/>
      <c r="F57" s="13"/>
      <c r="G57" s="19"/>
      <c r="K57" s="13"/>
      <c r="L57" s="13"/>
      <c r="O57" s="13"/>
      <c r="P57" s="13"/>
      <c r="Q57" s="19"/>
      <c r="T57" s="13"/>
      <c r="U57" s="32" t="s">
        <v>626</v>
      </c>
      <c r="Y57" s="32" t="s">
        <v>429</v>
      </c>
      <c r="Z57" s="32" t="s">
        <v>557</v>
      </c>
      <c r="AF57" s="30"/>
    </row>
    <row r="58" spans="1:37" x14ac:dyDescent="0.2">
      <c r="A58" s="13"/>
      <c r="B58" s="13"/>
      <c r="F58" s="13"/>
      <c r="G58" s="19"/>
      <c r="K58" s="13"/>
      <c r="L58" s="13"/>
      <c r="O58" s="13"/>
      <c r="P58" s="13"/>
      <c r="Q58" s="19"/>
      <c r="T58" s="13"/>
      <c r="U58" s="32" t="s">
        <v>627</v>
      </c>
      <c r="Y58" s="32" t="s">
        <v>430</v>
      </c>
      <c r="Z58" s="32" t="s">
        <v>558</v>
      </c>
      <c r="AF58" s="30"/>
    </row>
    <row r="59" spans="1:37" x14ac:dyDescent="0.2">
      <c r="A59" s="13"/>
      <c r="B59" s="13"/>
      <c r="F59" s="13"/>
      <c r="G59" s="19"/>
      <c r="K59" s="13"/>
      <c r="L59" s="13"/>
      <c r="O59" s="13"/>
      <c r="P59" s="13"/>
      <c r="Q59" s="19"/>
      <c r="T59" s="13"/>
      <c r="Y59" s="32" t="s">
        <v>431</v>
      </c>
      <c r="Z59" s="32" t="s">
        <v>559</v>
      </c>
      <c r="AF59" s="30"/>
    </row>
    <row r="60" spans="1:37" x14ac:dyDescent="0.2">
      <c r="A60" s="13"/>
      <c r="B60" s="13"/>
      <c r="F60" s="13"/>
      <c r="G60" s="19"/>
      <c r="K60" s="13"/>
      <c r="L60" s="13"/>
      <c r="O60" s="13"/>
      <c r="P60" s="13"/>
      <c r="Q60" s="19"/>
      <c r="T60" s="13"/>
      <c r="Y60" s="32" t="s">
        <v>432</v>
      </c>
      <c r="Z60" s="32" t="s">
        <v>560</v>
      </c>
      <c r="AF60" s="30"/>
    </row>
    <row r="61" spans="1:37" x14ac:dyDescent="0.2">
      <c r="A61" s="13"/>
      <c r="B61" s="13"/>
      <c r="F61" s="13"/>
      <c r="G61" s="19"/>
      <c r="K61" s="13"/>
      <c r="L61" s="13"/>
      <c r="O61" s="13"/>
      <c r="P61" s="13"/>
      <c r="Q61" s="19"/>
      <c r="T61" s="13"/>
      <c r="Y61" s="32" t="s">
        <v>433</v>
      </c>
      <c r="Z61" s="32" t="s">
        <v>561</v>
      </c>
      <c r="AF61" s="30"/>
    </row>
    <row r="62" spans="1:37" x14ac:dyDescent="0.2">
      <c r="A62" s="13"/>
      <c r="B62" s="13"/>
      <c r="F62" s="13"/>
      <c r="G62" s="19"/>
      <c r="K62" s="13"/>
      <c r="L62" s="13"/>
      <c r="O62" s="13"/>
      <c r="P62" s="13"/>
      <c r="Q62" s="19"/>
      <c r="T62" s="13"/>
      <c r="Y62" s="32" t="s">
        <v>434</v>
      </c>
      <c r="Z62" s="32" t="s">
        <v>562</v>
      </c>
      <c r="AF62" s="30"/>
    </row>
    <row r="63" spans="1:37" x14ac:dyDescent="0.2">
      <c r="A63" s="13"/>
      <c r="B63" s="13"/>
      <c r="F63" s="13"/>
      <c r="G63" s="19"/>
      <c r="K63" s="13"/>
      <c r="L63" s="13"/>
      <c r="O63" s="13"/>
      <c r="P63" s="13"/>
      <c r="Q63" s="19"/>
      <c r="T63" s="13"/>
      <c r="Y63" s="32" t="s">
        <v>435</v>
      </c>
      <c r="Z63" s="32" t="s">
        <v>563</v>
      </c>
      <c r="AF63" s="30"/>
    </row>
    <row r="64" spans="1:37" x14ac:dyDescent="0.2">
      <c r="A64" s="13"/>
      <c r="B64" s="13"/>
      <c r="F64" s="13"/>
      <c r="G64" s="19"/>
      <c r="K64" s="13"/>
      <c r="L64" s="13"/>
      <c r="O64" s="13"/>
      <c r="P64" s="13"/>
      <c r="Q64" s="19"/>
      <c r="T64" s="13"/>
      <c r="Y64" s="32" t="s">
        <v>436</v>
      </c>
      <c r="Z64" s="32" t="s">
        <v>564</v>
      </c>
      <c r="AF64" s="30"/>
    </row>
    <row r="65" spans="1:32" x14ac:dyDescent="0.2">
      <c r="A65" s="13"/>
      <c r="B65" s="13"/>
      <c r="F65" s="13"/>
      <c r="G65" s="19"/>
      <c r="K65" s="13"/>
      <c r="L65" s="13"/>
      <c r="O65" s="13"/>
      <c r="P65" s="13"/>
      <c r="Q65" s="19"/>
      <c r="T65" s="13"/>
      <c r="Y65" s="32" t="s">
        <v>437</v>
      </c>
      <c r="Z65" s="32" t="s">
        <v>565</v>
      </c>
      <c r="AF65" s="30"/>
    </row>
    <row r="66" spans="1:32" x14ac:dyDescent="0.2">
      <c r="A66" s="13"/>
      <c r="B66" s="13"/>
      <c r="F66" s="13"/>
      <c r="G66" s="19"/>
      <c r="K66" s="13"/>
      <c r="L66" s="13"/>
      <c r="O66" s="13"/>
      <c r="P66" s="13"/>
      <c r="Q66" s="19"/>
      <c r="T66" s="13"/>
      <c r="Y66" s="32" t="s">
        <v>67</v>
      </c>
      <c r="Z66" s="32" t="s">
        <v>566</v>
      </c>
      <c r="AF66" s="30"/>
    </row>
    <row r="67" spans="1:32" x14ac:dyDescent="0.2">
      <c r="A67" s="13"/>
      <c r="B67" s="13"/>
      <c r="F67" s="13"/>
      <c r="G67" s="19"/>
      <c r="K67" s="13"/>
      <c r="L67" s="13"/>
      <c r="O67" s="13"/>
      <c r="P67" s="13"/>
      <c r="Q67" s="19"/>
      <c r="T67" s="13"/>
      <c r="Y67" s="32" t="s">
        <v>438</v>
      </c>
      <c r="Z67" s="32" t="s">
        <v>567</v>
      </c>
      <c r="AF67" s="30"/>
    </row>
    <row r="68" spans="1:32" x14ac:dyDescent="0.2">
      <c r="A68" s="13"/>
      <c r="B68" s="13"/>
      <c r="F68" s="13"/>
      <c r="G68" s="19"/>
      <c r="K68" s="13"/>
      <c r="L68" s="13"/>
      <c r="O68" s="13"/>
      <c r="P68" s="13"/>
      <c r="Q68" s="19"/>
      <c r="T68" s="13"/>
      <c r="Y68" s="32" t="s">
        <v>439</v>
      </c>
      <c r="Z68" s="32" t="s">
        <v>568</v>
      </c>
      <c r="AF68" s="30"/>
    </row>
    <row r="69" spans="1:32" x14ac:dyDescent="0.2">
      <c r="A69" s="13"/>
      <c r="B69" s="13"/>
      <c r="F69" s="13"/>
      <c r="G69" s="19"/>
      <c r="K69" s="13"/>
      <c r="L69" s="13"/>
      <c r="O69" s="13"/>
      <c r="P69" s="13"/>
      <c r="Q69" s="19"/>
      <c r="T69" s="13"/>
      <c r="Y69" s="32" t="s">
        <v>440</v>
      </c>
      <c r="Z69" s="32" t="s">
        <v>569</v>
      </c>
      <c r="AF69" s="30"/>
    </row>
    <row r="70" spans="1:32" x14ac:dyDescent="0.2">
      <c r="A70" s="13"/>
      <c r="B70" s="13"/>
      <c r="Y70" s="32" t="s">
        <v>441</v>
      </c>
      <c r="Z70" s="32" t="s">
        <v>570</v>
      </c>
    </row>
    <row r="71" spans="1:32" x14ac:dyDescent="0.2">
      <c r="Y71" s="32" t="s">
        <v>442</v>
      </c>
      <c r="Z71" s="32" t="s">
        <v>571</v>
      </c>
    </row>
    <row r="72" spans="1:32" x14ac:dyDescent="0.2">
      <c r="Y72" s="32" t="s">
        <v>443</v>
      </c>
      <c r="Z72" s="32" t="s">
        <v>572</v>
      </c>
    </row>
    <row r="73" spans="1:32" x14ac:dyDescent="0.2">
      <c r="Y73" s="32" t="s">
        <v>444</v>
      </c>
      <c r="Z73" s="32" t="s">
        <v>573</v>
      </c>
    </row>
    <row r="74" spans="1:32" x14ac:dyDescent="0.2">
      <c r="Y74" s="32" t="s">
        <v>445</v>
      </c>
      <c r="Z74" s="32" t="s">
        <v>574</v>
      </c>
    </row>
    <row r="75" spans="1:32" x14ac:dyDescent="0.2">
      <c r="Y75" s="32" t="s">
        <v>446</v>
      </c>
      <c r="Z75" s="32" t="s">
        <v>575</v>
      </c>
    </row>
    <row r="76" spans="1:32" x14ac:dyDescent="0.2">
      <c r="Y76" s="32" t="s">
        <v>447</v>
      </c>
      <c r="Z76" s="32" t="s">
        <v>576</v>
      </c>
    </row>
    <row r="77" spans="1:32" x14ac:dyDescent="0.2">
      <c r="Y77" s="32" t="s">
        <v>448</v>
      </c>
      <c r="Z77" s="32" t="s">
        <v>577</v>
      </c>
    </row>
    <row r="78" spans="1:32" x14ac:dyDescent="0.2">
      <c r="Y78" s="32" t="s">
        <v>449</v>
      </c>
      <c r="Z78" s="32" t="s">
        <v>578</v>
      </c>
    </row>
    <row r="79" spans="1:32" x14ac:dyDescent="0.2">
      <c r="Y79" s="32" t="s">
        <v>450</v>
      </c>
      <c r="Z79" s="32" t="s">
        <v>579</v>
      </c>
    </row>
    <row r="80" spans="1:32" x14ac:dyDescent="0.2">
      <c r="Y80" s="32" t="s">
        <v>451</v>
      </c>
      <c r="Z80" s="32" t="s">
        <v>580</v>
      </c>
    </row>
    <row r="81" spans="25:26" x14ac:dyDescent="0.2">
      <c r="Y81" s="32" t="s">
        <v>452</v>
      </c>
      <c r="Z81" s="32" t="s">
        <v>581</v>
      </c>
    </row>
    <row r="82" spans="25:26" x14ac:dyDescent="0.2">
      <c r="Y82" s="32" t="s">
        <v>453</v>
      </c>
      <c r="Z82" s="32" t="s">
        <v>582</v>
      </c>
    </row>
    <row r="83" spans="25:26" x14ac:dyDescent="0.2">
      <c r="Y83" s="32" t="s">
        <v>454</v>
      </c>
      <c r="Z83" s="32" t="s">
        <v>583</v>
      </c>
    </row>
    <row r="84" spans="25:26" x14ac:dyDescent="0.2">
      <c r="Y84" s="32" t="s">
        <v>455</v>
      </c>
      <c r="Z84" s="32" t="s">
        <v>584</v>
      </c>
    </row>
    <row r="85" spans="25:26" x14ac:dyDescent="0.2">
      <c r="Y85" s="32" t="s">
        <v>456</v>
      </c>
      <c r="Z85" s="32" t="s">
        <v>585</v>
      </c>
    </row>
    <row r="86" spans="25:26" x14ac:dyDescent="0.2">
      <c r="Y86" s="32" t="s">
        <v>457</v>
      </c>
      <c r="Z86" s="32" t="s">
        <v>586</v>
      </c>
    </row>
    <row r="87" spans="25:26" x14ac:dyDescent="0.2">
      <c r="Y87" s="32" t="s">
        <v>458</v>
      </c>
      <c r="Z87" s="32" t="s">
        <v>587</v>
      </c>
    </row>
    <row r="88" spans="25:26" x14ac:dyDescent="0.2">
      <c r="Y88" s="32" t="s">
        <v>459</v>
      </c>
      <c r="Z88" s="32" t="s">
        <v>588</v>
      </c>
    </row>
    <row r="89" spans="25:26" x14ac:dyDescent="0.2">
      <c r="Y89" s="32" t="s">
        <v>460</v>
      </c>
      <c r="Z89" s="32" t="s">
        <v>589</v>
      </c>
    </row>
    <row r="90" spans="25:26" x14ac:dyDescent="0.2">
      <c r="Y90" s="32" t="s">
        <v>461</v>
      </c>
      <c r="Z90" s="32" t="s">
        <v>590</v>
      </c>
    </row>
    <row r="91" spans="25:26" x14ac:dyDescent="0.2">
      <c r="Y91" s="32" t="s">
        <v>462</v>
      </c>
      <c r="Z91" s="32" t="s">
        <v>591</v>
      </c>
    </row>
    <row r="92" spans="25:26" x14ac:dyDescent="0.2">
      <c r="Y92" s="32" t="s">
        <v>463</v>
      </c>
      <c r="Z92" s="32" t="s">
        <v>592</v>
      </c>
    </row>
    <row r="93" spans="25:26" x14ac:dyDescent="0.2">
      <c r="Y93" s="32" t="s">
        <v>464</v>
      </c>
      <c r="Z93" s="32" t="s">
        <v>593</v>
      </c>
    </row>
    <row r="94" spans="25:26" x14ac:dyDescent="0.2">
      <c r="Y94" s="32" t="s">
        <v>465</v>
      </c>
      <c r="Z94" s="32" t="s">
        <v>594</v>
      </c>
    </row>
    <row r="95" spans="25:26" x14ac:dyDescent="0.2">
      <c r="Y95" s="32" t="s">
        <v>466</v>
      </c>
      <c r="Z95" s="32" t="s">
        <v>595</v>
      </c>
    </row>
    <row r="96" spans="25:26" x14ac:dyDescent="0.2">
      <c r="Y96" s="32" t="s">
        <v>369</v>
      </c>
      <c r="Z96" s="32" t="s">
        <v>596</v>
      </c>
    </row>
    <row r="97" spans="25:26" x14ac:dyDescent="0.2">
      <c r="Y97" s="32" t="s">
        <v>467</v>
      </c>
      <c r="Z97" s="32" t="s">
        <v>597</v>
      </c>
    </row>
    <row r="98" spans="25:26" x14ac:dyDescent="0.2">
      <c r="Y98" s="32" t="s">
        <v>468</v>
      </c>
      <c r="Z98" s="32" t="s">
        <v>598</v>
      </c>
    </row>
    <row r="99" spans="25:26" x14ac:dyDescent="0.2">
      <c r="Y99" s="32" t="s">
        <v>498</v>
      </c>
      <c r="Z99" s="32" t="s">
        <v>599</v>
      </c>
    </row>
    <row r="100" spans="25:26" x14ac:dyDescent="0.2">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2" x14ac:dyDescent="0.2"/>
  <cols>
    <col min="1" max="49" width="2.6640625" style="34" customWidth="1"/>
    <col min="50" max="50" width="6.21875" style="34" customWidth="1"/>
    <col min="51" max="51" width="16.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AP1" s="35"/>
      <c r="AQ1" s="35"/>
      <c r="AR1" s="35"/>
      <c r="AS1" s="35"/>
      <c r="AT1" s="35"/>
      <c r="AU1" s="35"/>
      <c r="AV1" s="35"/>
      <c r="AW1" s="36"/>
    </row>
    <row r="2" spans="1:51" ht="18.75" customHeight="1" x14ac:dyDescent="0.2">
      <c r="A2" s="686" t="s">
        <v>316</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371</v>
      </c>
      <c r="AF2" s="925"/>
      <c r="AG2" s="925"/>
      <c r="AH2" s="128"/>
      <c r="AI2" s="925" t="s">
        <v>467</v>
      </c>
      <c r="AJ2" s="925"/>
      <c r="AK2" s="925"/>
      <c r="AL2" s="128"/>
      <c r="AM2" s="925" t="s">
        <v>468</v>
      </c>
      <c r="AN2" s="925"/>
      <c r="AO2" s="925"/>
      <c r="AP2" s="128"/>
      <c r="AQ2" s="135" t="s">
        <v>223</v>
      </c>
      <c r="AR2" s="136"/>
      <c r="AS2" s="136"/>
      <c r="AT2" s="137"/>
      <c r="AU2" s="138" t="s">
        <v>129</v>
      </c>
      <c r="AV2" s="138"/>
      <c r="AW2" s="138"/>
      <c r="AX2" s="139"/>
      <c r="AY2" s="34">
        <f>COUNTA($G$4)</f>
        <v>0</v>
      </c>
    </row>
    <row r="3" spans="1:51" ht="18.75" customHeight="1" x14ac:dyDescent="0.2">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2">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2">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2">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2">
      <c r="A7" s="955" t="s">
        <v>343</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2">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2">
      <c r="A9" s="686" t="s">
        <v>316</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371</v>
      </c>
      <c r="AF9" s="925"/>
      <c r="AG9" s="925"/>
      <c r="AH9" s="128"/>
      <c r="AI9" s="925" t="s">
        <v>467</v>
      </c>
      <c r="AJ9" s="925"/>
      <c r="AK9" s="925"/>
      <c r="AL9" s="128"/>
      <c r="AM9" s="925" t="s">
        <v>468</v>
      </c>
      <c r="AN9" s="925"/>
      <c r="AO9" s="925"/>
      <c r="AP9" s="128"/>
      <c r="AQ9" s="135" t="s">
        <v>223</v>
      </c>
      <c r="AR9" s="136"/>
      <c r="AS9" s="136"/>
      <c r="AT9" s="137"/>
      <c r="AU9" s="138" t="s">
        <v>129</v>
      </c>
      <c r="AV9" s="138"/>
      <c r="AW9" s="138"/>
      <c r="AX9" s="139"/>
      <c r="AY9" s="34">
        <f>COUNTA($G$11)</f>
        <v>0</v>
      </c>
    </row>
    <row r="10" spans="1:51" ht="18.75" customHeight="1" x14ac:dyDescent="0.2">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2">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2">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2">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2">
      <c r="A14" s="955" t="s">
        <v>343</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2">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2">
      <c r="A16" s="686" t="s">
        <v>316</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371</v>
      </c>
      <c r="AF16" s="925"/>
      <c r="AG16" s="925"/>
      <c r="AH16" s="128"/>
      <c r="AI16" s="925" t="s">
        <v>467</v>
      </c>
      <c r="AJ16" s="925"/>
      <c r="AK16" s="925"/>
      <c r="AL16" s="128"/>
      <c r="AM16" s="925" t="s">
        <v>468</v>
      </c>
      <c r="AN16" s="925"/>
      <c r="AO16" s="925"/>
      <c r="AP16" s="128"/>
      <c r="AQ16" s="135" t="s">
        <v>223</v>
      </c>
      <c r="AR16" s="136"/>
      <c r="AS16" s="136"/>
      <c r="AT16" s="137"/>
      <c r="AU16" s="138" t="s">
        <v>129</v>
      </c>
      <c r="AV16" s="138"/>
      <c r="AW16" s="138"/>
      <c r="AX16" s="139"/>
      <c r="AY16" s="34">
        <f>COUNTA($G$18)</f>
        <v>0</v>
      </c>
    </row>
    <row r="17" spans="1:51" ht="18.75" customHeight="1" x14ac:dyDescent="0.2">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2">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2">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2">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2">
      <c r="A21" s="955" t="s">
        <v>343</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2">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2">
      <c r="A23" s="686" t="s">
        <v>316</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371</v>
      </c>
      <c r="AF23" s="925"/>
      <c r="AG23" s="925"/>
      <c r="AH23" s="128"/>
      <c r="AI23" s="925" t="s">
        <v>467</v>
      </c>
      <c r="AJ23" s="925"/>
      <c r="AK23" s="925"/>
      <c r="AL23" s="128"/>
      <c r="AM23" s="925" t="s">
        <v>468</v>
      </c>
      <c r="AN23" s="925"/>
      <c r="AO23" s="925"/>
      <c r="AP23" s="128"/>
      <c r="AQ23" s="135" t="s">
        <v>223</v>
      </c>
      <c r="AR23" s="136"/>
      <c r="AS23" s="136"/>
      <c r="AT23" s="137"/>
      <c r="AU23" s="138" t="s">
        <v>129</v>
      </c>
      <c r="AV23" s="138"/>
      <c r="AW23" s="138"/>
      <c r="AX23" s="139"/>
      <c r="AY23" s="34">
        <f>COUNTA($G$25)</f>
        <v>0</v>
      </c>
    </row>
    <row r="24" spans="1:51" ht="18.75" customHeight="1" x14ac:dyDescent="0.2">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2">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2">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2">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2">
      <c r="A28" s="955" t="s">
        <v>343</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2">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2">
      <c r="A30" s="686" t="s">
        <v>316</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371</v>
      </c>
      <c r="AF30" s="925"/>
      <c r="AG30" s="925"/>
      <c r="AH30" s="128"/>
      <c r="AI30" s="925" t="s">
        <v>467</v>
      </c>
      <c r="AJ30" s="925"/>
      <c r="AK30" s="925"/>
      <c r="AL30" s="128"/>
      <c r="AM30" s="925" t="s">
        <v>468</v>
      </c>
      <c r="AN30" s="925"/>
      <c r="AO30" s="925"/>
      <c r="AP30" s="128"/>
      <c r="AQ30" s="135" t="s">
        <v>223</v>
      </c>
      <c r="AR30" s="136"/>
      <c r="AS30" s="136"/>
      <c r="AT30" s="137"/>
      <c r="AU30" s="138" t="s">
        <v>129</v>
      </c>
      <c r="AV30" s="138"/>
      <c r="AW30" s="138"/>
      <c r="AX30" s="139"/>
      <c r="AY30" s="34">
        <f>COUNTA($G$32)</f>
        <v>0</v>
      </c>
    </row>
    <row r="31" spans="1:51" ht="18.75" customHeight="1" x14ac:dyDescent="0.2">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2">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2">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2">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2">
      <c r="A35" s="955" t="s">
        <v>343</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2">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2">
      <c r="A37" s="686" t="s">
        <v>316</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371</v>
      </c>
      <c r="AF37" s="925"/>
      <c r="AG37" s="925"/>
      <c r="AH37" s="128"/>
      <c r="AI37" s="925" t="s">
        <v>467</v>
      </c>
      <c r="AJ37" s="925"/>
      <c r="AK37" s="925"/>
      <c r="AL37" s="128"/>
      <c r="AM37" s="925" t="s">
        <v>468</v>
      </c>
      <c r="AN37" s="925"/>
      <c r="AO37" s="925"/>
      <c r="AP37" s="128"/>
      <c r="AQ37" s="135" t="s">
        <v>223</v>
      </c>
      <c r="AR37" s="136"/>
      <c r="AS37" s="136"/>
      <c r="AT37" s="137"/>
      <c r="AU37" s="138" t="s">
        <v>129</v>
      </c>
      <c r="AV37" s="138"/>
      <c r="AW37" s="138"/>
      <c r="AX37" s="139"/>
      <c r="AY37" s="34">
        <f>COUNTA($G$39)</f>
        <v>0</v>
      </c>
    </row>
    <row r="38" spans="1:51" ht="18.75" customHeight="1" x14ac:dyDescent="0.2">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2">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2">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2">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2">
      <c r="A42" s="955" t="s">
        <v>343</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2">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2">
      <c r="A44" s="686" t="s">
        <v>316</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371</v>
      </c>
      <c r="AF44" s="925"/>
      <c r="AG44" s="925"/>
      <c r="AH44" s="128"/>
      <c r="AI44" s="925" t="s">
        <v>467</v>
      </c>
      <c r="AJ44" s="925"/>
      <c r="AK44" s="925"/>
      <c r="AL44" s="128"/>
      <c r="AM44" s="925" t="s">
        <v>468</v>
      </c>
      <c r="AN44" s="925"/>
      <c r="AO44" s="925"/>
      <c r="AP44" s="128"/>
      <c r="AQ44" s="135" t="s">
        <v>223</v>
      </c>
      <c r="AR44" s="136"/>
      <c r="AS44" s="136"/>
      <c r="AT44" s="137"/>
      <c r="AU44" s="138" t="s">
        <v>129</v>
      </c>
      <c r="AV44" s="138"/>
      <c r="AW44" s="138"/>
      <c r="AX44" s="139"/>
      <c r="AY44" s="34">
        <f>COUNTA($G$46)</f>
        <v>0</v>
      </c>
    </row>
    <row r="45" spans="1:51" ht="18.75" customHeight="1" x14ac:dyDescent="0.2">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2">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2">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2">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2">
      <c r="A49" s="955" t="s">
        <v>343</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2">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2">
      <c r="A51" s="686" t="s">
        <v>316</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371</v>
      </c>
      <c r="AF51" s="925"/>
      <c r="AG51" s="925"/>
      <c r="AH51" s="128"/>
      <c r="AI51" s="925" t="s">
        <v>467</v>
      </c>
      <c r="AJ51" s="925"/>
      <c r="AK51" s="925"/>
      <c r="AL51" s="128"/>
      <c r="AM51" s="925" t="s">
        <v>468</v>
      </c>
      <c r="AN51" s="925"/>
      <c r="AO51" s="925"/>
      <c r="AP51" s="128"/>
      <c r="AQ51" s="135" t="s">
        <v>223</v>
      </c>
      <c r="AR51" s="136"/>
      <c r="AS51" s="136"/>
      <c r="AT51" s="137"/>
      <c r="AU51" s="138" t="s">
        <v>129</v>
      </c>
      <c r="AV51" s="138"/>
      <c r="AW51" s="138"/>
      <c r="AX51" s="139"/>
      <c r="AY51" s="34">
        <f>COUNTA($G$53)</f>
        <v>0</v>
      </c>
    </row>
    <row r="52" spans="1:51" ht="18.75" customHeight="1" x14ac:dyDescent="0.2">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2">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2">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2">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2">
      <c r="A56" s="955" t="s">
        <v>343</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2">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2">
      <c r="A58" s="686" t="s">
        <v>316</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371</v>
      </c>
      <c r="AF58" s="925"/>
      <c r="AG58" s="925"/>
      <c r="AH58" s="128"/>
      <c r="AI58" s="925" t="s">
        <v>467</v>
      </c>
      <c r="AJ58" s="925"/>
      <c r="AK58" s="925"/>
      <c r="AL58" s="128"/>
      <c r="AM58" s="925" t="s">
        <v>468</v>
      </c>
      <c r="AN58" s="925"/>
      <c r="AO58" s="925"/>
      <c r="AP58" s="128"/>
      <c r="AQ58" s="135" t="s">
        <v>223</v>
      </c>
      <c r="AR58" s="136"/>
      <c r="AS58" s="136"/>
      <c r="AT58" s="137"/>
      <c r="AU58" s="138" t="s">
        <v>129</v>
      </c>
      <c r="AV58" s="138"/>
      <c r="AW58" s="138"/>
      <c r="AX58" s="139"/>
      <c r="AY58" s="34">
        <f>COUNTA($G$60)</f>
        <v>0</v>
      </c>
    </row>
    <row r="59" spans="1:51" ht="18.75" customHeight="1" x14ac:dyDescent="0.2">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2">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2">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2">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2">
      <c r="A63" s="955" t="s">
        <v>343</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2">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2">
      <c r="A65" s="686" t="s">
        <v>316</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371</v>
      </c>
      <c r="AF65" s="925"/>
      <c r="AG65" s="925"/>
      <c r="AH65" s="128"/>
      <c r="AI65" s="925" t="s">
        <v>467</v>
      </c>
      <c r="AJ65" s="925"/>
      <c r="AK65" s="925"/>
      <c r="AL65" s="128"/>
      <c r="AM65" s="925" t="s">
        <v>468</v>
      </c>
      <c r="AN65" s="925"/>
      <c r="AO65" s="925"/>
      <c r="AP65" s="128"/>
      <c r="AQ65" s="135" t="s">
        <v>223</v>
      </c>
      <c r="AR65" s="136"/>
      <c r="AS65" s="136"/>
      <c r="AT65" s="137"/>
      <c r="AU65" s="138" t="s">
        <v>129</v>
      </c>
      <c r="AV65" s="138"/>
      <c r="AW65" s="138"/>
      <c r="AX65" s="139"/>
      <c r="AY65" s="34">
        <f>COUNTA($G$67)</f>
        <v>0</v>
      </c>
    </row>
    <row r="66" spans="1:51" ht="18.75" customHeight="1" x14ac:dyDescent="0.2">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2">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2">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2">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2">
      <c r="A70" s="955" t="s">
        <v>343</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5">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9vY9e95dw+ixiuzOUZAePaRKoenMBzvB9RzC+gofywML+DBcjYB79SCHq3iCYEr5+7CZT3/BPO0hIUD0AXVYWg==" saltValue="3MCD1dbMJe3XQROWAoyNYw=="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2" x14ac:dyDescent="0.2"/>
  <cols>
    <col min="1" max="49" width="2.6640625" style="34" customWidth="1"/>
    <col min="50" max="50" width="4.33203125" style="34" customWidth="1"/>
    <col min="51" max="51" width="8.886718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thickBot="1" x14ac:dyDescent="0.25">
      <c r="AP1" s="35"/>
      <c r="AQ1" s="35"/>
      <c r="AR1" s="35"/>
      <c r="AS1" s="35"/>
      <c r="AT1" s="35"/>
      <c r="AU1" s="35"/>
      <c r="AV1" s="35"/>
      <c r="AW1" s="36"/>
    </row>
    <row r="2" spans="1:51" ht="30" customHeight="1" x14ac:dyDescent="0.2">
      <c r="A2" s="964" t="s">
        <v>26</v>
      </c>
      <c r="B2" s="965"/>
      <c r="C2" s="965"/>
      <c r="D2" s="965"/>
      <c r="E2" s="965"/>
      <c r="F2" s="966"/>
      <c r="G2" s="309" t="s">
        <v>329</v>
      </c>
      <c r="H2" s="310"/>
      <c r="I2" s="310"/>
      <c r="J2" s="310"/>
      <c r="K2" s="310"/>
      <c r="L2" s="310"/>
      <c r="M2" s="310"/>
      <c r="N2" s="310"/>
      <c r="O2" s="310"/>
      <c r="P2" s="310"/>
      <c r="Q2" s="310"/>
      <c r="R2" s="310"/>
      <c r="S2" s="310"/>
      <c r="T2" s="310"/>
      <c r="U2" s="310"/>
      <c r="V2" s="310"/>
      <c r="W2" s="310"/>
      <c r="X2" s="310"/>
      <c r="Y2" s="310"/>
      <c r="Z2" s="310"/>
      <c r="AA2" s="310"/>
      <c r="AB2" s="311"/>
      <c r="AC2" s="309" t="s">
        <v>331</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2">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2">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2">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2">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2">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2">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2">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2">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2">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2">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2">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5">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2">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2">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2">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2">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2">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2">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2">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2">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2">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2">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2">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2">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5">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2">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2">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2">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2">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2">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2">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2">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2">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2">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2">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2">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2">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5">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2">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2">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2">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2">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2">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2">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2">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2">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2">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2">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2">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2">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5">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5"/>
    <row r="55" spans="1:51" ht="30" customHeight="1" x14ac:dyDescent="0.2">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2">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2">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2">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2">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2">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2">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2">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2">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2">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2">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2">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5">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2">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2">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2">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2">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2">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2">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2">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2">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2">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2">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2">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2">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5">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2">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2">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2">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2">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2">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2">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2">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2">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2">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2">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2">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2">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5">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2">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2">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2">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2">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2">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2">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2">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2">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2">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2">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2">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2">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5">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5"/>
    <row r="108" spans="1:51" ht="30" customHeight="1" x14ac:dyDescent="0.2">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2">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2">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2">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2">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2">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2">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2">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2">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2">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2">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2">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5">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2">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2">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2">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2">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2">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2">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2">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2">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2">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2">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2">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2">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5">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2">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2">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2">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2">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2">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2">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2">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2">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2">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2">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2">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2">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5">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2">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2">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2">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2">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2">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2">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2">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2">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2">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2">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2">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2">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5">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5"/>
    <row r="161" spans="1:51" ht="30" customHeight="1" x14ac:dyDescent="0.2">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2">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2">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2">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2">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2">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2">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2">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2">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2">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2">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2">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5">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2">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2">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2">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2">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2">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2">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2">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2">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2">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2">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2">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2">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5">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2">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2">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2">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2">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2">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2">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2">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2">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2">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2">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2">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2">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5">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2">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2">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2">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2">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2">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2">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2">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2">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2">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2">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2">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2">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5">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5"/>
    <row r="214" spans="1:51" ht="30" customHeight="1" x14ac:dyDescent="0.2">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2">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2">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2">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2">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2">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2">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2">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2">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2">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2">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2">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5">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2">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2">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2">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2">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2">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2">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2">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2">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2">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2">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2">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2">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5">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2">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2">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2">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2">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2">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2">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2">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2">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2">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2">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2">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2">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5">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2">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2">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2">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2">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2">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2">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2">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2">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2">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2">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2">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2">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5">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2">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2" x14ac:dyDescent="0.2"/>
  <cols>
    <col min="1" max="2" width="2.6640625" style="34" customWidth="1"/>
    <col min="3" max="33" width="2.6640625" style="69" customWidth="1"/>
    <col min="34" max="37" width="3.44140625" style="69" customWidth="1"/>
    <col min="38" max="41" width="2.6640625" style="69" customWidth="1"/>
    <col min="42" max="50" width="3.21875" style="70" customWidth="1"/>
    <col min="51" max="51" width="11.109375" style="34" hidden="1" customWidth="1"/>
    <col min="52" max="57" width="2.21875" style="34" customWidth="1"/>
    <col min="58" max="61" width="9" style="34"/>
    <col min="62" max="62" width="27.88671875" style="34" customWidth="1"/>
    <col min="63" max="63" width="12.21875" style="34" customWidth="1"/>
    <col min="64" max="16384" width="9" style="34"/>
  </cols>
  <sheetData>
    <row r="1" spans="1:51" ht="23.25" customHeight="1" x14ac:dyDescent="0.2">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2">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2">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319</v>
      </c>
      <c r="Z3" s="273"/>
      <c r="AA3" s="273"/>
      <c r="AB3" s="273"/>
      <c r="AC3" s="989" t="s">
        <v>310</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2">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2">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2">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2">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2">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2">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2">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2">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2">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2">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2">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2">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2">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2">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2">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2">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2">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2">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2">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2">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2">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2">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2">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2">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2">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2">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2">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2">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2">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2">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2">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2">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2">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319</v>
      </c>
      <c r="Z36" s="273"/>
      <c r="AA36" s="273"/>
      <c r="AB36" s="273"/>
      <c r="AC36" s="989" t="s">
        <v>310</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2">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2">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2">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2">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2">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2">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2">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2">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2">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2">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2">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2">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2">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2">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2">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2">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2">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2">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2">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2">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2">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2">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2">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2">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2">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2">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2">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2">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2">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2">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2">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2">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2">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319</v>
      </c>
      <c r="Z69" s="273"/>
      <c r="AA69" s="273"/>
      <c r="AB69" s="273"/>
      <c r="AC69" s="989" t="s">
        <v>310</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2">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2">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2">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2">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2">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2">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2">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2">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2">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2">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2">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2">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2">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2">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2">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2">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2">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2">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2">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2">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2">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2">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2">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2">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2">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2">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2">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2">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2">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2">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2">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2">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2">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319</v>
      </c>
      <c r="Z102" s="273"/>
      <c r="AA102" s="273"/>
      <c r="AB102" s="273"/>
      <c r="AC102" s="989" t="s">
        <v>310</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2">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2">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2">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2">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2">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2">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2">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2">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2">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2">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2">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2">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2">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2">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2">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2">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2">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2">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2">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2">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2">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2">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2">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2">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2">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2">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2">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2">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2">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2">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2">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2">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2">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319</v>
      </c>
      <c r="Z135" s="273"/>
      <c r="AA135" s="273"/>
      <c r="AB135" s="273"/>
      <c r="AC135" s="989" t="s">
        <v>310</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2">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2">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2">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2">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2">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2">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2">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2">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2">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2">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2">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2">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2">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2">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2">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2">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2">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2">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2">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2">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2">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2">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2">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2">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2">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2">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2">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2">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2">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2">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2">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2">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2">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319</v>
      </c>
      <c r="Z168" s="273"/>
      <c r="AA168" s="273"/>
      <c r="AB168" s="273"/>
      <c r="AC168" s="989" t="s">
        <v>310</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2">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2">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2">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2">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2">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2">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2">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2">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2">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2">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2">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2">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2">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2">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2">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2">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2">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2">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2">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2">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2">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2">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2">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2">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2">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2">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2">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2">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2">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2">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2">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2">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2">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319</v>
      </c>
      <c r="Z201" s="273"/>
      <c r="AA201" s="273"/>
      <c r="AB201" s="273"/>
      <c r="AC201" s="989" t="s">
        <v>310</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2">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2">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2">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2">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2">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2">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2">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2">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2">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2">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2">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2">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2">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2">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2">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2">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2">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2">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2">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2">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2">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2">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2">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2">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2">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2">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2">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2">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2">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2">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2">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2">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2">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319</v>
      </c>
      <c r="Z234" s="273"/>
      <c r="AA234" s="273"/>
      <c r="AB234" s="273"/>
      <c r="AC234" s="989" t="s">
        <v>310</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2">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2">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2">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2">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2">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2">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2">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2">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2">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2">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2">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2">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2">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2">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2">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2">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2">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2">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2">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2">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2">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2">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2">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2">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2">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2">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2">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2">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2">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2">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2">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2">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2">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319</v>
      </c>
      <c r="Z267" s="273"/>
      <c r="AA267" s="273"/>
      <c r="AB267" s="273"/>
      <c r="AC267" s="989" t="s">
        <v>310</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2">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2">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2">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2">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2">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2">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2">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2">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2">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2">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2">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2">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2">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2">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2">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2">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2">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2">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2">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2">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2">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2">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2">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2">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2">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2">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2">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2">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2">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2">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2">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2">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2">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319</v>
      </c>
      <c r="Z300" s="273"/>
      <c r="AA300" s="273"/>
      <c r="AB300" s="273"/>
      <c r="AC300" s="989" t="s">
        <v>310</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2">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2">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2">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2">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2">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2">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2">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2">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2">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2">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2">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2">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2">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2">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2">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2">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2">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2">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2">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2">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2">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2">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2">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2">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2">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2">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2">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2">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2">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2">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2">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2">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2">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319</v>
      </c>
      <c r="Z333" s="273"/>
      <c r="AA333" s="273"/>
      <c r="AB333" s="273"/>
      <c r="AC333" s="989" t="s">
        <v>310</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2">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2">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2">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2">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2">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2">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2">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2">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2">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2">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2">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2">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2">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2">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2">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2">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2">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2">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2">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2">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2">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2">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2">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2">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2">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2">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2">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2">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2">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2">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2">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2">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2">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319</v>
      </c>
      <c r="Z366" s="273"/>
      <c r="AA366" s="273"/>
      <c r="AB366" s="273"/>
      <c r="AC366" s="989" t="s">
        <v>310</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2">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2">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2">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2">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2">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2">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2">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2">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2">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2">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2">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2">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2">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2">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2">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2">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2">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2">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2">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2">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2">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2">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2">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2">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2">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2">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2">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2">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2">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2">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2">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2">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2">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319</v>
      </c>
      <c r="Z399" s="273"/>
      <c r="AA399" s="273"/>
      <c r="AB399" s="273"/>
      <c r="AC399" s="989" t="s">
        <v>310</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2">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2">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2">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2">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2">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2">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2">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2">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2">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2">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2">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2">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2">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2">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2">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2">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2">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2">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2">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2">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2">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2">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2">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2">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2">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2">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2">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2">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2">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2">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2">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2">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2">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319</v>
      </c>
      <c r="Z432" s="273"/>
      <c r="AA432" s="273"/>
      <c r="AB432" s="273"/>
      <c r="AC432" s="989" t="s">
        <v>310</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2">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2">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2">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2">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2">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2">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2">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2">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2">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2">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2">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2">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2">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2">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2">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2">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2">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2">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2">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2">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2">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2">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2">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2">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2">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2">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2">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2">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2">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2">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2">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2">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2">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319</v>
      </c>
      <c r="Z465" s="273"/>
      <c r="AA465" s="273"/>
      <c r="AB465" s="273"/>
      <c r="AC465" s="989" t="s">
        <v>310</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2">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2">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2">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2">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2">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2">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2">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2">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2">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2">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2">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2">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2">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2">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2">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2">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2">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2">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2">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2">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2">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2">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2">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2">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2">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2">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2">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2">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2">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2">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2">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2">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2">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319</v>
      </c>
      <c r="Z498" s="273"/>
      <c r="AA498" s="273"/>
      <c r="AB498" s="273"/>
      <c r="AC498" s="989" t="s">
        <v>310</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2">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2">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2">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2">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2">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2">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2">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2">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2">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2">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2">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2">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2">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2">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2">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2">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2">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2">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2">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2">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2">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2">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2">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2">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2">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2">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2">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2">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2">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2">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2">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2">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2">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319</v>
      </c>
      <c r="Z531" s="273"/>
      <c r="AA531" s="273"/>
      <c r="AB531" s="273"/>
      <c r="AC531" s="989" t="s">
        <v>310</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2">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2">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2">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2">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2">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2">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2">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2">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2">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2">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2">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2">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2">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2">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2">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2">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2">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2">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2">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2">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2">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2">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2">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2">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2">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2">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2">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2">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2">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2">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2">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2">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2">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319</v>
      </c>
      <c r="Z564" s="273"/>
      <c r="AA564" s="273"/>
      <c r="AB564" s="273"/>
      <c r="AC564" s="989" t="s">
        <v>310</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2">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2">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2">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2">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2">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2">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2">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2">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2">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2">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2">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2">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2">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2">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2">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2">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2">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2">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2">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2">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2">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2">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2">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2">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2">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2">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2">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2">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2">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2">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2">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2">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2">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319</v>
      </c>
      <c r="Z597" s="273"/>
      <c r="AA597" s="273"/>
      <c r="AB597" s="273"/>
      <c r="AC597" s="989" t="s">
        <v>310</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2">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2">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2">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2">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2">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2">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2">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2">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2">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2">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2">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2">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2">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2">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2">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2">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2">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2">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2">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2">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2">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2">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2">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2">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2">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2">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2">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2">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2">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2">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2">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2">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2">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319</v>
      </c>
      <c r="Z630" s="273"/>
      <c r="AA630" s="273"/>
      <c r="AB630" s="273"/>
      <c r="AC630" s="989" t="s">
        <v>310</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2">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2">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2">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2">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2">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2">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2">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2">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2">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2">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2">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2">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2">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2">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2">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2">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2">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2">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2">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2">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2">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2">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2">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2">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2">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2">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2">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2">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2">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2">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2">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2">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2">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319</v>
      </c>
      <c r="Z663" s="273"/>
      <c r="AA663" s="273"/>
      <c r="AB663" s="273"/>
      <c r="AC663" s="989" t="s">
        <v>310</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2">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2">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2">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2">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2">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2">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2">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2">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2">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2">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2">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2">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2">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2">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2">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2">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2">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2">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2">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2">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2">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2">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2">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2">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2">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2">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2">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2">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2">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2">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2">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2">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2">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319</v>
      </c>
      <c r="Z696" s="273"/>
      <c r="AA696" s="273"/>
      <c r="AB696" s="273"/>
      <c r="AC696" s="989" t="s">
        <v>310</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2">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2">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2">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2">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2">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2">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2">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2">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2">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2">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2">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2">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2">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2">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2">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2">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2">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2">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2">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2">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2">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2">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2">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2">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2">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2">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2">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2">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2">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2">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2">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2">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2">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319</v>
      </c>
      <c r="Z729" s="273"/>
      <c r="AA729" s="273"/>
      <c r="AB729" s="273"/>
      <c r="AC729" s="989" t="s">
        <v>310</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2">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2">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2">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2">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2">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2">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2">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2">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2">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2">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2">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2">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2">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2">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2">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2">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2">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2">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2">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2">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2">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2">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2">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2">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2">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2">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2">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2">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2">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2">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2">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2">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2">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319</v>
      </c>
      <c r="Z762" s="273"/>
      <c r="AA762" s="273"/>
      <c r="AB762" s="273"/>
      <c r="AC762" s="989" t="s">
        <v>310</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2">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2">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2">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2">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2">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2">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2">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2">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2">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2">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2">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2">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2">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2">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2">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2">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2">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2">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2">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2">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2">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2">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2">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2">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2">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2">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2">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2">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2">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2">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2">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2">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2">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319</v>
      </c>
      <c r="Z795" s="273"/>
      <c r="AA795" s="273"/>
      <c r="AB795" s="273"/>
      <c r="AC795" s="989" t="s">
        <v>310</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2">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2">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2">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2">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2">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2">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2">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2">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2">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2">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2">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2">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2">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2">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2">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2">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2">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2">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2">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2">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2">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2">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2">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2">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2">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2">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2">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2">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2">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2">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2">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2">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2">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319</v>
      </c>
      <c r="Z828" s="273"/>
      <c r="AA828" s="273"/>
      <c r="AB828" s="273"/>
      <c r="AC828" s="989" t="s">
        <v>310</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2">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2">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2">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2">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2">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2">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2">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2">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2">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2">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2">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2">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2">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2">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2">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2">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2">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2">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2">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2">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2">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2">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2">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2">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2">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2">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2">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2">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2">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2">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2">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2">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2">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319</v>
      </c>
      <c r="Z861" s="273"/>
      <c r="AA861" s="273"/>
      <c r="AB861" s="273"/>
      <c r="AC861" s="989" t="s">
        <v>310</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2">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2">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2">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2">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2">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2">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2">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2">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2">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2">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2">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2">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2">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2">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2">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2">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2">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2">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2">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2">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2">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2">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2">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2">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2">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2">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2">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2">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2">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2">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2">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2">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2">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319</v>
      </c>
      <c r="Z894" s="273"/>
      <c r="AA894" s="273"/>
      <c r="AB894" s="273"/>
      <c r="AC894" s="989" t="s">
        <v>310</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2">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2">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2">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2">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2">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2">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2">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2">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2">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2">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2">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2">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2">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2">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2">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2">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2">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2">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2">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2">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2">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2">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2">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2">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2">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2">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2">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2">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2">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2">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2">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2">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2">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319</v>
      </c>
      <c r="Z927" s="273"/>
      <c r="AA927" s="273"/>
      <c r="AB927" s="273"/>
      <c r="AC927" s="989" t="s">
        <v>310</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2">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2">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2">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2">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2">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2">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2">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2">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2">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2">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2">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2">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2">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2">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2">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2">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2">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2">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2">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2">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2">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2">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2">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2">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2">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2">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2">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2">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2">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2">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2">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2">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2">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319</v>
      </c>
      <c r="Z960" s="273"/>
      <c r="AA960" s="273"/>
      <c r="AB960" s="273"/>
      <c r="AC960" s="989" t="s">
        <v>310</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2">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2">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2">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2">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2">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2">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2">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2">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2">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2">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2">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2">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2">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2">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2">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2">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2">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2">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2">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2">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2">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2">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2">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2">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2">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2">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2">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2">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2">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2">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2">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2">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2">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319</v>
      </c>
      <c r="Z993" s="273"/>
      <c r="AA993" s="273"/>
      <c r="AB993" s="273"/>
      <c r="AC993" s="989" t="s">
        <v>310</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2">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2">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2">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2">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2">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2">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2">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2">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2">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2">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2">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2">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2">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2">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2">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2">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2">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2">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2">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2">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2">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2">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2">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2">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2">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2">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2">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2">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2">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2">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2">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2">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2">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319</v>
      </c>
      <c r="Z1026" s="273"/>
      <c r="AA1026" s="273"/>
      <c r="AB1026" s="273"/>
      <c r="AC1026" s="989" t="s">
        <v>310</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2">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2">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2">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2">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2">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2">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2">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2">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2">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2">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2">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2">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2">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2">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2">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2">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2">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2">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2">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2">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2">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2">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2">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2">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2">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2">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2">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2">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2">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2">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2">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2">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2">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319</v>
      </c>
      <c r="Z1059" s="273"/>
      <c r="AA1059" s="273"/>
      <c r="AB1059" s="273"/>
      <c r="AC1059" s="989" t="s">
        <v>310</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2">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2">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2">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2">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2">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2">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2">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2">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2">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2">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2">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2">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2">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2">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2">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2">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2">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2">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2">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2">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2">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2">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2">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2">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2">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2">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2">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2">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2">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2">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2">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2">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2">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319</v>
      </c>
      <c r="Z1092" s="273"/>
      <c r="AA1092" s="273"/>
      <c r="AB1092" s="273"/>
      <c r="AC1092" s="989" t="s">
        <v>310</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2">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2">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2">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2">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2">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2">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2">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2">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2">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2">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2">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2">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2">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2">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2">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2">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2">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2">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2">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2">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2">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2">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2">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2">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2">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2">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2">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2">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2">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2">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2">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2">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2">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319</v>
      </c>
      <c r="Z1125" s="273"/>
      <c r="AA1125" s="273"/>
      <c r="AB1125" s="273"/>
      <c r="AC1125" s="989" t="s">
        <v>310</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2">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2">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2">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2">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2">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2">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2">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2">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2">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2">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2">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2">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2">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2">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2">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2">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2">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2">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2">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2">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2">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2">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2">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2">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2">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2">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2">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2">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2">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2">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2">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2">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2">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319</v>
      </c>
      <c r="Z1158" s="273"/>
      <c r="AA1158" s="273"/>
      <c r="AB1158" s="273"/>
      <c r="AC1158" s="989" t="s">
        <v>310</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2">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2">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2">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2">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2">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2">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2">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2">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2">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2">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2">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2">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2">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2">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2">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2">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2">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2">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2">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2">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2">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2">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2">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2">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2">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2">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2">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2">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2">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2">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2">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2">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2">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319</v>
      </c>
      <c r="Z1191" s="273"/>
      <c r="AA1191" s="273"/>
      <c r="AB1191" s="273"/>
      <c r="AC1191" s="989" t="s">
        <v>310</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2">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2">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2">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2">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2">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2">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2">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2">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2">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2">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2">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2">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2">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2">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2">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2">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2">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2">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2">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2">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2">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2">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2">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2">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2">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2">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2">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2">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2">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2">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2">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2">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2">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319</v>
      </c>
      <c r="Z1224" s="273"/>
      <c r="AA1224" s="273"/>
      <c r="AB1224" s="273"/>
      <c r="AC1224" s="989" t="s">
        <v>310</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2">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2">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2">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2">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2">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2">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2">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2">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2">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2">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2">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2">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2">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2">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2">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2">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2">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2">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2">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2">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2">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2">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2">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2">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2">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2">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2">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2">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2">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2">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2">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2">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2">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319</v>
      </c>
      <c r="Z1257" s="273"/>
      <c r="AA1257" s="273"/>
      <c r="AB1257" s="273"/>
      <c r="AC1257" s="989" t="s">
        <v>310</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2">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2">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2">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2">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2">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2">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2">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2">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2">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2">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2">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2">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2">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2">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2">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2">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2">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2">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2">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2">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2">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2">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2">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2">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2">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2">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2">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2">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2">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2">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2">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2">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2">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319</v>
      </c>
      <c r="Z1290" s="273"/>
      <c r="AA1290" s="273"/>
      <c r="AB1290" s="273"/>
      <c r="AC1290" s="989" t="s">
        <v>310</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2">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2">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2">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2">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2">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2">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2">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2">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2">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2">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2">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2">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2">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2">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2">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2">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2">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2">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2">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2">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2">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2">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2">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2">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2">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2">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2">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2">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2">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2">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jppd7mR1uAhQiqZW3zeSl+Kg41nQHEQav+3paEvUk0r8AKOoBebEYm1iV19W4KWMnNoOVknSb+266OwBb1ifFg==" saltValue="v+NL6u4QyKwuhN3iFMmG/w=="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本村京平</cp:lastModifiedBy>
  <cp:lastPrinted>2022-05-31T00:09:16Z</cp:lastPrinted>
  <dcterms:created xsi:type="dcterms:W3CDTF">2012-03-13T00:50:25Z</dcterms:created>
  <dcterms:modified xsi:type="dcterms:W3CDTF">2022-08-17T04:07:23Z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