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10.1.21.96\会計課共有\03 予算係\予算係員\03 調査\R4\レビュー\科学院\【作業依頼：8 19(金)15時〆】①行政事業レビューシート（最終公表版）、②概算要求反映状況調（事業単位整理表）\科学院 (002)220816\"/>
    </mc:Choice>
  </mc:AlternateContent>
  <xr:revisionPtr revIDLastSave="0" documentId="13_ncr:1_{94DB2FAC-5904-40DD-A9FC-415247B2280F}" xr6:coauthVersionLast="47" xr6:coauthVersionMax="47" xr10:uidLastSave="{00000000-0000-0000-0000-000000000000}"/>
  <bookViews>
    <workbookView xWindow="-23148" yWindow="-1284"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2" i="11" s="1"/>
  <c r="AY399" i="11" l="1"/>
  <c r="AY336" i="11"/>
  <c r="AY341" i="11"/>
  <c r="AY338" i="11"/>
  <c r="AY326" i="11"/>
  <c r="AY323" i="11"/>
  <c r="AY327" i="11"/>
  <c r="AY331" i="11"/>
  <c r="AY397" i="11"/>
  <c r="AY70" i="11"/>
  <c r="AY325" i="11"/>
  <c r="AY329" i="11"/>
  <c r="AY333" i="11"/>
  <c r="AY322" i="11"/>
  <c r="AY330" i="11"/>
  <c r="AY324" i="11"/>
  <c r="AY328" i="11"/>
  <c r="AY66" i="11"/>
  <c r="AY75" i="11"/>
  <c r="AY73" i="11"/>
  <c r="AY77" i="11"/>
  <c r="AY74" i="11"/>
  <c r="AY72" i="11"/>
  <c r="AY335" i="11"/>
  <c r="AY214" i="11"/>
  <c r="AY208" i="11"/>
  <c r="AY210" i="11" s="1"/>
  <c r="AY203" i="11"/>
  <c r="AY200" i="11"/>
  <c r="AY206" i="11" s="1"/>
  <c r="AY195" i="11"/>
  <c r="AY196" i="11" s="1"/>
  <c r="AY190" i="11"/>
  <c r="AY192" i="11" s="1"/>
  <c r="AY180" i="11"/>
  <c r="AY187" i="11" s="1"/>
  <c r="AY173" i="11"/>
  <c r="AY179" i="11" s="1"/>
  <c r="AY172" i="11"/>
  <c r="AY170" i="11"/>
  <c r="AY171" i="11" s="1"/>
  <c r="AY167" i="11"/>
  <c r="AY169" i="11" s="1"/>
  <c r="AY136" i="11"/>
  <c r="AY137" i="11" s="1"/>
  <c r="AY135" i="11"/>
  <c r="AY133" i="11"/>
  <c r="AY134" i="11" s="1"/>
  <c r="AY132" i="11"/>
  <c r="AY145" i="11"/>
  <c r="AY141" i="11"/>
  <c r="AY140" i="11"/>
  <c r="AY139" i="11"/>
  <c r="AY143" i="11" s="1"/>
  <c r="AY166" i="11"/>
  <c r="AY164" i="11"/>
  <c r="AY163" i="11"/>
  <c r="AY161" i="11"/>
  <c r="AY162" i="11" s="1"/>
  <c r="AY156" i="11"/>
  <c r="AY158" i="11" s="1"/>
  <c r="AY146" i="11"/>
  <c r="AY150" i="11" s="1"/>
  <c r="AY127" i="11"/>
  <c r="AY131" i="11" s="1"/>
  <c r="AY124" i="11"/>
  <c r="AY122" i="11"/>
  <c r="AY123" i="11" s="1"/>
  <c r="AY112" i="11"/>
  <c r="AY119" i="11" s="1"/>
  <c r="AY100" i="11"/>
  <c r="AY99" i="11"/>
  <c r="AY101" i="11" s="1"/>
  <c r="AY98" i="11"/>
  <c r="AY102" i="11"/>
  <c r="AY104" i="11" s="1"/>
  <c r="AY128" i="11" l="1"/>
  <c r="AY142" i="11"/>
  <c r="AY138" i="11"/>
  <c r="AY207" i="11"/>
  <c r="AY129" i="11"/>
  <c r="AY144" i="11"/>
  <c r="AY176" i="11"/>
  <c r="AY198" i="11"/>
  <c r="AY130" i="11"/>
  <c r="AY211" i="11"/>
  <c r="AY113" i="11"/>
  <c r="AY117" i="11"/>
  <c r="AY121" i="11"/>
  <c r="AY125" i="11"/>
  <c r="AY151" i="11"/>
  <c r="AY155" i="11"/>
  <c r="AY177" i="11"/>
  <c r="AY204" i="11"/>
  <c r="AY212" i="11"/>
  <c r="AY116" i="11"/>
  <c r="AY114" i="11"/>
  <c r="AY152" i="11"/>
  <c r="AY174" i="11"/>
  <c r="AY178" i="11"/>
  <c r="AY193" i="11"/>
  <c r="AY201" i="11"/>
  <c r="AY205" i="11"/>
  <c r="AY209" i="11"/>
  <c r="AY213" i="11"/>
  <c r="AY120" i="11"/>
  <c r="AY154" i="11"/>
  <c r="AY118"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1" i="11"/>
  <c r="AY78" i="11"/>
  <c r="AY87" i="11" s="1"/>
  <c r="AY44" i="11"/>
  <c r="AY52" i="11" s="1"/>
  <c r="AY89" i="11" l="1"/>
  <c r="AY90" i="11"/>
  <c r="AY63" i="11"/>
  <c r="AY85" i="11"/>
  <c r="AY80" i="11"/>
  <c r="AY84" i="11"/>
  <c r="AY92" i="11"/>
  <c r="AY96" i="11"/>
  <c r="AY55" i="11"/>
  <c r="AY97" i="11"/>
  <c r="AY82"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<sst xmlns="http://schemas.openxmlformats.org/spreadsheetml/2006/main" count="2076" uniqueCount="771">
  <si>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</si>
  <si>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</si>
  <si>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</si>
  <si>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</si>
  <si>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</si>
  <si>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</si>
  <si>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</si>
  <si>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</si>
  <si>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</si>
  <si>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</si>
  <si>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</si>
  <si>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</si>
  <si>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</si>
  <si>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</si>
  <si>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</si>
  <si>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</si>
  <si>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</si>
  <si>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</si>
  <si>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</si>
  <si>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</si>
  <si>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</si>
  <si>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</si>
  <si>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</si>
  <si>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</si>
  <si>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</si>
  <si>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</si>
  <si>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</si>
  <si>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</si>
  <si>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</si>
  <si>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</si>
  <si>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</si>
  <si>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</si>
  <si>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</si>
  <si>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</si>
  <si>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</si>
  <si>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</si>
  <si>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</si>
  <si>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</si>
  <si>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</si>
  <si>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</si>
  <si>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</si>
  <si>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</si>
  <si>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</si>
  <si>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</si>
  <si>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</si>
  <si>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</si>
  <si>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</si>
  <si>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</si>
  <si>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</si>
  <si>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</si>
  <si>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</si>
  <si>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</si>
  <si>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</si>
  <si>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</si>
  <si>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</si>
  <si>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</si>
  <si>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</si>
  <si>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</si>
  <si>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</si>
  <si>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</si>
  <si>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</si>
  <si>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</si>
  <si>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</si>
  <si>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</si>
  <si>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</si>
  <si>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</si>
  <si>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</si>
  <si>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</si>
  <si>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</si>
  <si>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</si>
  <si>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</si>
  <si>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</si>
  <si>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</si>
  <si>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</si>
  <si>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</si>
  <si>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</si>
  <si>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</si>
  <si>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</si>
  <si>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</si>
  <si>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</si>
  <si>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</si>
  <si>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</si>
  <si>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</si>
  <si>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</si>
  <si>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</si>
  <si>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</si>
  <si>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</si>
  <si>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</si>
  <si>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</si>
  <si>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</si>
  <si>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</si>
  <si>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</si>
  <si>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</si>
  <si>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</si>
  <si>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</si>
  <si>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</si>
  <si>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</si>
  <si>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</si>
  <si>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</si>
  <si>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</si>
  <si>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</si>
  <si>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</si>
  <si>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</si>
  <si>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</si>
  <si>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</si>
  <si>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</si>
  <si>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</si>
  <si>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</si>
  <si>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</si>
  <si>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</si>
  <si>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</si>
  <si>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</si>
  <si>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</si>
  <si>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</si>
  <si>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</si>
  <si>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</si>
  <si>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</si>
  <si>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</si>
  <si>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</si>
  <si>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</si>
  <si>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</si>
  <si>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</si>
  <si>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</si>
  <si>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</si>
  <si>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</si>
  <si>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</si>
  <si>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</si>
  <si>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</si>
  <si>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</si>
  <si>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</si>
  <si>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</si>
  <si>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</si>
  <si>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</si>
  <si>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</si>
  <si>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</si>
  <si>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</si>
  <si>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</si>
  <si>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</si>
  <si>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</si>
  <si>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</si>
  <si>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</si>
  <si>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</si>
  <si>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</si>
  <si>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</si>
  <si>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</si>
  <si>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</si>
  <si>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</si>
  <si>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</si>
  <si>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</si>
  <si>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</si>
  <si>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</si>
  <si>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</si>
  <si>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</si>
  <si>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</si>
  <si>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</si>
  <si>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</si>
  <si>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</si>
  <si>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</si>
  <si>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</si>
  <si>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</si>
  <si>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</si>
  <si>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</si>
  <si>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</si>
  <si>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</si>
  <si>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</si>
  <si>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</si>
  <si>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</si>
  <si>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</si>
  <si>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</si>
  <si>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</si>
  <si>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</si>
  <si>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</si>
  <si>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</si>
  <si>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</si>
  <si>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</si>
  <si>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</si>
  <si>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</si>
  <si>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</si>
  <si>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</si>
  <si>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</si>
  <si>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</si>
  <si>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</si>
  <si>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</si>
  <si>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</si>
  <si>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</si>
  <si>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</si>
  <si>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</si>
  <si>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</si>
  <si>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</si>
  <si>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</si>
  <si>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</si>
  <si>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</si>
  <si>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</si>
  <si>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</si>
  <si>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</si>
  <si>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</si>
  <si>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</si>
  <si>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</si>
  <si>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</si>
  <si>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</si>
  <si>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</si>
  <si>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</si>
  <si>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</si>
  <si>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</si>
  <si>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</si>
  <si>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</si>
  <si>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</si>
  <si>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</si>
  <si>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</si>
  <si>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</si>
  <si>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</si>
  <si>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</si>
  <si>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</si>
  <si>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</si>
  <si>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</si>
  <si>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</si>
  <si>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</si>
  <si>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</si>
  <si>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</si>
  <si>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</si>
  <si>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</si>
  <si>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</si>
  <si>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</si>
  <si>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</si>
  <si>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</si>
  <si>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</si>
  <si>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</si>
  <si>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</si>
  <si>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</si>
  <si>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</si>
  <si>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</si>
  <si>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</si>
  <si>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</si>
  <si>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</si>
  <si>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</si>
  <si>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</si>
  <si>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</si>
  <si>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</si>
  <si>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</si>
  <si>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</si>
  <si>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</si>
  <si>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</si>
  <si>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</si>
  <si>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</si>
  <si>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</si>
  <si>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</si>
  <si>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</si>
  <si>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</si>
  <si>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</si>
  <si>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</si>
  <si>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</si>
  <si>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</si>
  <si>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</si>
  <si>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</si>
  <si>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</si>
  <si>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</si>
  <si>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</si>
  <si>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</si>
  <si>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</si>
  <si>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</si>
  <si>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</si>
  <si>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</si>
  <si>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</si>
  <si>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</si>
  <si>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</si>
  <si>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</si>
  <si>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</si>
  <si>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</si>
  <si>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</si>
  <si>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</si>
  <si>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</si>
  <si>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</si>
  <si>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</si>
  <si>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</si>
  <si>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</si>
  <si>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</si>
  <si>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</si>
  <si>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</si>
  <si>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</si>
  <si>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</si>
  <si>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</si>
  <si>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</si>
  <si>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</si>
  <si>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</si>
  <si>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</si>
  <si>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</si>
  <si>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</si>
  <si>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</si>
  <si>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</si>
  <si>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</si>
  <si>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</si>
  <si>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</si>
  <si>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</si>
  <si>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</si>
  <si>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</si>
  <si>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</si>
  <si>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</si>
  <si>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</si>
  <si>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</si>
  <si>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</si>
  <si>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</si>
  <si>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</si>
  <si>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</si>
  <si>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</si>
  <si>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</si>
  <si>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</si>
  <si>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</si>
  <si>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</si>
  <si>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</si>
  <si>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</si>
  <si>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</si>
  <si>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</si>
  <si>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</si>
  <si>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</si>
  <si>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</si>
  <si>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</si>
  <si>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</si>
  <si>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</si>
  <si>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</si>
  <si>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</si>
  <si>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</si>
  <si>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</si>
  <si>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</si>
  <si>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</si>
  <si>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</si>
  <si>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</si>
  <si>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</si>
  <si>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</si>
  <si>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</si>
  <si>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</si>
  <si>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</si>
  <si>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</si>
  <si>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</si>
  <si>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</si>
  <si>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</si>
  <si>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</si>
  <si>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</si>
  <si>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</si>
  <si>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</si>
  <si>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</si>
  <si>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</si>
  <si>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</si>
  <si>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</si>
  <si>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</si>
  <si>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</si>
  <si>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</si>
  <si>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</si>
  <si>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</si>
  <si>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</si>
  <si>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</si>
  <si>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</si>
  <si>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</si>
  <si>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</si>
  <si>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</si>
  <si>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</si>
  <si>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</si>
  <si>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</si>
  <si>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</si>
  <si>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</si>
  <si>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</si>
  <si>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</si>
  <si>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</si>
  <si>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</si>
  <si>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</si>
  <si>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</si>
  <si>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</si>
  <si>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</si>
  <si>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</si>
  <si>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</si>
  <si>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</si>
  <si>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</si>
  <si>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</si>
  <si>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</si>
  <si>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</si>
  <si>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</si>
  <si>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</si>
  <si>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</si>
  <si>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</si>
  <si>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</si>
  <si>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</si>
  <si>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</si>
  <si>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</si>
  <si>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</si>
  <si>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</si>
  <si>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</si>
  <si>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</si>
  <si>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</si>
  <si>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</si>
  <si>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</si>
  <si>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</si>
  <si>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</si>
  <si>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</si>
  <si>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</si>
  <si>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</si>
  <si>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</si>
  <si>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</si>
  <si>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</si>
  <si>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</si>
  <si>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</si>
  <si>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</si>
  <si>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</si>
  <si>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</si>
  <si>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</si>
  <si>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</si>
  <si>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</si>
  <si>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</si>
  <si>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</si>
  <si>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</si>
  <si>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</si>
  <si>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</si>
  <si>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</si>
  <si>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</si>
  <si>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</si>
  <si>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</si>
  <si>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</si>
  <si>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</si>
  <si>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</si>
  <si>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</si>
  <si>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</si>
  <si>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</si>
  <si>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</si>
  <si>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</si>
  <si>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</si>
  <si>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</si>
  <si>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</si>
  <si>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</si>
  <si>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</si>
  <si>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</si>
  <si>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</si>
  <si>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</si>
  <si>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</si>
  <si>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</si>
  <si>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</si>
  <si>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</si>
  <si>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</si>
  <si>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</si>
  <si>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</si>
  <si>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</si>
  <si>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</si>
  <si>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</si>
  <si>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</si>
  <si>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</si>
  <si>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</si>
  <si>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</si>
  <si>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</si>
  <si>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</si>
  <si>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</si>
  <si>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</si>
  <si>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</si>
  <si>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</si>
  <si>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</si>
  <si>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</si>
  <si>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</si>
  <si>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</si>
  <si>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</si>
  <si>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</si>
  <si>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</si>
  <si>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</si>
  <si>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</si>
  <si>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</si>
  <si>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</si>
  <si>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</si>
  <si>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</si>
  <si>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</si>
  <si>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</si>
  <si>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</si>
  <si>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</si>
  <si>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</si>
  <si>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</si>
  <si>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</si>
  <si>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</si>
  <si>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</si>
  <si>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</si>
  <si>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</si>
  <si>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</si>
  <si>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</si>
  <si>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</si>
  <si>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</si>
  <si>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</si>
  <si>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</si>
  <si>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</si>
  <si>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</si>
  <si>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</si>
  <si>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</si>
  <si>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</si>
  <si>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</si>
  <si>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</si>
  <si>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</si>
  <si>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</si>
  <si>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</si>
  <si>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</si>
  <si>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</si>
  <si>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</si>
  <si>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</si>
  <si>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</si>
  <si>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</si>
  <si>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</si>
  <si>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</si>
  <si>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</si>
  <si>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</si>
  <si>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</si>
  <si>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</si>
  <si>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</si>
  <si>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</si>
  <si>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</si>
  <si>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</si>
  <si>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</si>
  <si>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</si>
  <si>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</si>
  <si>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</si>
  <si>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</si>
  <si>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</si>
  <si>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</si>
  <si>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</si>
  <si>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</si>
  <si>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</si>
  <si>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</si>
  <si>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</si>
  <si>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</si>
  <si>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</si>
  <si>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</si>
  <si>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</si>
  <si>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</si>
  <si>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</si>
  <si>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</si>
  <si>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</si>
  <si>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</si>
  <si>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</si>
  <si>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</si>
  <si>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</si>
  <si>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</si>
  <si>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</si>
  <si>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</si>
  <si>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</si>
  <si>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</si>
  <si>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</si>
  <si>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</si>
  <si>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</si>
  <si>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</si>
  <si>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</si>
  <si>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</si>
  <si>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</si>
  <si>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</si>
  <si>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</si>
  <si>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</si>
  <si>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</si>
  <si>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</si>
  <si>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</si>
  <si>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</si>
  <si>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</si>
  <si>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</si>
  <si>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</si>
  <si>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</si>
  <si>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</si>
  <si>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</si>
  <si>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</si>
  <si>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</si>
  <si>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</si>
  <si>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</si>
  <si>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</si>
  <si>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</si>
  <si>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</si>
  <si>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</si>
  <si>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</si>
  <si>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</si>
  <si>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</si>
  <si>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</si>
  <si>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</si>
  <si>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</si>
  <si>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</si>
  <si>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</si>
  <si>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</si>
  <si>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</si>
  <si>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</si>
  <si>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</si>
  <si>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</si>
  <si>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</si>
  <si>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</si>
  <si>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</si>
  <si>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</si>
  <si>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</si>
  <si>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</si>
  <si>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</si>
  <si>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</si>
  <si>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</si>
  <si>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</si>
  <si>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</si>
  <si>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</si>
  <si>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</si>
  <si>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</si>
  <si>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</si>
  <si>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</si>
  <si>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</si>
  <si>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</si>
  <si>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</si>
  <si>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</si>
  <si>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</si>
  <si>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</si>
  <si>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</si>
  <si>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</si>
  <si>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</si>
  <si>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</si>
  <si>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</si>
  <si>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</si>
  <si>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</si>
  <si>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</si>
  <si>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</si>
  <si>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</si>
  <si>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</si>
  <si>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</si>
  <si>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</si>
  <si>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</si>
  <si>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</si>
  <si>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</si>
  <si>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</si>
  <si>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</si>
  <si>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</si>
  <si>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</si>
  <si>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</si>
  <si>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</si>
  <si>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</si>
  <si>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</si>
  <si>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</si>
  <si>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</si>
  <si>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</si>
  <si>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</si>
  <si>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</si>
  <si>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</si>
  <si>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</si>
  <si>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</si>
  <si>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</si>
  <si>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</si>
  <si>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</si>
  <si>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</si>
  <si>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</si>
  <si>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</si>
  <si>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</si>
  <si>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</si>
  <si>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</si>
  <si>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</si>
  <si>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</si>
  <si>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</si>
  <si>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</si>
  <si>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</si>
  <si>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</si>
  <si>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</si>
  <si>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</si>
  <si>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</si>
  <si>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</si>
  <si>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</si>
  <si>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</si>
  <si>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</si>
  <si>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</si>
  <si>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</si>
  <si>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</si>
  <si>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</si>
  <si>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</si>
  <si>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</si>
  <si>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</si>
  <si>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</si>
  <si>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</si>
  <si>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</si>
  <si>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</si>
  <si>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</si>
  <si>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</si>
  <si>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</si>
  <si>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</si>
  <si>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</si>
  <si>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</si>
  <si>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</si>
  <si>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</si>
  <si>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</si>
  <si>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</si>
  <si>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</si>
  <si>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</si>
  <si>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</si>
  <si>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</si>
  <si>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</si>
  <si>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</si>
  <si>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</si>
  <si>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</si>
  <si>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</si>
  <si>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</si>
  <si>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</si>
  <si>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</si>
  <si>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</si>
  <si>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</si>
  <si>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</si>
  <si>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</si>
  <si>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</si>
  <si>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</si>
  <si>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</si>
  <si>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電子図書館事業費</t>
  </si>
  <si>
    <t>国立保健医療科学院</t>
  </si>
  <si>
    <t>平成14年度</t>
  </si>
  <si>
    <t>終了予定なし</t>
  </si>
  <si>
    <t>総務部会計課</t>
  </si>
  <si>
    <t>-</t>
  </si>
  <si>
    <t>厚生労働省が所管する厚生労働科学研究費補助金による研究成果の研究概要及び報告書本文等をデータベース化するとともに、公衆衛生に関する科学的な基本情報等をインターネットを通じて、研究者のみならず広く一般に公開し、研究の透明性の確保と情報共有を図ることを目的とする。</t>
  </si>
  <si>
    <t>１．厚生労働科学研究成果データベースシステムを開発し、研究成果のデータベース化を行う。
２．厚生労働科学研究成果（研究概要及び研究報告書本文）を迅速に公開する。
３．公衆衛生分野の関連資料（古典的な資料、基礎的な統計資料等）の電子化と公開を行う。
４．府省共通研究開発管理システム（e-Rad）との連携により研究登録情報等の一元的な管理を行う。</t>
  </si>
  <si>
    <t>試験研究費</t>
  </si>
  <si>
    <t>閲覧システムのアクセス件数</t>
  </si>
  <si>
    <t>件</t>
  </si>
  <si>
    <t>厚生労働科学研究費補助金研究報告書の全件登録</t>
  </si>
  <si>
    <t>X/Y</t>
    <phoneticPr fontId="5"/>
  </si>
  <si>
    <t>／　</t>
    <phoneticPr fontId="5"/>
  </si>
  <si>
    <t>547</t>
  </si>
  <si>
    <t>486</t>
  </si>
  <si>
    <t>870</t>
  </si>
  <si>
    <t>881</t>
  </si>
  <si>
    <t>850</t>
  </si>
  <si>
    <t>853</t>
  </si>
  <si>
    <t>○</t>
  </si>
  <si>
    <t>石田　博嗣</t>
    <rPh sb="0" eb="2">
      <t>イシダ</t>
    </rPh>
    <rPh sb="3" eb="5">
      <t>ヒロツグ</t>
    </rPh>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</si>
  <si>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</si>
  <si>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</si>
  <si>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無</t>
  </si>
  <si>
    <t>‐</t>
  </si>
  <si>
    <t>○</t>
    <phoneticPr fontId="5"/>
  </si>
  <si>
    <t>国の情報公開の一環として、「いつでも」「だれでも」検索・入手できるようにする必要があり、国費を投入しなければならない。</t>
    <phoneticPr fontId="5"/>
  </si>
  <si>
    <t>厚生労働科学研究費補助金の成果を公表するものであり、国(厚生労働省)が実施する事業である。</t>
    <phoneticPr fontId="5"/>
  </si>
  <si>
    <t>研究成果を公表し、関係機関等に周知する優先度の高い事業となっている。</t>
    <phoneticPr fontId="5"/>
  </si>
  <si>
    <t>随意契約（少額）については、複数者から見積書を取り寄せ、より安価な者と契約をし、コストの削減に努めている。</t>
    <phoneticPr fontId="5"/>
  </si>
  <si>
    <t>-</t>
    <phoneticPr fontId="5"/>
  </si>
  <si>
    <t>事業の適切な遂行に必要な経費に限定している。</t>
    <phoneticPr fontId="5"/>
  </si>
  <si>
    <t>インターネットを通じて幅広く利用されており、研究者等専門家の学術情報資源にもなっている。</t>
    <phoneticPr fontId="5"/>
  </si>
  <si>
    <t>厚労</t>
  </si>
  <si>
    <t>-</t>
    <phoneticPr fontId="5"/>
  </si>
  <si>
    <t>ニチカレ株式会社</t>
    <phoneticPr fontId="5"/>
  </si>
  <si>
    <t>厚労科研成果データベースシステム設計・開発及び運用保守（令和2年度国庫債務）</t>
    <phoneticPr fontId="5"/>
  </si>
  <si>
    <t>国庫債務負担行為等</t>
  </si>
  <si>
    <t>ナカバヤシ株式会社</t>
    <phoneticPr fontId="5"/>
  </si>
  <si>
    <t>厚労科研補助金交付申請書情報デジタル化委託作業</t>
    <phoneticPr fontId="5"/>
  </si>
  <si>
    <t>個人A</t>
    <phoneticPr fontId="5"/>
  </si>
  <si>
    <t>非常勤職員賃金</t>
    <phoneticPr fontId="5"/>
  </si>
  <si>
    <t xml:space="preserve">堀内電機株式会社 </t>
    <phoneticPr fontId="5"/>
  </si>
  <si>
    <t>消耗品の購入</t>
    <rPh sb="0" eb="3">
      <t>ショウモウヒン</t>
    </rPh>
    <rPh sb="4" eb="6">
      <t>コウニュウ</t>
    </rPh>
    <phoneticPr fontId="5"/>
  </si>
  <si>
    <t xml:space="preserve">株式会社竹宝商会 </t>
    <phoneticPr fontId="5"/>
  </si>
  <si>
    <t>書籍の購入</t>
    <rPh sb="0" eb="2">
      <t>ショセキ</t>
    </rPh>
    <rPh sb="3" eb="5">
      <t>コウニュウ</t>
    </rPh>
    <phoneticPr fontId="5"/>
  </si>
  <si>
    <t>有限会社友愛書房</t>
    <phoneticPr fontId="5"/>
  </si>
  <si>
    <t xml:space="preserve">株式会社根本商事 </t>
    <phoneticPr fontId="5"/>
  </si>
  <si>
    <t>-</t>
    <phoneticPr fontId="5"/>
  </si>
  <si>
    <t>A.ニチカレ株式会社</t>
    <phoneticPr fontId="5"/>
  </si>
  <si>
    <t>厚労科研成果データベースシステム設計・開発及び運用保守（令和2年度国庫債務）</t>
    <phoneticPr fontId="5"/>
  </si>
  <si>
    <t>雑役務費</t>
    <phoneticPr fontId="5"/>
  </si>
  <si>
    <t>B.個人A</t>
    <phoneticPr fontId="5"/>
  </si>
  <si>
    <t>人件費</t>
    <phoneticPr fontId="5"/>
  </si>
  <si>
    <t>非常勤職員賃金</t>
    <phoneticPr fontId="5"/>
  </si>
  <si>
    <t>https://www.mhlw.go.jp/wp/seisaku/hyouka/r03_jizenbunseki.html</t>
    <phoneticPr fontId="5"/>
  </si>
  <si>
    <t>280ページ</t>
    <phoneticPr fontId="5"/>
  </si>
  <si>
    <t>-</t>
    <phoneticPr fontId="5"/>
  </si>
  <si>
    <t>厚生労働科学研究費補助金による研究成果の研究概要及び報告書本文等をデータベース化して公開し、研究者はもとより一般の国民に対しても研究成果を還元し、研究の透明性の確保と情報共有を図る。</t>
    <phoneticPr fontId="5"/>
  </si>
  <si>
    <t>研究者はもとより一般の国民がすべての研究成果を効率的に検索できる。</t>
    <phoneticPr fontId="5"/>
  </si>
  <si>
    <t>X：事業費／Y：アクセス件数　(令和2年度のシステム更新から、閲覧システムアクセス解析の方法が独自構築プログラムからWebAlizerによる解析に代わったため、最終年度アクセス件数の目標値及び定量的な成果目標を変更する。）　　　　　　</t>
    <phoneticPr fontId="5"/>
  </si>
  <si>
    <t>国庫債務負担行為を利用し競争入札による複数年契約を締結することなどにより、コストの削減を図っている。</t>
    <phoneticPr fontId="5"/>
  </si>
  <si>
    <t>-</t>
    <phoneticPr fontId="5"/>
  </si>
  <si>
    <t>令和2年度にJava有償化への対応のため、全面的なシステムの見直しを行い、図書や資料検索データベースで実績のあるDrupalを用いてシステム全体の再構築を行った。これに伴いアクセス解析の方法をこれまでの独自プログラムによるものからWebalizerを用いた方法に変更した。閲覧数・厚生労働科学研究費補助金研究報告書の登録数ともに増加しており、厚生労働科学研究成果データベースが有効利用されていると考えられる。
契約手続きについては、複数の者から見積書を取り寄せることにより競争性を確保し、予算の効率的な執行に努めている。</t>
    <phoneticPr fontId="5"/>
  </si>
  <si>
    <t>令和3年4月27日に統合イノベーション戦略推進会議から公的資金による研究データの管理・利活用に関する基本的な考え方が発表されている。厚生労働科学研究成果データベースにおいても研究データ利活用に対応すべく、必要な改修を行っていく必要がある。そのために必要な予算を確保し、適切に予算を執行し、オープン・アンド・クローズ戦略に基づく研究データの管理・利活用に貢献していく。
また、電子図書館事業に必要な支出を行う中で、契約手続については引き続き一層競争性の確保を図っていく等、効果的・効率的な予算執行に努める。</t>
    <phoneticPr fontId="5"/>
  </si>
  <si>
    <t>閲覧システムのアクセス件数を2,500,000件／年とする。</t>
    <phoneticPr fontId="5"/>
  </si>
  <si>
    <t>システムのアクセス数に対する執行額のため、妥当である。</t>
    <phoneticPr fontId="5"/>
  </si>
  <si>
    <t>10,702千円/533千件</t>
    <rPh sb="6" eb="7">
      <t>セン</t>
    </rPh>
    <rPh sb="12" eb="13">
      <t>セン</t>
    </rPh>
    <phoneticPr fontId="5"/>
  </si>
  <si>
    <t>11,382千円/265千件</t>
    <rPh sb="6" eb="7">
      <t>セン</t>
    </rPh>
    <rPh sb="12" eb="13">
      <t>セン</t>
    </rPh>
    <phoneticPr fontId="5"/>
  </si>
  <si>
    <t>12,633千円/2,385千件</t>
    <rPh sb="6" eb="7">
      <t>セン</t>
    </rPh>
    <rPh sb="14" eb="15">
      <t>セン</t>
    </rPh>
    <phoneticPr fontId="5"/>
  </si>
  <si>
    <t>2,662千円/2,500千件</t>
    <rPh sb="5" eb="6">
      <t>セン</t>
    </rPh>
    <rPh sb="13" eb="14">
      <t>セン</t>
    </rPh>
    <phoneticPr fontId="5"/>
  </si>
  <si>
    <t>千円</t>
    <rPh sb="0" eb="1">
      <t>セン</t>
    </rPh>
    <phoneticPr fontId="5"/>
  </si>
  <si>
    <t>受講者の当初見込みが実績を上回っているため、見合ったものである。</t>
    <phoneticPr fontId="5"/>
  </si>
  <si>
    <t>成果実績は成果目標を下回っているが、閲覧システムアクセス解析方法が変わったため、今後見直していく。</t>
    <rPh sb="10" eb="12">
      <t>シタマワ</t>
    </rPh>
    <rPh sb="18" eb="20">
      <t>エツラン</t>
    </rPh>
    <rPh sb="28" eb="30">
      <t>カイセキ</t>
    </rPh>
    <rPh sb="30" eb="32">
      <t>ホウホウ</t>
    </rPh>
    <rPh sb="33" eb="34">
      <t>カ</t>
    </rPh>
    <rPh sb="40" eb="42">
      <t>コンゴ</t>
    </rPh>
    <rPh sb="42" eb="44">
      <t>ミナオ</t>
    </rPh>
    <phoneticPr fontId="5"/>
  </si>
  <si>
    <t>-</t>
    <phoneticPr fontId="5"/>
  </si>
  <si>
    <t>点検対象外</t>
    <rPh sb="0" eb="5">
      <t>テンケンタイショウガイ</t>
    </rPh>
    <phoneticPr fontId="5"/>
  </si>
  <si>
    <t>引き続き、必要な予算額を確保し、適正な執行に努めること。</t>
    <phoneticPr fontId="5"/>
  </si>
  <si>
    <t>株式会社紀伊國屋書店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</si>
</sst>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122465</xdr:colOff>
      <xdr:row>269</xdr:row>
      <xdr:rowOff>136071</xdr:rowOff>
    </xdr:from>
    <xdr:to>
      <xdr:col>40</xdr:col>
      <xdr:colOff>114219</xdr:colOff>
      <xdr:row>287</xdr:row>
      <xdr:rowOff>370242</xdr:rowOff>
    </xdr:to>
    <xdr:grpSp>
      <xdr:nvGrpSpPr>
        <xdr:cNvPr id="16" name="グループ化 15">
          <a:extLst>
            <a:ext uri="{FF2B5EF4-FFF2-40B4-BE49-F238E27FC236}">
              <a16:creationId xmlns:a16="http://schemas.microsoft.com/office/drawing/2014/main" id="{CCA0FA9A-CA73-B687-ED5A-70FF6BEE90F4}"/>
            </a:ext>
          </a:extLst>
        </xdr:cNvPr>
        <xdr:cNvGrpSpPr/>
      </xdr:nvGrpSpPr>
      <xdr:grpSpPr>
        <a:xfrm>
          <a:off x="2713265" y="36363728"/>
          <a:ext cx="4803240" cy="7277228"/>
          <a:chOff x="2682785" y="36651111"/>
          <a:chExt cx="4746634" cy="7381731"/>
        </a:xfrm>
      </xdr:grpSpPr>
      <xdr:grpSp>
        <xdr:nvGrpSpPr>
          <xdr:cNvPr id="2" name="グループ化 1">
            <a:extLst>
              <a:ext uri="{FF2B5EF4-FFF2-40B4-BE49-F238E27FC236}">
                <a16:creationId xmlns:a16="http://schemas.microsoft.com/office/drawing/2014/main" id="{8C63B4E8-B14F-44D9-9B5E-B3DA46F5DA0A}"/>
              </a:ext>
            </a:extLst>
          </xdr:cNvPr>
          <xdr:cNvGrpSpPr>
            <a:grpSpLocks/>
          </xdr:cNvGrpSpPr>
        </xdr:nvGrpSpPr>
        <xdr:grpSpPr bwMode="auto">
          <a:xfrm>
            <a:off x="2682785" y="36651111"/>
            <a:ext cx="4746634" cy="7381731"/>
            <a:chOff x="2891632" y="28958381"/>
            <a:chExt cx="5252244" cy="4514327"/>
          </a:xfrm>
        </xdr:grpSpPr>
        <xdr:grpSp>
          <xdr:nvGrpSpPr>
            <xdr:cNvPr id="3" name="グループ化 14">
              <a:extLst>
                <a:ext uri="{FF2B5EF4-FFF2-40B4-BE49-F238E27FC236}">
                  <a16:creationId xmlns:a16="http://schemas.microsoft.com/office/drawing/2014/main" id="{7F715CC7-915F-3287-7BB4-0F7752D18D52}"/>
                </a:ext>
              </a:extLst>
            </xdr:cNvPr>
            <xdr:cNvGrpSpPr>
              <a:grpSpLocks/>
            </xdr:cNvGrpSpPr>
          </xdr:nvGrpSpPr>
          <xdr:grpSpPr bwMode="auto">
            <a:xfrm>
              <a:off x="2891632" y="28958381"/>
              <a:ext cx="5252244" cy="1555020"/>
              <a:chOff x="2891632" y="28958381"/>
              <a:chExt cx="5252244" cy="1555020"/>
            </a:xfrm>
          </xdr:grpSpPr>
          <xdr:sp macro="" textlink="">
            <xdr:nvSpPr>
              <xdr:cNvPr id="13" name="Rectangle 1">
                <a:extLst>
                  <a:ext uri="{FF2B5EF4-FFF2-40B4-BE49-F238E27FC236}">
                    <a16:creationId xmlns:a16="http://schemas.microsoft.com/office/drawing/2014/main" id="{FE6357C4-881B-A169-11A5-C0FA9A5E44C2}"/>
                  </a:ext>
                </a:extLst>
              </xdr:cNvPr>
              <xdr:cNvSpPr>
                <a:spLocks noChangeArrowheads="1"/>
              </xdr:cNvSpPr>
            </xdr:nvSpPr>
            <xdr:spPr bwMode="auto">
              <a:xfrm>
                <a:off x="2891632" y="28958381"/>
                <a:ext cx="5256267" cy="10734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4" name="大かっこ 18">
                <a:extLst>
                  <a:ext uri="{FF2B5EF4-FFF2-40B4-BE49-F238E27FC236}">
                    <a16:creationId xmlns:a16="http://schemas.microsoft.com/office/drawing/2014/main" id="{B1D29CAC-D8C2-5E2C-2FC7-52940A3F9FF0}"/>
                  </a:ext>
                </a:extLst>
              </xdr:cNvPr>
              <xdr:cNvSpPr>
                <a:spLocks noChangeArrowheads="1"/>
              </xdr:cNvSpPr>
            </xdr:nvSpPr>
            <xdr:spPr bwMode="auto">
              <a:xfrm>
                <a:off x="4468512" y="30156451"/>
                <a:ext cx="1877238" cy="354629"/>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電子図書館事業費</a:t>
                </a:r>
              </a:p>
            </xdr:txBody>
          </xdr:sp>
        </xdr:grpSp>
        <xdr:grpSp>
          <xdr:nvGrpSpPr>
            <xdr:cNvPr id="4" name="グループ化 3">
              <a:extLst>
                <a:ext uri="{FF2B5EF4-FFF2-40B4-BE49-F238E27FC236}">
                  <a16:creationId xmlns:a16="http://schemas.microsoft.com/office/drawing/2014/main" id="{CFA7B2C5-2853-BE80-14E8-82986A00F8F7}"/>
                </a:ext>
              </a:extLst>
            </xdr:cNvPr>
            <xdr:cNvGrpSpPr>
              <a:grpSpLocks/>
            </xdr:cNvGrpSpPr>
          </xdr:nvGrpSpPr>
          <xdr:grpSpPr bwMode="auto">
            <a:xfrm>
              <a:off x="2998903" y="30053756"/>
              <a:ext cx="2231231" cy="3418952"/>
              <a:chOff x="2772689" y="30053756"/>
              <a:chExt cx="2231231" cy="3418952"/>
            </a:xfrm>
          </xdr:grpSpPr>
          <xdr:sp macro="" textlink="">
            <xdr:nvSpPr>
              <xdr:cNvPr id="9" name="Line 2">
                <a:extLst>
                  <a:ext uri="{FF2B5EF4-FFF2-40B4-BE49-F238E27FC236}">
                    <a16:creationId xmlns:a16="http://schemas.microsoft.com/office/drawing/2014/main" id="{A3593B63-10A1-2084-DD13-38F858B478BD}"/>
                  </a:ext>
                </a:extLst>
              </xdr:cNvPr>
              <xdr:cNvSpPr>
                <a:spLocks noChangeShapeType="1"/>
              </xdr:cNvSpPr>
            </xdr:nvSpPr>
            <xdr:spPr bwMode="auto">
              <a:xfrm>
                <a:off x="3888581" y="30053756"/>
                <a:ext cx="0" cy="1343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Rectangle 9">
                <a:extLst>
                  <a:ext uri="{FF2B5EF4-FFF2-40B4-BE49-F238E27FC236}">
                    <a16:creationId xmlns:a16="http://schemas.microsoft.com/office/drawing/2014/main" id="{268FDF5D-86F4-09E2-A604-CD2483A28EBD}"/>
                  </a:ext>
                </a:extLst>
              </xdr:cNvPr>
              <xdr:cNvSpPr>
                <a:spLocks noChangeArrowheads="1"/>
              </xdr:cNvSpPr>
            </xdr:nvSpPr>
            <xdr:spPr bwMode="auto">
              <a:xfrm>
                <a:off x="3191045" y="31699565"/>
                <a:ext cx="1501790" cy="757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Ａ．民間企業（</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社）</a:t>
                </a:r>
              </a:p>
              <a:p>
                <a:pPr algn="ctr" rtl="0">
                  <a:defRPr sz="1000"/>
                </a:pP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11" name="大かっこ 5">
                <a:extLst>
                  <a:ext uri="{FF2B5EF4-FFF2-40B4-BE49-F238E27FC236}">
                    <a16:creationId xmlns:a16="http://schemas.microsoft.com/office/drawing/2014/main" id="{44793EE8-53DB-DF7D-8332-F7F712BF1DE0}"/>
                  </a:ext>
                </a:extLst>
              </xdr:cNvPr>
              <xdr:cNvSpPr/>
            </xdr:nvSpPr>
            <xdr:spPr>
              <a:xfrm>
                <a:off x="2772689" y="32667605"/>
                <a:ext cx="2231231" cy="805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lnSpc>
                    <a:spcPts val="1300"/>
                  </a:lnSpc>
                </a:pPr>
                <a:r>
                  <a:rPr lang="ja-JP" altLang="en-US" sz="1100" b="0" i="0" baseline="0">
                    <a:solidFill>
                      <a:sysClr val="windowText" lastClr="000000"/>
                    </a:solidFill>
                    <a:effectLst/>
                    <a:latin typeface="+mn-lt"/>
                    <a:ea typeface="+mn-ea"/>
                    <a:cs typeface="+mn-cs"/>
                  </a:rPr>
                  <a:t>厚労科研成果データベースシステム設計開発、賃貸借及び保守</a:t>
                </a:r>
                <a:endParaRPr lang="ja-JP" altLang="ja-JP">
                  <a:solidFill>
                    <a:sysClr val="windowText" lastClr="000000"/>
                  </a:solidFill>
                  <a:effectLst/>
                </a:endParaRPr>
              </a:p>
            </xdr:txBody>
          </xdr:sp>
          <xdr:sp macro="" textlink="">
            <xdr:nvSpPr>
              <xdr:cNvPr id="12" name="Text Box 8">
                <a:extLst>
                  <a:ext uri="{FF2B5EF4-FFF2-40B4-BE49-F238E27FC236}">
                    <a16:creationId xmlns:a16="http://schemas.microsoft.com/office/drawing/2014/main" id="{D9B4D2AC-2556-E1A2-9999-2C2B67B8EA28}"/>
                  </a:ext>
                </a:extLst>
              </xdr:cNvPr>
              <xdr:cNvSpPr txBox="1">
                <a:spLocks noChangeArrowheads="1"/>
              </xdr:cNvSpPr>
            </xdr:nvSpPr>
            <xdr:spPr bwMode="auto">
              <a:xfrm>
                <a:off x="2960097" y="31440783"/>
                <a:ext cx="1926457" cy="268931"/>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国庫債務負担行為等</a:t>
                </a:r>
                <a:r>
                  <a:rPr lang="en-US" altLang="ja-JP" sz="1100" b="0" i="0" u="none" strike="noStrike" baseline="0">
                    <a:solidFill>
                      <a:srgbClr val="000000"/>
                    </a:solidFill>
                    <a:latin typeface="ＭＳ Ｐゴシック"/>
                    <a:ea typeface="ＭＳ Ｐゴシック"/>
                  </a:rPr>
                  <a:t>】</a:t>
                </a:r>
              </a:p>
            </xdr:txBody>
          </xdr:sp>
        </xdr:grpSp>
        <xdr:grpSp>
          <xdr:nvGrpSpPr>
            <xdr:cNvPr id="5" name="グループ化 12">
              <a:extLst>
                <a:ext uri="{FF2B5EF4-FFF2-40B4-BE49-F238E27FC236}">
                  <a16:creationId xmlns:a16="http://schemas.microsoft.com/office/drawing/2014/main" id="{531BD1C9-DD50-EC7B-D06D-A557A0D758D3}"/>
                </a:ext>
              </a:extLst>
            </xdr:cNvPr>
            <xdr:cNvGrpSpPr>
              <a:grpSpLocks/>
            </xdr:cNvGrpSpPr>
          </xdr:nvGrpSpPr>
          <xdr:grpSpPr bwMode="auto">
            <a:xfrm>
              <a:off x="5605583" y="30053735"/>
              <a:ext cx="2166870" cy="3418973"/>
              <a:chOff x="6693739" y="30197425"/>
              <a:chExt cx="2249612" cy="3412709"/>
            </a:xfrm>
          </xdr:grpSpPr>
          <xdr:sp macro="" textlink="">
            <xdr:nvSpPr>
              <xdr:cNvPr id="6" name="Rectangle 10">
                <a:extLst>
                  <a:ext uri="{FF2B5EF4-FFF2-40B4-BE49-F238E27FC236}">
                    <a16:creationId xmlns:a16="http://schemas.microsoft.com/office/drawing/2014/main" id="{A814B96F-69AF-D341-EFF5-A3E6FC9C8609}"/>
                  </a:ext>
                </a:extLst>
              </xdr:cNvPr>
              <xdr:cNvSpPr>
                <a:spLocks noChangeArrowheads="1"/>
              </xdr:cNvSpPr>
            </xdr:nvSpPr>
            <xdr:spPr bwMode="auto">
              <a:xfrm>
                <a:off x="7005567" y="31849807"/>
                <a:ext cx="1648230" cy="77492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Ｂ．事務費</a:t>
                </a:r>
              </a:p>
              <a:p>
                <a:pPr algn="ctr" rtl="0">
                  <a:defRPr sz="1000"/>
                </a:pP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百万円</a:t>
                </a:r>
              </a:p>
              <a:p>
                <a:pPr algn="ctr" rtl="0">
                  <a:lnSpc>
                    <a:spcPts val="10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sp macro="" textlink="">
            <xdr:nvSpPr>
              <xdr:cNvPr id="7" name="大かっこ 18">
                <a:extLst>
                  <a:ext uri="{FF2B5EF4-FFF2-40B4-BE49-F238E27FC236}">
                    <a16:creationId xmlns:a16="http://schemas.microsoft.com/office/drawing/2014/main" id="{0EE96E5F-2521-82C4-97EE-DD44E18A807A}"/>
                  </a:ext>
                </a:extLst>
              </xdr:cNvPr>
              <xdr:cNvSpPr/>
            </xdr:nvSpPr>
            <xdr:spPr>
              <a:xfrm>
                <a:off x="6693739" y="32854341"/>
                <a:ext cx="2249612" cy="755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lnSpc>
                    <a:spcPts val="1300"/>
                  </a:lnSpc>
                  <a:defRPr sz="1000"/>
                </a:pPr>
                <a:r>
                  <a:rPr lang="ja-JP" altLang="en-US" sz="1100" b="0" i="0" u="none" strike="noStrike" baseline="0">
                    <a:solidFill>
                      <a:sysClr val="windowText" lastClr="000000"/>
                    </a:solidFill>
                    <a:latin typeface="ＭＳ Ｐゴシック"/>
                    <a:ea typeface="+mn-ea"/>
                  </a:rPr>
                  <a:t>非常勤職員賃金、消耗品費等</a:t>
                </a:r>
              </a:p>
            </xdr:txBody>
          </xdr:sp>
          <xdr:sp macro="" textlink="">
            <xdr:nvSpPr>
              <xdr:cNvPr id="8" name="Line 2">
                <a:extLst>
                  <a:ext uri="{FF2B5EF4-FFF2-40B4-BE49-F238E27FC236}">
                    <a16:creationId xmlns:a16="http://schemas.microsoft.com/office/drawing/2014/main" id="{1AC8E9CE-48C3-3DC4-BCA1-B6E9F6F0AF30}"/>
                  </a:ext>
                </a:extLst>
              </xdr:cNvPr>
              <xdr:cNvSpPr>
                <a:spLocks noChangeShapeType="1"/>
              </xdr:cNvSpPr>
            </xdr:nvSpPr>
            <xdr:spPr bwMode="auto">
              <a:xfrm>
                <a:off x="7820025" y="30197425"/>
                <a:ext cx="880" cy="1328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sp macro="" textlink="">
        <xdr:nvSpPr>
          <xdr:cNvPr id="15" name="テキスト ボックス 7">
            <a:extLst>
              <a:ext uri="{FF2B5EF4-FFF2-40B4-BE49-F238E27FC236}">
                <a16:creationId xmlns:a16="http://schemas.microsoft.com/office/drawing/2014/main" id="{8F36FA5F-BC49-42B8-B531-5CD00F32AAC4}"/>
              </a:ext>
            </a:extLst>
          </xdr:cNvPr>
          <xdr:cNvSpPr txBox="1"/>
        </xdr:nvSpPr>
        <xdr:spPr>
          <a:xfrm>
            <a:off x="5147854" y="40739242"/>
            <a:ext cx="1964872" cy="34489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latin typeface="+mn-ea"/>
              </a:rPr>
              <a:t>【</a:t>
            </a:r>
            <a:r>
              <a:rPr kumimoji="1" lang="ja-JP" altLang="en-US" sz="1200">
                <a:latin typeface="+mn-ea"/>
              </a:rPr>
              <a:t>随意契約（少額）等</a:t>
            </a:r>
            <a:r>
              <a:rPr kumimoji="1" lang="en-US" altLang="ja-JP" sz="1200">
                <a:latin typeface="+mn-ea"/>
              </a:rPr>
              <a:t>】</a:t>
            </a:r>
            <a:endParaRPr kumimoji="1" lang="ja-JP" altLang="en-US" sz="1200">
              <a:latin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P399" sqref="P399:X39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726</v>
      </c>
      <c r="AK2" s="850"/>
      <c r="AL2" s="850"/>
      <c r="AM2" s="850"/>
      <c r="AN2" s="90" t="s">
        <v>367</v>
      </c>
      <c r="AO2" s="850">
        <v>21</v>
      </c>
      <c r="AP2" s="850"/>
      <c r="AQ2" s="850"/>
      <c r="AR2" s="91" t="s">
        <v>367</v>
      </c>
      <c r="AS2" s="851">
        <v>969</v>
      </c>
      <c r="AT2" s="851"/>
      <c r="AU2" s="851"/>
      <c r="AV2" s="90" t="str">
        <f>IF(AW2="","","-")</f>
        <v/>
      </c>
      <c r="AW2" s="852"/>
      <c r="AX2" s="852"/>
    </row>
    <row r="3" spans="1:50" ht="21" customHeight="1" thickBot="1" x14ac:dyDescent="0.25">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694</v>
      </c>
      <c r="H5" s="841"/>
      <c r="I5" s="841"/>
      <c r="J5" s="841"/>
      <c r="K5" s="841"/>
      <c r="L5" s="841"/>
      <c r="M5" s="842" t="s">
        <v>62</v>
      </c>
      <c r="N5" s="843"/>
      <c r="O5" s="843"/>
      <c r="P5" s="843"/>
      <c r="Q5" s="843"/>
      <c r="R5" s="844"/>
      <c r="S5" s="845" t="s">
        <v>695</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713</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234</v>
      </c>
      <c r="B8" s="857"/>
      <c r="C8" s="857"/>
      <c r="D8" s="857"/>
      <c r="E8" s="857"/>
      <c r="F8" s="858"/>
      <c r="G8" s="859" t="str">
        <f>入力規則等!A27</f>
        <v>医療分野の研究開発関連、科学技術・イノベーション</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文教及び科学振興</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698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773" t="s">
        <v>28</v>
      </c>
      <c r="B10" s="774"/>
      <c r="C10" s="774"/>
      <c r="D10" s="774"/>
      <c r="E10" s="774"/>
      <c r="F10" s="774"/>
      <c r="G10" s="775" t="s">
        <v>699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773" t="s">
        <v>5</v>
      </c>
      <c r="B11" s="774"/>
      <c r="C11" s="774"/>
      <c r="D11" s="774"/>
      <c r="E11" s="774"/>
      <c r="F11" s="778"/>
      <c r="G11" s="779" t="str">
        <f>入力規則等!P10</f>
        <v>直接実施</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2">
      <c r="A13" s="322"/>
      <c r="B13" s="323"/>
      <c r="C13" s="323"/>
      <c r="D13" s="323"/>
      <c r="E13" s="323"/>
      <c r="F13" s="324"/>
      <c r="G13" s="802" t="s">
        <v>6</v>
      </c>
      <c r="H13" s="803"/>
      <c r="I13" s="819" t="s">
        <v>7</v>
      </c>
      <c r="J13" s="820"/>
      <c r="K13" s="820"/>
      <c r="L13" s="820"/>
      <c r="M13" s="820"/>
      <c r="N13" s="820"/>
      <c r="O13" s="821"/>
      <c r="P13" s="713">
        <v>11</v>
      </c>
      <c r="Q13" s="714"/>
      <c r="R13" s="714"/>
      <c r="S13" s="714"/>
      <c r="T13" s="714"/>
      <c r="U13" s="714"/>
      <c r="V13" s="715"/>
      <c r="W13" s="713">
        <v>11</v>
      </c>
      <c r="X13" s="714"/>
      <c r="Y13" s="714"/>
      <c r="Z13" s="714"/>
      <c r="AA13" s="714"/>
      <c r="AB13" s="714"/>
      <c r="AC13" s="715"/>
      <c r="AD13" s="713">
        <v>13</v>
      </c>
      <c r="AE13" s="714"/>
      <c r="AF13" s="714"/>
      <c r="AG13" s="714"/>
      <c r="AH13" s="714"/>
      <c r="AI13" s="714"/>
      <c r="AJ13" s="715"/>
      <c r="AK13" s="713">
        <v>3</v>
      </c>
      <c r="AL13" s="714"/>
      <c r="AM13" s="714"/>
      <c r="AN13" s="714"/>
      <c r="AO13" s="714"/>
      <c r="AP13" s="714"/>
      <c r="AQ13" s="715"/>
      <c r="AR13" s="750">
        <v>3</v>
      </c>
      <c r="AS13" s="751"/>
      <c r="AT13" s="751"/>
      <c r="AU13" s="751"/>
      <c r="AV13" s="751"/>
      <c r="AW13" s="751"/>
      <c r="AX13" s="822"/>
    </row>
    <row r="14" spans="1:50" ht="21" customHeight="1" x14ac:dyDescent="0.2">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741</v>
      </c>
      <c r="AL14" s="714"/>
      <c r="AM14" s="714"/>
      <c r="AN14" s="714"/>
      <c r="AO14" s="714"/>
      <c r="AP14" s="714"/>
      <c r="AQ14" s="715"/>
      <c r="AR14" s="808"/>
      <c r="AS14" s="808"/>
      <c r="AT14" s="808"/>
      <c r="AU14" s="808"/>
      <c r="AV14" s="808"/>
      <c r="AW14" s="808"/>
      <c r="AX14" s="809"/>
    </row>
    <row r="15" spans="1:50" ht="21" customHeight="1" x14ac:dyDescent="0.2">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741</v>
      </c>
      <c r="AL15" s="714"/>
      <c r="AM15" s="714"/>
      <c r="AN15" s="714"/>
      <c r="AO15" s="714"/>
      <c r="AP15" s="714"/>
      <c r="AQ15" s="715"/>
      <c r="AR15" s="713" t="s">
        <v>767</v>
      </c>
      <c r="AS15" s="714"/>
      <c r="AT15" s="714"/>
      <c r="AU15" s="714"/>
      <c r="AV15" s="714"/>
      <c r="AW15" s="714"/>
      <c r="AX15" s="823"/>
    </row>
    <row r="16" spans="1:50" ht="21" customHeight="1" x14ac:dyDescent="0.2">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741</v>
      </c>
      <c r="AL16" s="714"/>
      <c r="AM16" s="714"/>
      <c r="AN16" s="714"/>
      <c r="AO16" s="714"/>
      <c r="AP16" s="714"/>
      <c r="AQ16" s="715"/>
      <c r="AR16" s="815"/>
      <c r="AS16" s="816"/>
      <c r="AT16" s="816"/>
      <c r="AU16" s="816"/>
      <c r="AV16" s="816"/>
      <c r="AW16" s="816"/>
      <c r="AX16" s="817"/>
    </row>
    <row r="17" spans="1:50" ht="24.75" customHeight="1" x14ac:dyDescent="0.2">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741</v>
      </c>
      <c r="AL17" s="714"/>
      <c r="AM17" s="714"/>
      <c r="AN17" s="714"/>
      <c r="AO17" s="714"/>
      <c r="AP17" s="714"/>
      <c r="AQ17" s="715"/>
      <c r="AR17" s="800"/>
      <c r="AS17" s="800"/>
      <c r="AT17" s="800"/>
      <c r="AU17" s="800"/>
      <c r="AV17" s="800"/>
      <c r="AW17" s="800"/>
      <c r="AX17" s="801"/>
    </row>
    <row r="18" spans="1:50" ht="24.75" customHeight="1" x14ac:dyDescent="0.2">
      <c r="A18" s="322"/>
      <c r="B18" s="323"/>
      <c r="C18" s="323"/>
      <c r="D18" s="323"/>
      <c r="E18" s="323"/>
      <c r="F18" s="324"/>
      <c r="G18" s="806"/>
      <c r="H18" s="807"/>
      <c r="I18" s="790" t="s">
        <v>18</v>
      </c>
      <c r="J18" s="791"/>
      <c r="K18" s="791"/>
      <c r="L18" s="791"/>
      <c r="M18" s="791"/>
      <c r="N18" s="791"/>
      <c r="O18" s="792"/>
      <c r="P18" s="793">
        <f>SUM(P13:V17)</f>
        <v>11</v>
      </c>
      <c r="Q18" s="794"/>
      <c r="R18" s="794"/>
      <c r="S18" s="794"/>
      <c r="T18" s="794"/>
      <c r="U18" s="794"/>
      <c r="V18" s="795"/>
      <c r="W18" s="793">
        <f>SUM(W13:AC17)</f>
        <v>11</v>
      </c>
      <c r="X18" s="794"/>
      <c r="Y18" s="794"/>
      <c r="Z18" s="794"/>
      <c r="AA18" s="794"/>
      <c r="AB18" s="794"/>
      <c r="AC18" s="795"/>
      <c r="AD18" s="793">
        <f>SUM(AD13:AJ17)</f>
        <v>13</v>
      </c>
      <c r="AE18" s="794"/>
      <c r="AF18" s="794"/>
      <c r="AG18" s="794"/>
      <c r="AH18" s="794"/>
      <c r="AI18" s="794"/>
      <c r="AJ18" s="795"/>
      <c r="AK18" s="793">
        <f>SUM(AK13:AQ17)</f>
        <v>3</v>
      </c>
      <c r="AL18" s="794"/>
      <c r="AM18" s="794"/>
      <c r="AN18" s="794"/>
      <c r="AO18" s="794"/>
      <c r="AP18" s="794"/>
      <c r="AQ18" s="795"/>
      <c r="AR18" s="793">
        <f>SUM(AR13:AX17)</f>
        <v>3</v>
      </c>
      <c r="AS18" s="794"/>
      <c r="AT18" s="794"/>
      <c r="AU18" s="794"/>
      <c r="AV18" s="794"/>
      <c r="AW18" s="794"/>
      <c r="AX18" s="796"/>
    </row>
    <row r="19" spans="1:50" ht="24.75" customHeight="1" x14ac:dyDescent="0.2">
      <c r="A19" s="322"/>
      <c r="B19" s="323"/>
      <c r="C19" s="323"/>
      <c r="D19" s="323"/>
      <c r="E19" s="323"/>
      <c r="F19" s="324"/>
      <c r="G19" s="765" t="s">
        <v>9</v>
      </c>
      <c r="H19" s="766"/>
      <c r="I19" s="766"/>
      <c r="J19" s="766"/>
      <c r="K19" s="766"/>
      <c r="L19" s="766"/>
      <c r="M19" s="766"/>
      <c r="N19" s="766"/>
      <c r="O19" s="766"/>
      <c r="P19" s="713">
        <v>11</v>
      </c>
      <c r="Q19" s="714"/>
      <c r="R19" s="714"/>
      <c r="S19" s="714"/>
      <c r="T19" s="714"/>
      <c r="U19" s="714"/>
      <c r="V19" s="715"/>
      <c r="W19" s="713">
        <v>11</v>
      </c>
      <c r="X19" s="714"/>
      <c r="Y19" s="714"/>
      <c r="Z19" s="714"/>
      <c r="AA19" s="714"/>
      <c r="AB19" s="714"/>
      <c r="AC19" s="715"/>
      <c r="AD19" s="713">
        <v>13</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2">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2">
      <c r="A23" s="722"/>
      <c r="B23" s="723"/>
      <c r="C23" s="723"/>
      <c r="D23" s="723"/>
      <c r="E23" s="723"/>
      <c r="F23" s="724"/>
      <c r="G23" s="747" t="s">
        <v>700</v>
      </c>
      <c r="H23" s="748"/>
      <c r="I23" s="748"/>
      <c r="J23" s="748"/>
      <c r="K23" s="748"/>
      <c r="L23" s="748"/>
      <c r="M23" s="748"/>
      <c r="N23" s="748"/>
      <c r="O23" s="749"/>
      <c r="P23" s="750">
        <v>3</v>
      </c>
      <c r="Q23" s="751"/>
      <c r="R23" s="751"/>
      <c r="S23" s="751"/>
      <c r="T23" s="751"/>
      <c r="U23" s="751"/>
      <c r="V23" s="752"/>
      <c r="W23" s="750">
        <v>3</v>
      </c>
      <c r="X23" s="751"/>
      <c r="Y23" s="751"/>
      <c r="Z23" s="751"/>
      <c r="AA23" s="751"/>
      <c r="AB23" s="751"/>
      <c r="AC23" s="752"/>
      <c r="AD23" s="753" t="s">
        <v>367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2">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2">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2">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3</v>
      </c>
      <c r="Q29" s="736"/>
      <c r="R29" s="736"/>
      <c r="S29" s="736"/>
      <c r="T29" s="736"/>
      <c r="U29" s="736"/>
      <c r="V29" s="737"/>
      <c r="W29" s="738">
        <f>AR13</f>
        <v>3</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1" t="s">
        <v>663</v>
      </c>
      <c r="B30" s="742"/>
      <c r="C30" s="742"/>
      <c r="D30" s="742"/>
      <c r="E30" s="742"/>
      <c r="F30" s="743"/>
      <c r="G30" s="744" t="s">
        <v>751</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8.5" customHeight="1" x14ac:dyDescent="0.2">
      <c r="A32" s="663"/>
      <c r="B32" s="168"/>
      <c r="C32" s="168"/>
      <c r="D32" s="168"/>
      <c r="E32" s="168"/>
      <c r="F32" s="169"/>
      <c r="G32" s="745" t="s">
        <v>752</v>
      </c>
      <c r="H32" s="650"/>
      <c r="I32" s="650"/>
      <c r="J32" s="650"/>
      <c r="K32" s="650"/>
      <c r="L32" s="650"/>
      <c r="M32" s="650"/>
      <c r="N32" s="650"/>
      <c r="O32" s="650"/>
      <c r="P32" s="653" t="s">
        <v>703</v>
      </c>
      <c r="Q32" s="654"/>
      <c r="R32" s="654"/>
      <c r="S32" s="654"/>
      <c r="T32" s="654"/>
      <c r="U32" s="654"/>
      <c r="V32" s="654"/>
      <c r="W32" s="654"/>
      <c r="X32" s="655"/>
      <c r="Y32" s="659" t="s">
        <v>52</v>
      </c>
      <c r="Z32" s="660"/>
      <c r="AA32" s="661"/>
      <c r="AB32" s="662" t="s">
        <v>702</v>
      </c>
      <c r="AC32" s="662"/>
      <c r="AD32" s="662"/>
      <c r="AE32" s="631">
        <v>755</v>
      </c>
      <c r="AF32" s="631"/>
      <c r="AG32" s="631"/>
      <c r="AH32" s="631"/>
      <c r="AI32" s="631">
        <v>498</v>
      </c>
      <c r="AJ32" s="631"/>
      <c r="AK32" s="631"/>
      <c r="AL32" s="631"/>
      <c r="AM32" s="631">
        <v>672</v>
      </c>
      <c r="AN32" s="631"/>
      <c r="AO32" s="631"/>
      <c r="AP32" s="631"/>
      <c r="AQ32" s="677" t="s">
        <v>727</v>
      </c>
      <c r="AR32" s="631"/>
      <c r="AS32" s="631"/>
      <c r="AT32" s="631"/>
      <c r="AU32" s="108" t="s">
        <v>727</v>
      </c>
      <c r="AV32" s="633"/>
      <c r="AW32" s="633"/>
      <c r="AX32" s="634"/>
    </row>
    <row r="33" spans="1:51" ht="28.5"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702</v>
      </c>
      <c r="AC33" s="662"/>
      <c r="AD33" s="662"/>
      <c r="AE33" s="631">
        <v>700</v>
      </c>
      <c r="AF33" s="631"/>
      <c r="AG33" s="631"/>
      <c r="AH33" s="631"/>
      <c r="AI33" s="631">
        <v>700</v>
      </c>
      <c r="AJ33" s="631"/>
      <c r="AK33" s="631"/>
      <c r="AL33" s="631"/>
      <c r="AM33" s="631">
        <v>700</v>
      </c>
      <c r="AN33" s="631"/>
      <c r="AO33" s="631"/>
      <c r="AP33" s="631"/>
      <c r="AQ33" s="631">
        <v>700</v>
      </c>
      <c r="AR33" s="631"/>
      <c r="AS33" s="631"/>
      <c r="AT33" s="631"/>
      <c r="AU33" s="632">
        <v>700</v>
      </c>
      <c r="AV33" s="633"/>
      <c r="AW33" s="633"/>
      <c r="AX33" s="634"/>
    </row>
    <row r="34" spans="1:51" ht="23.25" customHeight="1" x14ac:dyDescent="0.2">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2">
      <c r="A35" s="698"/>
      <c r="B35" s="699"/>
      <c r="C35" s="699"/>
      <c r="D35" s="699"/>
      <c r="E35" s="699"/>
      <c r="F35" s="700"/>
      <c r="G35" s="667" t="s">
        <v>753</v>
      </c>
      <c r="H35" s="668"/>
      <c r="I35" s="668"/>
      <c r="J35" s="668"/>
      <c r="K35" s="668"/>
      <c r="L35" s="668"/>
      <c r="M35" s="668"/>
      <c r="N35" s="668"/>
      <c r="O35" s="668"/>
      <c r="P35" s="668"/>
      <c r="Q35" s="668"/>
      <c r="R35" s="668"/>
      <c r="S35" s="668"/>
      <c r="T35" s="668"/>
      <c r="U35" s="668"/>
      <c r="V35" s="668"/>
      <c r="W35" s="668"/>
      <c r="X35" s="668"/>
      <c r="Y35" s="671" t="s">
        <v>665</v>
      </c>
      <c r="Z35" s="672"/>
      <c r="AA35" s="673"/>
      <c r="AB35" s="674" t="s">
        <v>764</v>
      </c>
      <c r="AC35" s="675"/>
      <c r="AD35" s="676"/>
      <c r="AE35" s="677">
        <v>20</v>
      </c>
      <c r="AF35" s="677"/>
      <c r="AG35" s="677"/>
      <c r="AH35" s="677"/>
      <c r="AI35" s="677">
        <v>43</v>
      </c>
      <c r="AJ35" s="677"/>
      <c r="AK35" s="677"/>
      <c r="AL35" s="677"/>
      <c r="AM35" s="677">
        <v>5</v>
      </c>
      <c r="AN35" s="677"/>
      <c r="AO35" s="677"/>
      <c r="AP35" s="677"/>
      <c r="AQ35" s="108">
        <v>1</v>
      </c>
      <c r="AR35" s="102"/>
      <c r="AS35" s="102"/>
      <c r="AT35" s="102"/>
      <c r="AU35" s="102"/>
      <c r="AV35" s="102"/>
      <c r="AW35" s="102"/>
      <c r="AX35" s="103"/>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704</v>
      </c>
      <c r="AC36" s="628"/>
      <c r="AD36" s="629"/>
      <c r="AE36" s="630" t="s">
        <v>760</v>
      </c>
      <c r="AF36" s="630"/>
      <c r="AG36" s="630"/>
      <c r="AH36" s="630"/>
      <c r="AI36" s="630" t="s">
        <v>761</v>
      </c>
      <c r="AJ36" s="630"/>
      <c r="AK36" s="630"/>
      <c r="AL36" s="630"/>
      <c r="AM36" s="630" t="s">
        <v>762</v>
      </c>
      <c r="AN36" s="630"/>
      <c r="AO36" s="630"/>
      <c r="AP36" s="630"/>
      <c r="AQ36" s="630" t="s">
        <v>763</v>
      </c>
      <c r="AR36" s="630"/>
      <c r="AS36" s="630"/>
      <c r="AT36" s="630"/>
      <c r="AU36" s="630"/>
      <c r="AV36" s="630"/>
      <c r="AW36" s="630"/>
      <c r="AX36" s="666"/>
    </row>
    <row r="37" spans="1:51" ht="18.75" customHeight="1" x14ac:dyDescent="0.2">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v>4</v>
      </c>
      <c r="AV38" s="141"/>
      <c r="AW38" s="123" t="s">
        <v>170</v>
      </c>
      <c r="AX38" s="144"/>
    </row>
    <row r="39" spans="1:51" ht="23.25" customHeight="1" x14ac:dyDescent="0.2">
      <c r="A39" s="689"/>
      <c r="B39" s="687"/>
      <c r="C39" s="687"/>
      <c r="D39" s="687"/>
      <c r="E39" s="687"/>
      <c r="F39" s="688"/>
      <c r="G39" s="193" t="s">
        <v>758</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v>532781</v>
      </c>
      <c r="AF39" s="102"/>
      <c r="AG39" s="102"/>
      <c r="AH39" s="102"/>
      <c r="AI39" s="108">
        <v>265369</v>
      </c>
      <c r="AJ39" s="102"/>
      <c r="AK39" s="102"/>
      <c r="AL39" s="102"/>
      <c r="AM39" s="108">
        <v>2385475</v>
      </c>
      <c r="AN39" s="102"/>
      <c r="AO39" s="102"/>
      <c r="AP39" s="102"/>
      <c r="AQ39" s="109" t="s">
        <v>697</v>
      </c>
      <c r="AR39" s="110"/>
      <c r="AS39" s="110"/>
      <c r="AT39" s="111"/>
      <c r="AU39" s="102" t="s">
        <v>697</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300000</v>
      </c>
      <c r="AF40" s="102"/>
      <c r="AG40" s="102"/>
      <c r="AH40" s="102"/>
      <c r="AI40" s="108">
        <v>300000</v>
      </c>
      <c r="AJ40" s="102"/>
      <c r="AK40" s="102"/>
      <c r="AL40" s="102"/>
      <c r="AM40" s="108">
        <v>2500000</v>
      </c>
      <c r="AN40" s="102"/>
      <c r="AO40" s="102"/>
      <c r="AP40" s="102"/>
      <c r="AQ40" s="109" t="s">
        <v>697</v>
      </c>
      <c r="AR40" s="110"/>
      <c r="AS40" s="110"/>
      <c r="AT40" s="111"/>
      <c r="AU40" s="102">
        <v>2500000</v>
      </c>
      <c r="AV40" s="102"/>
      <c r="AW40" s="102"/>
      <c r="AX40" s="103"/>
    </row>
    <row r="41" spans="1:51" ht="23.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178</v>
      </c>
      <c r="AF41" s="102"/>
      <c r="AG41" s="102"/>
      <c r="AH41" s="102"/>
      <c r="AI41" s="108">
        <v>88</v>
      </c>
      <c r="AJ41" s="102"/>
      <c r="AK41" s="102"/>
      <c r="AL41" s="102"/>
      <c r="AM41" s="108">
        <v>95</v>
      </c>
      <c r="AN41" s="102"/>
      <c r="AO41" s="102"/>
      <c r="AP41" s="102"/>
      <c r="AQ41" s="109" t="s">
        <v>697</v>
      </c>
      <c r="AR41" s="110"/>
      <c r="AS41" s="110"/>
      <c r="AT41" s="111"/>
      <c r="AU41" s="102" t="s">
        <v>697</v>
      </c>
      <c r="AV41" s="102"/>
      <c r="AW41" s="102"/>
      <c r="AX41" s="103"/>
    </row>
    <row r="42" spans="1:51" ht="23.25" customHeight="1" x14ac:dyDescent="0.2">
      <c r="A42" s="202" t="s">
        <v>343</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2">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705</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2">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2">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2">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2">
      <c r="A215" s="421" t="s">
        <v>366</v>
      </c>
      <c r="B215" s="422"/>
      <c r="C215" s="425" t="s">
        <v>227</v>
      </c>
      <c r="D215" s="422"/>
      <c r="E215" s="427" t="s">
        <v>243</v>
      </c>
      <c r="F215" s="428"/>
      <c r="G215" s="429" t="s">
        <v>714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715</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748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749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6" t="s">
        <v>683</v>
      </c>
      <c r="D218" s="507"/>
      <c r="E218" s="164" t="s">
        <v>362</v>
      </c>
      <c r="F218" s="166"/>
      <c r="G218" s="487" t="s">
        <v>230</v>
      </c>
      <c r="H218" s="488"/>
      <c r="I218" s="488"/>
      <c r="J218" s="508" t="s">
        <v>697</v>
      </c>
      <c r="K218" s="509"/>
      <c r="L218" s="509"/>
      <c r="M218" s="509"/>
      <c r="N218" s="509"/>
      <c r="O218" s="509"/>
      <c r="P218" s="509"/>
      <c r="Q218" s="509"/>
      <c r="R218" s="509"/>
      <c r="S218" s="509"/>
      <c r="T218" s="510"/>
      <c r="U218" s="485" t="s">
        <v>750</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750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5">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750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712</v>
      </c>
      <c r="AE223" s="467"/>
      <c r="AF223" s="467"/>
      <c r="AG223" s="468" t="s">
        <v>719</v>
      </c>
      <c r="AH223" s="469"/>
      <c r="AI223" s="469"/>
      <c r="AJ223" s="469"/>
      <c r="AK223" s="469"/>
      <c r="AL223" s="469"/>
      <c r="AM223" s="469"/>
      <c r="AN223" s="469"/>
      <c r="AO223" s="469"/>
      <c r="AP223" s="469"/>
      <c r="AQ223" s="469"/>
      <c r="AR223" s="469"/>
      <c r="AS223" s="469"/>
      <c r="AT223" s="469"/>
      <c r="AU223" s="469"/>
      <c r="AV223" s="469"/>
      <c r="AW223" s="469"/>
      <c r="AX223" s="470"/>
    </row>
    <row r="224" spans="1:51" ht="32.25"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712</v>
      </c>
      <c r="AE224" s="380"/>
      <c r="AF224" s="380"/>
      <c r="AG224" s="374" t="s">
        <v>720</v>
      </c>
      <c r="AH224" s="375"/>
      <c r="AI224" s="375"/>
      <c r="AJ224" s="375"/>
      <c r="AK224" s="375"/>
      <c r="AL224" s="375"/>
      <c r="AM224" s="375"/>
      <c r="AN224" s="375"/>
      <c r="AO224" s="375"/>
      <c r="AP224" s="375"/>
      <c r="AQ224" s="375"/>
      <c r="AR224" s="375"/>
      <c r="AS224" s="375"/>
      <c r="AT224" s="375"/>
      <c r="AU224" s="375"/>
      <c r="AV224" s="375"/>
      <c r="AW224" s="375"/>
      <c r="AX224" s="376"/>
    </row>
    <row r="225" spans="1:50" ht="32.25"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712</v>
      </c>
      <c r="AE225" s="417"/>
      <c r="AF225" s="417"/>
      <c r="AG225" s="402" t="s">
        <v>721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722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716</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717</v>
      </c>
      <c r="AE229" s="364"/>
      <c r="AF229" s="364"/>
      <c r="AG229" s="366" t="s">
        <v>723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712</v>
      </c>
      <c r="AE230" s="380"/>
      <c r="AF230" s="380"/>
      <c r="AG230" s="374" t="s">
        <v>759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717</v>
      </c>
      <c r="AE231" s="380"/>
      <c r="AF231" s="380"/>
      <c r="AG231" s="374" t="s">
        <v>723</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712</v>
      </c>
      <c r="AE232" s="380"/>
      <c r="AF232" s="380"/>
      <c r="AG232" s="374" t="s">
        <v>724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717</v>
      </c>
      <c r="AE233" s="417"/>
      <c r="AF233" s="417"/>
      <c r="AG233" s="418" t="s">
        <v>723</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717</v>
      </c>
      <c r="AE234" s="380"/>
      <c r="AF234" s="449"/>
      <c r="AG234" s="374" t="s">
        <v>723</v>
      </c>
      <c r="AH234" s="375"/>
      <c r="AI234" s="375"/>
      <c r="AJ234" s="375"/>
      <c r="AK234" s="375"/>
      <c r="AL234" s="375"/>
      <c r="AM234" s="375"/>
      <c r="AN234" s="375"/>
      <c r="AO234" s="375"/>
      <c r="AP234" s="375"/>
      <c r="AQ234" s="375"/>
      <c r="AR234" s="375"/>
      <c r="AS234" s="375"/>
      <c r="AT234" s="375"/>
      <c r="AU234" s="375"/>
      <c r="AV234" s="375"/>
      <c r="AW234" s="375"/>
      <c r="AX234" s="376"/>
    </row>
    <row r="235" spans="1:50" ht="33.7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712</v>
      </c>
      <c r="AE235" s="410"/>
      <c r="AF235" s="411"/>
      <c r="AG235" s="412" t="s">
        <v>754</v>
      </c>
      <c r="AH235" s="413"/>
      <c r="AI235" s="413"/>
      <c r="AJ235" s="413"/>
      <c r="AK235" s="413"/>
      <c r="AL235" s="413"/>
      <c r="AM235" s="413"/>
      <c r="AN235" s="413"/>
      <c r="AO235" s="413"/>
      <c r="AP235" s="413"/>
      <c r="AQ235" s="413"/>
      <c r="AR235" s="413"/>
      <c r="AS235" s="413"/>
      <c r="AT235" s="413"/>
      <c r="AU235" s="413"/>
      <c r="AV235" s="413"/>
      <c r="AW235" s="413"/>
      <c r="AX235" s="414"/>
    </row>
    <row r="236" spans="1:50" ht="31.5"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712</v>
      </c>
      <c r="AE236" s="364"/>
      <c r="AF236" s="365"/>
      <c r="AG236" s="366" t="s">
        <v>766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717</v>
      </c>
      <c r="AE237" s="373"/>
      <c r="AF237" s="373"/>
      <c r="AG237" s="374" t="s">
        <v>723</v>
      </c>
      <c r="AH237" s="375"/>
      <c r="AI237" s="375"/>
      <c r="AJ237" s="375"/>
      <c r="AK237" s="375"/>
      <c r="AL237" s="375"/>
      <c r="AM237" s="375"/>
      <c r="AN237" s="375"/>
      <c r="AO237" s="375"/>
      <c r="AP237" s="375"/>
      <c r="AQ237" s="375"/>
      <c r="AR237" s="375"/>
      <c r="AS237" s="375"/>
      <c r="AT237" s="375"/>
      <c r="AU237" s="375"/>
      <c r="AV237" s="375"/>
      <c r="AW237" s="375"/>
      <c r="AX237" s="376"/>
    </row>
    <row r="238" spans="1:50" ht="42.75"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718</v>
      </c>
      <c r="AE238" s="380"/>
      <c r="AF238" s="380"/>
      <c r="AG238" s="374" t="s">
        <v>765</v>
      </c>
      <c r="AH238" s="375"/>
      <c r="AI238" s="375"/>
      <c r="AJ238" s="375"/>
      <c r="AK238" s="375"/>
      <c r="AL238" s="375"/>
      <c r="AM238" s="375"/>
      <c r="AN238" s="375"/>
      <c r="AO238" s="375"/>
      <c r="AP238" s="375"/>
      <c r="AQ238" s="375"/>
      <c r="AR238" s="375"/>
      <c r="AS238" s="375"/>
      <c r="AT238" s="375"/>
      <c r="AU238" s="375"/>
      <c r="AV238" s="375"/>
      <c r="AW238" s="375"/>
      <c r="AX238" s="376"/>
    </row>
    <row r="239" spans="1:50" ht="39.75"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712</v>
      </c>
      <c r="AE239" s="380"/>
      <c r="AF239" s="380"/>
      <c r="AG239" s="404" t="s">
        <v>725</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717</v>
      </c>
      <c r="AE240" s="398"/>
      <c r="AF240" s="399"/>
      <c r="AG240" s="400" t="s">
        <v>723</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7"/>
      <c r="D242" s="888"/>
      <c r="E242" s="383"/>
      <c r="F242" s="383"/>
      <c r="G242" s="383"/>
      <c r="H242" s="384"/>
      <c r="I242" s="384"/>
      <c r="J242" s="889"/>
      <c r="K242" s="889"/>
      <c r="L242" s="889"/>
      <c r="M242" s="384"/>
      <c r="N242" s="890"/>
      <c r="O242" s="891" t="s">
        <v>755</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75" customHeight="1" x14ac:dyDescent="0.2">
      <c r="A247" s="354" t="s">
        <v>46</v>
      </c>
      <c r="B247" s="915"/>
      <c r="C247" s="313" t="s">
        <v>50</v>
      </c>
      <c r="D247" s="733"/>
      <c r="E247" s="733"/>
      <c r="F247" s="734"/>
      <c r="G247" s="918" t="s">
        <v>756</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88.5" customHeight="1" thickBot="1" x14ac:dyDescent="0.25">
      <c r="A248" s="916"/>
      <c r="B248" s="917"/>
      <c r="C248" s="920" t="s">
        <v>54</v>
      </c>
      <c r="D248" s="921"/>
      <c r="E248" s="921"/>
      <c r="F248" s="922"/>
      <c r="G248" s="923" t="s">
        <v>757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5">
      <c r="A250" s="908" t="s">
        <v>768</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38" t="s">
        <v>133</v>
      </c>
      <c r="B252" s="339"/>
      <c r="C252" s="339"/>
      <c r="D252" s="339"/>
      <c r="E252" s="340"/>
      <c r="F252" s="914" t="s">
        <v>769</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38" t="s">
        <v>133</v>
      </c>
      <c r="B254" s="339"/>
      <c r="C254" s="339"/>
      <c r="D254" s="339"/>
      <c r="E254" s="340"/>
      <c r="F254" s="341" t="s">
        <v>767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767</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360</v>
      </c>
      <c r="B258" s="105"/>
      <c r="C258" s="105"/>
      <c r="D258" s="106"/>
      <c r="E258" s="334" t="s">
        <v>706</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359</v>
      </c>
      <c r="B259" s="271"/>
      <c r="C259" s="271"/>
      <c r="D259" s="271"/>
      <c r="E259" s="334" t="s">
        <v>707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358</v>
      </c>
      <c r="B260" s="271"/>
      <c r="C260" s="271"/>
      <c r="D260" s="271"/>
      <c r="E260" s="334" t="s">
        <v>708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357</v>
      </c>
      <c r="B261" s="271"/>
      <c r="C261" s="271"/>
      <c r="D261" s="271"/>
      <c r="E261" s="334" t="s">
        <v>708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356</v>
      </c>
      <c r="B262" s="271"/>
      <c r="C262" s="271"/>
      <c r="D262" s="271"/>
      <c r="E262" s="334" t="s">
        <v>709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355</v>
      </c>
      <c r="B263" s="271"/>
      <c r="C263" s="271"/>
      <c r="D263" s="271"/>
      <c r="E263" s="334" t="s">
        <v>710</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354</v>
      </c>
      <c r="B264" s="271"/>
      <c r="C264" s="271"/>
      <c r="D264" s="271"/>
      <c r="E264" s="334" t="s">
        <v>711</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353</v>
      </c>
      <c r="B265" s="271"/>
      <c r="C265" s="271"/>
      <c r="D265" s="271"/>
      <c r="E265" s="334" t="s">
        <v>710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500</v>
      </c>
      <c r="B266" s="271"/>
      <c r="C266" s="271"/>
      <c r="D266" s="271"/>
      <c r="E266" s="115" t="s">
        <v>691</v>
      </c>
      <c r="F266" s="101"/>
      <c r="G266" s="101"/>
      <c r="H266" s="92" t="str">
        <f>IF(E266="","","-")</f>
        <v>-</v>
      </c>
      <c r="I266" s="101"/>
      <c r="J266" s="101"/>
      <c r="K266" s="92" t="str">
        <f>IF(I266="","","-")</f>
        <v/>
      </c>
      <c r="L266" s="116">
        <v>861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680</v>
      </c>
      <c r="B267" s="271"/>
      <c r="C267" s="271"/>
      <c r="D267" s="271"/>
      <c r="E267" s="115" t="s">
        <v>691</v>
      </c>
      <c r="F267" s="101"/>
      <c r="G267" s="101"/>
      <c r="H267" s="92"/>
      <c r="I267" s="101"/>
      <c r="J267" s="101"/>
      <c r="K267" s="92"/>
      <c r="L267" s="116">
        <v>882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726</v>
      </c>
      <c r="H268" s="101"/>
      <c r="I268" s="101"/>
      <c r="J268" s="100">
        <v>20</v>
      </c>
      <c r="K268" s="100"/>
      <c r="L268" s="116">
        <v>967</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8.25" customHeight="1" x14ac:dyDescent="0.2">
      <c r="A308" s="328" t="s">
        <v>349</v>
      </c>
      <c r="B308" s="329"/>
      <c r="C308" s="329"/>
      <c r="D308" s="329"/>
      <c r="E308" s="329"/>
      <c r="F308" s="330"/>
      <c r="G308" s="309" t="s">
        <v>742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36.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1.5" customHeight="1" x14ac:dyDescent="0.2">
      <c r="A310" s="331"/>
      <c r="B310" s="332"/>
      <c r="C310" s="332"/>
      <c r="D310" s="332"/>
      <c r="E310" s="332"/>
      <c r="F310" s="333"/>
      <c r="G310" s="299" t="s">
        <v>744</v>
      </c>
      <c r="H310" s="300"/>
      <c r="I310" s="300"/>
      <c r="J310" s="300"/>
      <c r="K310" s="301"/>
      <c r="L310" s="302" t="s">
        <v>743</v>
      </c>
      <c r="M310" s="303"/>
      <c r="N310" s="303"/>
      <c r="O310" s="303"/>
      <c r="P310" s="303"/>
      <c r="Q310" s="303"/>
      <c r="R310" s="303"/>
      <c r="S310" s="303"/>
      <c r="T310" s="303"/>
      <c r="U310" s="303"/>
      <c r="V310" s="303"/>
      <c r="W310" s="303"/>
      <c r="X310" s="304"/>
      <c r="Y310" s="305">
        <v>9</v>
      </c>
      <c r="Z310" s="306"/>
      <c r="AA310" s="306"/>
      <c r="AB310" s="307"/>
      <c r="AC310" s="299" t="s">
        <v>746</v>
      </c>
      <c r="AD310" s="300"/>
      <c r="AE310" s="300"/>
      <c r="AF310" s="300"/>
      <c r="AG310" s="301"/>
      <c r="AH310" s="302" t="s">
        <v>747</v>
      </c>
      <c r="AI310" s="303"/>
      <c r="AJ310" s="303"/>
      <c r="AK310" s="303"/>
      <c r="AL310" s="303"/>
      <c r="AM310" s="303"/>
      <c r="AN310" s="303"/>
      <c r="AO310" s="303"/>
      <c r="AP310" s="303"/>
      <c r="AQ310" s="303"/>
      <c r="AR310" s="303"/>
      <c r="AS310" s="303"/>
      <c r="AT310" s="304"/>
      <c r="AU310" s="305">
        <v>2</v>
      </c>
      <c r="AV310" s="306"/>
      <c r="AW310" s="306"/>
      <c r="AX310" s="308"/>
    </row>
    <row r="311" spans="1:50" ht="31.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31.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31.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31.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31.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31.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31.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31.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31.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1.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57.75" customHeight="1" x14ac:dyDescent="0.2">
      <c r="A366" s="245">
        <v>1</v>
      </c>
      <c r="B366" s="245">
        <v>1</v>
      </c>
      <c r="C366" s="267" t="s">
        <v>728</v>
      </c>
      <c r="D366" s="266"/>
      <c r="E366" s="266"/>
      <c r="F366" s="266"/>
      <c r="G366" s="266"/>
      <c r="H366" s="266"/>
      <c r="I366" s="266"/>
      <c r="J366" s="248">
        <v>4160001010128</v>
      </c>
      <c r="K366" s="249"/>
      <c r="L366" s="249"/>
      <c r="M366" s="249"/>
      <c r="N366" s="249"/>
      <c r="O366" s="249"/>
      <c r="P366" s="260" t="s">
        <v>729</v>
      </c>
      <c r="Q366" s="250"/>
      <c r="R366" s="250"/>
      <c r="S366" s="250"/>
      <c r="T366" s="250"/>
      <c r="U366" s="250"/>
      <c r="V366" s="250"/>
      <c r="W366" s="250"/>
      <c r="X366" s="250"/>
      <c r="Y366" s="251">
        <v>9</v>
      </c>
      <c r="Z366" s="252"/>
      <c r="AA366" s="252"/>
      <c r="AB366" s="253"/>
      <c r="AC366" s="237" t="s">
        <v>730</v>
      </c>
      <c r="AD366" s="238"/>
      <c r="AE366" s="238"/>
      <c r="AF366" s="238"/>
      <c r="AG366" s="238"/>
      <c r="AH366" s="268" t="s">
        <v>727</v>
      </c>
      <c r="AI366" s="269"/>
      <c r="AJ366" s="269"/>
      <c r="AK366" s="269"/>
      <c r="AL366" s="241" t="s">
        <v>727</v>
      </c>
      <c r="AM366" s="242"/>
      <c r="AN366" s="242"/>
      <c r="AO366" s="243"/>
      <c r="AP366" s="244" t="s">
        <v>727</v>
      </c>
      <c r="AQ366" s="244"/>
      <c r="AR366" s="244"/>
      <c r="AS366" s="244"/>
      <c r="AT366" s="244"/>
      <c r="AU366" s="244"/>
      <c r="AV366" s="244"/>
      <c r="AW366" s="244"/>
      <c r="AX366" s="244"/>
    </row>
    <row r="367" spans="1:51" ht="45" customHeight="1" x14ac:dyDescent="0.2">
      <c r="A367" s="245">
        <v>2</v>
      </c>
      <c r="B367" s="245">
        <v>1</v>
      </c>
      <c r="C367" s="267" t="s">
        <v>731</v>
      </c>
      <c r="D367" s="266"/>
      <c r="E367" s="266"/>
      <c r="F367" s="266"/>
      <c r="G367" s="266"/>
      <c r="H367" s="266"/>
      <c r="I367" s="266"/>
      <c r="J367" s="248">
        <v>4120001086023</v>
      </c>
      <c r="K367" s="249"/>
      <c r="L367" s="249"/>
      <c r="M367" s="249"/>
      <c r="N367" s="249"/>
      <c r="O367" s="249"/>
      <c r="P367" s="260" t="s">
        <v>732</v>
      </c>
      <c r="Q367" s="250"/>
      <c r="R367" s="250"/>
      <c r="S367" s="250"/>
      <c r="T367" s="250"/>
      <c r="U367" s="250"/>
      <c r="V367" s="250"/>
      <c r="W367" s="250"/>
      <c r="X367" s="250"/>
      <c r="Y367" s="251">
        <v>0.8</v>
      </c>
      <c r="Z367" s="252"/>
      <c r="AA367" s="252"/>
      <c r="AB367" s="253"/>
      <c r="AC367" s="237" t="s">
        <v>341</v>
      </c>
      <c r="AD367" s="238"/>
      <c r="AE367" s="238"/>
      <c r="AF367" s="238"/>
      <c r="AG367" s="238"/>
      <c r="AH367" s="268" t="s">
        <v>727</v>
      </c>
      <c r="AI367" s="269"/>
      <c r="AJ367" s="269"/>
      <c r="AK367" s="269"/>
      <c r="AL367" s="241">
        <v>100</v>
      </c>
      <c r="AM367" s="242"/>
      <c r="AN367" s="242"/>
      <c r="AO367" s="243"/>
      <c r="AP367" s="244" t="s">
        <v>727</v>
      </c>
      <c r="AQ367" s="244"/>
      <c r="AR367" s="244"/>
      <c r="AS367" s="244"/>
      <c r="AT367" s="244"/>
      <c r="AU367" s="244"/>
      <c r="AV367" s="244"/>
      <c r="AW367" s="244"/>
      <c r="AX367" s="244"/>
      <c r="AY367">
        <f>COUNTA($C$367)</f>
        <v>1</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7" t="s">
        <v>733</v>
      </c>
      <c r="D399" s="266"/>
      <c r="E399" s="266"/>
      <c r="F399" s="266"/>
      <c r="G399" s="266"/>
      <c r="H399" s="266"/>
      <c r="I399" s="266"/>
      <c r="J399" s="248" t="s">
        <v>727</v>
      </c>
      <c r="K399" s="249"/>
      <c r="L399" s="249"/>
      <c r="M399" s="249"/>
      <c r="N399" s="249"/>
      <c r="O399" s="249"/>
      <c r="P399" s="260" t="s">
        <v>734</v>
      </c>
      <c r="Q399" s="250"/>
      <c r="R399" s="250"/>
      <c r="S399" s="250"/>
      <c r="T399" s="250"/>
      <c r="U399" s="250"/>
      <c r="V399" s="250"/>
      <c r="W399" s="250"/>
      <c r="X399" s="250"/>
      <c r="Y399" s="251">
        <v>2</v>
      </c>
      <c r="Z399" s="252"/>
      <c r="AA399" s="252"/>
      <c r="AB399" s="253"/>
      <c r="AC399" s="237" t="s">
        <v>76</v>
      </c>
      <c r="AD399" s="238"/>
      <c r="AE399" s="238"/>
      <c r="AF399" s="238"/>
      <c r="AG399" s="238"/>
      <c r="AH399" s="268" t="s">
        <v>727</v>
      </c>
      <c r="AI399" s="269"/>
      <c r="AJ399" s="269"/>
      <c r="AK399" s="269"/>
      <c r="AL399" s="241" t="s">
        <v>727</v>
      </c>
      <c r="AM399" s="242"/>
      <c r="AN399" s="242"/>
      <c r="AO399" s="243"/>
      <c r="AP399" s="244" t="s">
        <v>727</v>
      </c>
      <c r="AQ399" s="244"/>
      <c r="AR399" s="244"/>
      <c r="AS399" s="244"/>
      <c r="AT399" s="244"/>
      <c r="AU399" s="244"/>
      <c r="AV399" s="244"/>
      <c r="AW399" s="244"/>
      <c r="AX399" s="244"/>
      <c r="AY399">
        <f>$AY$396</f>
        <v>1</v>
      </c>
    </row>
    <row r="400" spans="1:51" ht="30" customHeight="1" x14ac:dyDescent="0.2">
      <c r="A400" s="245">
        <v>2</v>
      </c>
      <c r="B400" s="245">
        <v>1</v>
      </c>
      <c r="C400" s="267" t="s">
        <v>735</v>
      </c>
      <c r="D400" s="266"/>
      <c r="E400" s="266"/>
      <c r="F400" s="266"/>
      <c r="G400" s="266"/>
      <c r="H400" s="266"/>
      <c r="I400" s="266"/>
      <c r="J400" s="248">
        <v>5012701000933</v>
      </c>
      <c r="K400" s="249"/>
      <c r="L400" s="249"/>
      <c r="M400" s="249"/>
      <c r="N400" s="249"/>
      <c r="O400" s="249"/>
      <c r="P400" s="260" t="s">
        <v>736</v>
      </c>
      <c r="Q400" s="250"/>
      <c r="R400" s="250"/>
      <c r="S400" s="250"/>
      <c r="T400" s="250"/>
      <c r="U400" s="250"/>
      <c r="V400" s="250"/>
      <c r="W400" s="250"/>
      <c r="X400" s="250"/>
      <c r="Y400" s="251">
        <v>0.2</v>
      </c>
      <c r="Z400" s="252"/>
      <c r="AA400" s="252"/>
      <c r="AB400" s="253"/>
      <c r="AC400" s="237" t="s">
        <v>341</v>
      </c>
      <c r="AD400" s="238"/>
      <c r="AE400" s="238"/>
      <c r="AF400" s="238"/>
      <c r="AG400" s="238"/>
      <c r="AH400" s="268" t="s">
        <v>727</v>
      </c>
      <c r="AI400" s="269"/>
      <c r="AJ400" s="269"/>
      <c r="AK400" s="269"/>
      <c r="AL400" s="241">
        <v>100</v>
      </c>
      <c r="AM400" s="242"/>
      <c r="AN400" s="242"/>
      <c r="AO400" s="243"/>
      <c r="AP400" s="244" t="s">
        <v>727</v>
      </c>
      <c r="AQ400" s="244"/>
      <c r="AR400" s="244"/>
      <c r="AS400" s="244"/>
      <c r="AT400" s="244"/>
      <c r="AU400" s="244"/>
      <c r="AV400" s="244"/>
      <c r="AW400" s="244"/>
      <c r="AX400" s="244"/>
      <c r="AY400">
        <f>COUNTA($C$400)</f>
        <v>1</v>
      </c>
    </row>
    <row r="401" spans="1:51" ht="30" customHeight="1" x14ac:dyDescent="0.2">
      <c r="A401" s="245">
        <v>3</v>
      </c>
      <c r="B401" s="245">
        <v>1</v>
      </c>
      <c r="C401" s="267" t="s">
        <v>737</v>
      </c>
      <c r="D401" s="266"/>
      <c r="E401" s="266"/>
      <c r="F401" s="266"/>
      <c r="G401" s="266"/>
      <c r="H401" s="266"/>
      <c r="I401" s="266"/>
      <c r="J401" s="248">
        <v>4011101012854</v>
      </c>
      <c r="K401" s="249"/>
      <c r="L401" s="249"/>
      <c r="M401" s="249"/>
      <c r="N401" s="249"/>
      <c r="O401" s="249"/>
      <c r="P401" s="260" t="s">
        <v>736</v>
      </c>
      <c r="Q401" s="250"/>
      <c r="R401" s="250"/>
      <c r="S401" s="250"/>
      <c r="T401" s="250"/>
      <c r="U401" s="250"/>
      <c r="V401" s="250"/>
      <c r="W401" s="250"/>
      <c r="X401" s="250"/>
      <c r="Y401" s="251">
        <v>0.2</v>
      </c>
      <c r="Z401" s="252"/>
      <c r="AA401" s="252"/>
      <c r="AB401" s="253"/>
      <c r="AC401" s="237" t="s">
        <v>341</v>
      </c>
      <c r="AD401" s="238"/>
      <c r="AE401" s="238"/>
      <c r="AF401" s="238"/>
      <c r="AG401" s="238"/>
      <c r="AH401" s="239" t="s">
        <v>727</v>
      </c>
      <c r="AI401" s="240"/>
      <c r="AJ401" s="240"/>
      <c r="AK401" s="240"/>
      <c r="AL401" s="241">
        <v>100</v>
      </c>
      <c r="AM401" s="242"/>
      <c r="AN401" s="242"/>
      <c r="AO401" s="243"/>
      <c r="AP401" s="244" t="s">
        <v>727</v>
      </c>
      <c r="AQ401" s="244"/>
      <c r="AR401" s="244"/>
      <c r="AS401" s="244"/>
      <c r="AT401" s="244"/>
      <c r="AU401" s="244"/>
      <c r="AV401" s="244"/>
      <c r="AW401" s="244"/>
      <c r="AX401" s="244"/>
      <c r="AY401">
        <f>COUNTA($C$401)</f>
        <v>1</v>
      </c>
    </row>
    <row r="402" spans="1:51" ht="30" customHeight="1" x14ac:dyDescent="0.2">
      <c r="A402" s="245">
        <v>4</v>
      </c>
      <c r="B402" s="245">
        <v>1</v>
      </c>
      <c r="C402" s="267" t="s">
        <v>770</v>
      </c>
      <c r="D402" s="266"/>
      <c r="E402" s="266"/>
      <c r="F402" s="266"/>
      <c r="G402" s="266"/>
      <c r="H402" s="266"/>
      <c r="I402" s="266"/>
      <c r="J402" s="248">
        <v>4011101005131</v>
      </c>
      <c r="K402" s="249"/>
      <c r="L402" s="249"/>
      <c r="M402" s="249"/>
      <c r="N402" s="249"/>
      <c r="O402" s="249"/>
      <c r="P402" s="260" t="s">
        <v>738</v>
      </c>
      <c r="Q402" s="250"/>
      <c r="R402" s="250"/>
      <c r="S402" s="250"/>
      <c r="T402" s="250"/>
      <c r="U402" s="250"/>
      <c r="V402" s="250"/>
      <c r="W402" s="250"/>
      <c r="X402" s="250"/>
      <c r="Y402" s="251">
        <v>0.1</v>
      </c>
      <c r="Z402" s="252"/>
      <c r="AA402" s="252"/>
      <c r="AB402" s="253"/>
      <c r="AC402" s="237" t="s">
        <v>341</v>
      </c>
      <c r="AD402" s="238"/>
      <c r="AE402" s="238"/>
      <c r="AF402" s="238"/>
      <c r="AG402" s="238"/>
      <c r="AH402" s="239" t="s">
        <v>727</v>
      </c>
      <c r="AI402" s="240"/>
      <c r="AJ402" s="240"/>
      <c r="AK402" s="240"/>
      <c r="AL402" s="241">
        <v>100</v>
      </c>
      <c r="AM402" s="242"/>
      <c r="AN402" s="242"/>
      <c r="AO402" s="243"/>
      <c r="AP402" s="244" t="s">
        <v>727</v>
      </c>
      <c r="AQ402" s="244"/>
      <c r="AR402" s="244"/>
      <c r="AS402" s="244"/>
      <c r="AT402" s="244"/>
      <c r="AU402" s="244"/>
      <c r="AV402" s="244"/>
      <c r="AW402" s="244"/>
      <c r="AX402" s="244"/>
      <c r="AY402">
        <f>COUNTA($C$402)</f>
        <v>1</v>
      </c>
    </row>
    <row r="403" spans="1:51" ht="30" customHeight="1" x14ac:dyDescent="0.2">
      <c r="A403" s="245">
        <v>5</v>
      </c>
      <c r="B403" s="245">
        <v>1</v>
      </c>
      <c r="C403" s="267" t="s">
        <v>739</v>
      </c>
      <c r="D403" s="266"/>
      <c r="E403" s="266"/>
      <c r="F403" s="266"/>
      <c r="G403" s="266"/>
      <c r="H403" s="266"/>
      <c r="I403" s="266"/>
      <c r="J403" s="248">
        <v>1010002015390</v>
      </c>
      <c r="K403" s="249"/>
      <c r="L403" s="249"/>
      <c r="M403" s="249"/>
      <c r="N403" s="249"/>
      <c r="O403" s="249"/>
      <c r="P403" s="250" t="s">
        <v>738</v>
      </c>
      <c r="Q403" s="250"/>
      <c r="R403" s="250"/>
      <c r="S403" s="250"/>
      <c r="T403" s="250"/>
      <c r="U403" s="250"/>
      <c r="V403" s="250"/>
      <c r="W403" s="250"/>
      <c r="X403" s="250"/>
      <c r="Y403" s="251">
        <v>0.1</v>
      </c>
      <c r="Z403" s="252"/>
      <c r="AA403" s="252"/>
      <c r="AB403" s="253"/>
      <c r="AC403" s="237" t="s">
        <v>341</v>
      </c>
      <c r="AD403" s="238"/>
      <c r="AE403" s="238"/>
      <c r="AF403" s="238"/>
      <c r="AG403" s="238"/>
      <c r="AH403" s="239" t="s">
        <v>727</v>
      </c>
      <c r="AI403" s="240"/>
      <c r="AJ403" s="240"/>
      <c r="AK403" s="240"/>
      <c r="AL403" s="241">
        <v>100</v>
      </c>
      <c r="AM403" s="242"/>
      <c r="AN403" s="242"/>
      <c r="AO403" s="243"/>
      <c r="AP403" s="244" t="s">
        <v>727</v>
      </c>
      <c r="AQ403" s="244"/>
      <c r="AR403" s="244"/>
      <c r="AS403" s="244"/>
      <c r="AT403" s="244"/>
      <c r="AU403" s="244"/>
      <c r="AV403" s="244"/>
      <c r="AW403" s="244"/>
      <c r="AX403" s="244"/>
      <c r="AY403">
        <f>COUNTA($C$403)</f>
        <v>1</v>
      </c>
    </row>
    <row r="404" spans="1:51" ht="30" customHeight="1" x14ac:dyDescent="0.2">
      <c r="A404" s="245">
        <v>6</v>
      </c>
      <c r="B404" s="245">
        <v>1</v>
      </c>
      <c r="C404" s="267" t="s">
        <v>740</v>
      </c>
      <c r="D404" s="266"/>
      <c r="E404" s="266"/>
      <c r="F404" s="266"/>
      <c r="G404" s="266"/>
      <c r="H404" s="266"/>
      <c r="I404" s="266"/>
      <c r="J404" s="248">
        <v>6050001026257</v>
      </c>
      <c r="K404" s="249"/>
      <c r="L404" s="249"/>
      <c r="M404" s="249"/>
      <c r="N404" s="249"/>
      <c r="O404" s="249"/>
      <c r="P404" s="250" t="s">
        <v>736</v>
      </c>
      <c r="Q404" s="250"/>
      <c r="R404" s="250"/>
      <c r="S404" s="250"/>
      <c r="T404" s="250"/>
      <c r="U404" s="250"/>
      <c r="V404" s="250"/>
      <c r="W404" s="250"/>
      <c r="X404" s="250"/>
      <c r="Y404" s="251">
        <v>0.1</v>
      </c>
      <c r="Z404" s="252"/>
      <c r="AA404" s="252"/>
      <c r="AB404" s="253"/>
      <c r="AC404" s="237" t="s">
        <v>341</v>
      </c>
      <c r="AD404" s="238"/>
      <c r="AE404" s="238"/>
      <c r="AF404" s="238"/>
      <c r="AG404" s="238"/>
      <c r="AH404" s="239" t="s">
        <v>727</v>
      </c>
      <c r="AI404" s="240"/>
      <c r="AJ404" s="240"/>
      <c r="AK404" s="240"/>
      <c r="AL404" s="241">
        <v>100</v>
      </c>
      <c r="AM404" s="242"/>
      <c r="AN404" s="242"/>
      <c r="AO404" s="243"/>
      <c r="AP404" s="244" t="s">
        <v>727</v>
      </c>
      <c r="AQ404" s="244"/>
      <c r="AR404" s="244"/>
      <c r="AS404" s="244"/>
      <c r="AT404" s="244"/>
      <c r="AU404" s="244"/>
      <c r="AV404" s="244"/>
      <c r="AW404" s="244"/>
      <c r="AX404" s="244"/>
      <c r="AY404">
        <f>COUNTA($C$404)</f>
        <v>1</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727</v>
      </c>
      <c r="F631" s="247"/>
      <c r="G631" s="247"/>
      <c r="H631" s="247"/>
      <c r="I631" s="247"/>
      <c r="J631" s="248" t="s">
        <v>727</v>
      </c>
      <c r="K631" s="249"/>
      <c r="L631" s="249"/>
      <c r="M631" s="249"/>
      <c r="N631" s="249"/>
      <c r="O631" s="249"/>
      <c r="P631" s="260" t="s">
        <v>727</v>
      </c>
      <c r="Q631" s="250"/>
      <c r="R631" s="250"/>
      <c r="S631" s="250"/>
      <c r="T631" s="250"/>
      <c r="U631" s="250"/>
      <c r="V631" s="250"/>
      <c r="W631" s="250"/>
      <c r="X631" s="250"/>
      <c r="Y631" s="251" t="s">
        <v>727</v>
      </c>
      <c r="Z631" s="252"/>
      <c r="AA631" s="252"/>
      <c r="AB631" s="253"/>
      <c r="AC631" s="237"/>
      <c r="AD631" s="238"/>
      <c r="AE631" s="238"/>
      <c r="AF631" s="238"/>
      <c r="AG631" s="238"/>
      <c r="AH631" s="239" t="s">
        <v>727</v>
      </c>
      <c r="AI631" s="240"/>
      <c r="AJ631" s="240"/>
      <c r="AK631" s="240"/>
      <c r="AL631" s="241" t="s">
        <v>727</v>
      </c>
      <c r="AM631" s="242"/>
      <c r="AN631" s="242"/>
      <c r="AO631" s="243"/>
      <c r="AP631" s="244" t="s">
        <v>727</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4" max="16383" man="1"/>
    <brk id="250" max="16383" man="1"/>
    <brk id="28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t="s">
        <v>712</v>
      </c>
      <c r="C2" s="13" t="str">
        <f>IF(B2="","",A2)</f>
        <v>医療分野の研究開発関連</v>
      </c>
      <c r="D2" s="13" t="str">
        <f>IF(C2="","",IF(D1&lt;&gt;"",CONCATENATE(D1,"、",C2),C2))</f>
        <v>医療分野の研究開発関連</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t="s">
        <v>712</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712</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t="s">
        <v>712</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本村京平</cp:lastModifiedBy>
  <cp:lastPrinted>2022-05-31T00:09:16Z</cp:lastPrinted>
  <dcterms:created xsi:type="dcterms:W3CDTF">2012-03-13T00:50:25Z</dcterms:created>
  <dcterms:modified xsi:type="dcterms:W3CDTF">2022-08-17T04:07:23Z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