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0" yWindow="0" windowWidth="28800" windowHeight="1237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23" i="11"/>
  <c r="AY324" i="11"/>
  <c r="AY338" i="11"/>
  <c r="AY328" i="11"/>
  <c r="AY398" i="11"/>
  <c r="AY332" i="11"/>
  <c r="AY327" i="11"/>
  <c r="AY331" i="11"/>
  <c r="AY397"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0" i="11" s="1"/>
  <c r="AY98" i="11"/>
  <c r="AY102" i="11"/>
  <c r="AY104" i="11" s="1"/>
  <c r="AY101" i="11" l="1"/>
  <c r="AY118" i="11"/>
  <c r="AY202" i="11"/>
  <c r="AY206" i="11"/>
  <c r="AY119" i="11"/>
  <c r="AY175" i="11"/>
  <c r="AY114" i="11"/>
  <c r="AY152" i="11"/>
  <c r="AY115" i="11"/>
  <c r="AY123" i="11"/>
  <c r="AY153" i="11"/>
  <c r="AY179" i="11"/>
  <c r="AY210" i="11"/>
  <c r="AY131" i="11"/>
  <c r="AY143" i="11"/>
  <c r="AY176" i="11"/>
  <c r="AY198" i="11"/>
  <c r="AY203" i="11"/>
  <c r="AY207" i="11"/>
  <c r="AY211"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9" i="11" l="1"/>
  <c r="AY81" i="11"/>
  <c r="AY90" i="11"/>
  <c r="AY85" i="11"/>
  <c r="AY91" i="11"/>
  <c r="AY83" i="11"/>
  <c r="AY80" i="11"/>
  <c r="AY84" i="11"/>
  <c r="AY96" i="11"/>
  <c r="AY55" i="11"/>
  <c r="AY82" i="11"/>
  <c r="AY86" i="11"/>
  <c r="AY94" i="11"/>
  <c r="AY63" i="11"/>
  <c r="AY97" i="11"/>
  <c r="AY7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<sst xmlns="http://schemas.openxmlformats.org/spreadsheetml/2006/main" count="2164" uniqueCount="819">
  <si>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</si>
  <si>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</si>
  <si>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</si>
  <si>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</si>
  <si>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</si>
  <si>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</si>
  <si>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</si>
  <si>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</si>
  <si>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</si>
  <si>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</si>
  <si>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</si>
  <si>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</si>
  <si>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</si>
  <si>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</si>
  <si>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</si>
  <si>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</si>
  <si>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</si>
  <si>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</si>
  <si>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</si>
  <si>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</si>
  <si>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</si>
  <si>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</si>
  <si>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</si>
  <si>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</si>
  <si>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</si>
  <si>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</si>
  <si>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</si>
  <si>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</si>
  <si>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</si>
  <si>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</si>
  <si>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</si>
  <si>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</si>
  <si>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</si>
  <si>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</si>
  <si>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</si>
  <si>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</si>
  <si>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</si>
  <si>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</si>
  <si>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</si>
  <si>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</si>
  <si>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</si>
  <si>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</si>
  <si>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</si>
  <si>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</si>
  <si>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</si>
  <si>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</si>
  <si>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</si>
  <si>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</si>
  <si>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</si>
  <si>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</si>
  <si>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</si>
  <si>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</si>
  <si>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</si>
  <si>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</si>
  <si>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</si>
  <si>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</si>
  <si>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</si>
  <si>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</si>
  <si>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</si>
  <si>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</si>
  <si>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</si>
  <si>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</si>
  <si>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</si>
  <si>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</si>
  <si>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</si>
  <si>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</si>
  <si>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</si>
  <si>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</si>
  <si>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</si>
  <si>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</si>
  <si>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</si>
  <si>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</si>
  <si>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</si>
  <si>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</si>
  <si>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</si>
  <si>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</si>
  <si>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</si>
  <si>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</si>
  <si>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</si>
  <si>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</si>
  <si>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</si>
  <si>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</si>
  <si>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</si>
  <si>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</si>
  <si>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</si>
  <si>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</si>
  <si>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</si>
  <si>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</si>
  <si>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</si>
  <si>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</si>
  <si>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</si>
  <si>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</si>
  <si>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</si>
  <si>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</si>
  <si>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</si>
  <si>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</si>
  <si>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</si>
  <si>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</si>
  <si>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</si>
  <si>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</si>
  <si>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</si>
  <si>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</si>
  <si>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</si>
  <si>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</si>
  <si>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</si>
  <si>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</si>
  <si>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</si>
  <si>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</si>
  <si>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</si>
  <si>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</si>
  <si>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</si>
  <si>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</si>
  <si>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</si>
  <si>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</si>
  <si>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</si>
  <si>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</si>
  <si>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</si>
  <si>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</si>
  <si>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</si>
  <si>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</si>
  <si>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</si>
  <si>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</si>
  <si>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</si>
  <si>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</si>
  <si>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</si>
  <si>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</si>
  <si>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</si>
  <si>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</si>
  <si>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</si>
  <si>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</si>
  <si>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</si>
  <si>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</si>
  <si>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</si>
  <si>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</si>
  <si>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</si>
  <si>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</si>
  <si>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</si>
  <si>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</si>
  <si>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</si>
  <si>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</si>
  <si>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</si>
  <si>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</si>
  <si>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</si>
  <si>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</si>
  <si>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</si>
  <si>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</si>
  <si>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</si>
  <si>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</si>
  <si>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</si>
  <si>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</si>
  <si>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</si>
  <si>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</si>
  <si>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</si>
  <si>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</si>
  <si>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</si>
  <si>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</si>
  <si>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</si>
  <si>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</si>
  <si>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</si>
  <si>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</si>
  <si>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</si>
  <si>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</si>
  <si>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</si>
  <si>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</si>
  <si>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</si>
  <si>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</si>
  <si>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</si>
  <si>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</si>
  <si>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</si>
  <si>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</si>
  <si>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</si>
  <si>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</si>
  <si>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</si>
  <si>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</si>
  <si>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</si>
  <si>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</si>
  <si>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</si>
  <si>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</si>
  <si>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</si>
  <si>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</si>
  <si>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</si>
  <si>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</si>
  <si>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</si>
  <si>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</si>
  <si>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</si>
  <si>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</si>
  <si>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</si>
  <si>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</si>
  <si>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</si>
  <si>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</si>
  <si>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</si>
  <si>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</si>
  <si>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</si>
  <si>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</si>
  <si>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</si>
  <si>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</si>
  <si>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</si>
  <si>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</si>
  <si>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</si>
  <si>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</si>
  <si>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</si>
  <si>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</si>
  <si>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</si>
  <si>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</si>
  <si>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</si>
  <si>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</si>
  <si>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</si>
  <si>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</si>
  <si>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</si>
  <si>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</si>
  <si>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</si>
  <si>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</si>
  <si>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</si>
  <si>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</si>
  <si>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</si>
  <si>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</si>
  <si>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</si>
  <si>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</si>
  <si>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</si>
  <si>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</si>
  <si>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</si>
  <si>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</si>
  <si>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</si>
  <si>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</si>
  <si>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</si>
  <si>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</si>
  <si>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</si>
  <si>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</si>
  <si>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</si>
  <si>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</si>
  <si>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</si>
  <si>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</si>
  <si>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</si>
  <si>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</si>
  <si>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</si>
  <si>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</si>
  <si>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</si>
  <si>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</si>
  <si>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</si>
  <si>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</si>
  <si>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</si>
  <si>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</si>
  <si>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</si>
  <si>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</si>
  <si>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</si>
  <si>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</si>
  <si>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</si>
  <si>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</si>
  <si>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</si>
  <si>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</si>
  <si>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</si>
  <si>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</si>
  <si>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</si>
  <si>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</si>
  <si>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</si>
  <si>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</si>
  <si>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</si>
  <si>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</si>
  <si>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</si>
  <si>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</si>
  <si>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</si>
  <si>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</si>
  <si>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</si>
  <si>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</si>
  <si>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</si>
  <si>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</si>
  <si>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</si>
  <si>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</si>
  <si>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</si>
  <si>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</si>
  <si>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</si>
  <si>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</si>
  <si>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</si>
  <si>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</si>
  <si>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</si>
  <si>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</si>
  <si>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</si>
  <si>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</si>
  <si>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</si>
  <si>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</si>
  <si>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</si>
  <si>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</si>
  <si>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</si>
  <si>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</si>
  <si>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</si>
  <si>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</si>
  <si>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</si>
  <si>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</si>
  <si>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</si>
  <si>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</si>
  <si>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</si>
  <si>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</si>
  <si>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</si>
  <si>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</si>
  <si>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</si>
  <si>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</si>
  <si>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</si>
  <si>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</si>
  <si>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</si>
  <si>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</si>
  <si>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</si>
  <si>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</si>
  <si>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</si>
  <si>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</si>
  <si>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</si>
  <si>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</si>
  <si>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</si>
  <si>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</si>
  <si>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</si>
  <si>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</si>
  <si>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</si>
  <si>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</si>
  <si>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</si>
  <si>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</si>
  <si>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</si>
  <si>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</si>
  <si>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</si>
  <si>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</si>
  <si>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</si>
  <si>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</si>
  <si>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</si>
  <si>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</si>
  <si>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</si>
  <si>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</si>
  <si>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</si>
  <si>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</si>
  <si>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</si>
  <si>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</si>
  <si>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</si>
  <si>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</si>
  <si>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</si>
  <si>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</si>
  <si>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</si>
  <si>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</si>
  <si>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</si>
  <si>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</si>
  <si>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</si>
  <si>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</si>
  <si>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</si>
  <si>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</si>
  <si>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</si>
  <si>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</si>
  <si>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</si>
  <si>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</si>
  <si>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</si>
  <si>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</si>
  <si>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</si>
  <si>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</si>
  <si>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</si>
  <si>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</si>
  <si>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</si>
  <si>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</si>
  <si>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</si>
  <si>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</si>
  <si>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</si>
  <si>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</si>
  <si>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</si>
  <si>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</si>
  <si>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</si>
  <si>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</si>
  <si>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</si>
  <si>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</si>
  <si>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</si>
  <si>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</si>
  <si>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</si>
  <si>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</si>
  <si>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</si>
  <si>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</si>
  <si>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</si>
  <si>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</si>
  <si>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</si>
  <si>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</si>
  <si>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</si>
  <si>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</si>
  <si>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</si>
  <si>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</si>
  <si>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</si>
  <si>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</si>
  <si>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</si>
  <si>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</si>
  <si>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</si>
  <si>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</si>
  <si>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</si>
  <si>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</si>
  <si>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</si>
  <si>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</si>
  <si>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</si>
  <si>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</si>
  <si>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</si>
  <si>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</si>
  <si>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</si>
  <si>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</si>
  <si>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</si>
  <si>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</si>
  <si>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</si>
  <si>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</si>
  <si>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</si>
  <si>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</si>
  <si>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</si>
  <si>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</si>
  <si>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</si>
  <si>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</si>
  <si>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</si>
  <si>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</si>
  <si>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</si>
  <si>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</si>
  <si>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</si>
  <si>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</si>
  <si>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</si>
  <si>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</si>
  <si>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</si>
  <si>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</si>
  <si>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</si>
  <si>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</si>
  <si>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</si>
  <si>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</si>
  <si>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</si>
  <si>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</si>
  <si>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</si>
  <si>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</si>
  <si>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</si>
  <si>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</si>
  <si>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</si>
  <si>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</si>
  <si>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</si>
  <si>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</si>
  <si>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</si>
  <si>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</si>
  <si>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</si>
  <si>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</si>
  <si>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</si>
  <si>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</si>
  <si>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</si>
  <si>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</si>
  <si>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</si>
  <si>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</si>
  <si>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</si>
  <si>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</si>
  <si>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</si>
  <si>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</si>
  <si>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</si>
  <si>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</si>
  <si>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</si>
  <si>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</si>
  <si>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</si>
  <si>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</si>
  <si>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</si>
  <si>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</si>
  <si>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</si>
  <si>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</si>
  <si>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</si>
  <si>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</si>
  <si>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</si>
  <si>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</si>
  <si>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</si>
  <si>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</si>
  <si>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</si>
  <si>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</si>
  <si>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</si>
  <si>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</si>
  <si>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</si>
  <si>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</si>
  <si>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</si>
  <si>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</si>
  <si>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</si>
  <si>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</si>
  <si>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</si>
  <si>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</si>
  <si>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</si>
  <si>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</si>
  <si>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</si>
  <si>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</si>
  <si>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</si>
  <si>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</si>
  <si>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</si>
  <si>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</si>
  <si>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</si>
  <si>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</si>
  <si>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</si>
  <si>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</si>
  <si>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</si>
  <si>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</si>
  <si>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</si>
  <si>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</si>
  <si>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</si>
  <si>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</si>
  <si>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</si>
  <si>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</si>
  <si>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</si>
  <si>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</si>
  <si>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</si>
  <si>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</si>
  <si>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</si>
  <si>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</si>
  <si>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</si>
  <si>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</si>
  <si>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</si>
  <si>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</si>
  <si>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</si>
  <si>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</si>
  <si>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</si>
  <si>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</si>
  <si>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</si>
  <si>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</si>
  <si>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</si>
  <si>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</si>
  <si>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</si>
  <si>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</si>
  <si>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</si>
  <si>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</si>
  <si>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</si>
  <si>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</si>
  <si>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</si>
  <si>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</si>
  <si>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</si>
  <si>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</si>
  <si>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</si>
  <si>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</si>
  <si>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</si>
  <si>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</si>
  <si>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</si>
  <si>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</si>
  <si>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</si>
  <si>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</si>
  <si>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</si>
  <si>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</si>
  <si>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</si>
  <si>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</si>
  <si>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</si>
  <si>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</si>
  <si>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</si>
  <si>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</si>
  <si>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</si>
  <si>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</si>
  <si>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</si>
  <si>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</si>
  <si>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</si>
  <si>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</si>
  <si>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</si>
  <si>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</si>
  <si>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</si>
  <si>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</si>
  <si>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</si>
  <si>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</si>
  <si>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</si>
  <si>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</si>
  <si>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</si>
  <si>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</si>
  <si>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</si>
  <si>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</si>
  <si>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</si>
  <si>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</si>
  <si>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</si>
  <si>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</si>
  <si>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</si>
  <si>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</si>
  <si>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</si>
  <si>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</si>
  <si>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</si>
  <si>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</si>
  <si>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</si>
  <si>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</si>
  <si>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</si>
  <si>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</si>
  <si>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</si>
  <si>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</si>
  <si>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</si>
  <si>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</si>
  <si>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</si>
  <si>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</si>
  <si>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</si>
  <si>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</si>
  <si>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</si>
  <si>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</si>
  <si>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</si>
  <si>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</si>
  <si>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</si>
  <si>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</si>
  <si>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</si>
  <si>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</si>
  <si>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</si>
  <si>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</si>
  <si>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</si>
  <si>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</si>
  <si>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</si>
  <si>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</si>
  <si>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</si>
  <si>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</si>
  <si>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</si>
  <si>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</si>
  <si>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</si>
  <si>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</si>
  <si>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</si>
  <si>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</si>
  <si>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</si>
  <si>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</si>
  <si>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</si>
  <si>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</si>
  <si>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</si>
  <si>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</si>
  <si>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</si>
  <si>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</si>
  <si>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</si>
  <si>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</si>
  <si>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</si>
  <si>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</si>
  <si>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</si>
  <si>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</si>
  <si>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</si>
  <si>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</si>
  <si>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</si>
  <si>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</si>
  <si>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</si>
  <si>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</si>
  <si>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</si>
  <si>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</si>
  <si>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</si>
  <si>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</si>
  <si>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</si>
  <si>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</si>
  <si>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</si>
  <si>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</si>
  <si>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</si>
  <si>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</si>
  <si>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</si>
  <si>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</si>
  <si>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</si>
  <si>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</si>
  <si>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</si>
  <si>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</si>
  <si>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</si>
  <si>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</si>
  <si>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</si>
  <si>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</si>
  <si>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</si>
  <si>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</si>
  <si>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</si>
  <si>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</si>
  <si>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</si>
  <si>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</si>
  <si>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</si>
  <si>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</si>
  <si>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</si>
  <si>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</si>
  <si>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</si>
  <si>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</si>
  <si>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</si>
  <si>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</si>
  <si>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</si>
  <si>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</si>
  <si>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</si>
  <si>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</si>
  <si>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</si>
  <si>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</si>
  <si>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</si>
  <si>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</si>
  <si>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</si>
  <si>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</si>
  <si>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</si>
  <si>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</si>
  <si>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</si>
  <si>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</si>
  <si>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</si>
  <si>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</si>
  <si>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</si>
  <si>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</si>
  <si>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</si>
  <si>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</si>
  <si>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</si>
  <si>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</si>
  <si>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</si>
  <si>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</si>
  <si>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</si>
  <si>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</si>
  <si>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</si>
  <si>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</si>
  <si>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</si>
  <si>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</si>
  <si>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</si>
  <si>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</si>
  <si>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</si>
  <si>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</si>
  <si>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</si>
  <si>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</si>
  <si>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</si>
  <si>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</si>
  <si>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</si>
  <si>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</si>
  <si>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技能継承・振興対策費（ものづくり立国の推進）</t>
  </si>
  <si>
    <t>人材開発統括官</t>
  </si>
  <si>
    <t>平成１０年度</t>
  </si>
  <si>
    <t>終了予定なし</t>
  </si>
  <si>
    <t>能力評価担当参事官室</t>
  </si>
  <si>
    <t>雇用保険法第63条第1項第8号
雇用保険法施行規則第125条の2、第138条第１項第6号、第138条第１項第７号</t>
  </si>
  <si>
    <t>第11次職業能力開発基本計画
「日本再興戦略2016」（平成28年6月2日閣議決定）</t>
  </si>
  <si>
    <t>若年者のものづくり離れ・技能離れがみられる中で、技能労働者の地位の向上を図り、若年者が進んで技能者を目指す環境を整備するとともに若年者に対し技能の魅力・重要性を啓発し、若年ものづくり人材の確保・育成につなげていくことを目的とする。　</t>
  </si>
  <si>
    <t>-</t>
  </si>
  <si>
    <t>（目）技能継承振興推進事業委託費</t>
  </si>
  <si>
    <t>本省事務費（諸謝金、職員旅費、委員等旅費、庁費、卓越技能者褒賞金）</t>
  </si>
  <si>
    <t>職種数
※全国大会は年1回開催</t>
  </si>
  <si>
    <t>人</t>
  </si>
  <si>
    <t>活動数
（延日数）</t>
  </si>
  <si>
    <t>円/人</t>
  </si>
  <si>
    <t>X/Y</t>
    <phoneticPr fontId="5"/>
  </si>
  <si>
    <t>1,288,272
/223,105</t>
  </si>
  <si>
    <t>経済産業省</t>
  </si>
  <si>
    <t>ものづくり日本大賞関連実施事業</t>
  </si>
  <si>
    <t>714</t>
  </si>
  <si>
    <t>628</t>
  </si>
  <si>
    <t>615</t>
  </si>
  <si>
    <t>620</t>
  </si>
  <si>
    <t>629</t>
  </si>
  <si>
    <t>611</t>
  </si>
  <si>
    <t>631</t>
  </si>
  <si>
    <t>○</t>
  </si>
  <si>
    <t>厚労</t>
  </si>
  <si>
    <t>-</t>
    <phoneticPr fontId="5"/>
  </si>
  <si>
    <t>A.中央職業能力開発協会</t>
    <phoneticPr fontId="5"/>
  </si>
  <si>
    <t>B.株式会社エヌ・ティ・ティ・アド</t>
    <phoneticPr fontId="5"/>
  </si>
  <si>
    <t>各種競技大会、技能五輪国際大会出場予定選手の育成強化等</t>
    <phoneticPr fontId="5"/>
  </si>
  <si>
    <t>給与、保険料等</t>
    <phoneticPr fontId="5"/>
  </si>
  <si>
    <t>事業費</t>
    <rPh sb="0" eb="3">
      <t>ジギョウヒ</t>
    </rPh>
    <phoneticPr fontId="5"/>
  </si>
  <si>
    <t>人件費</t>
    <rPh sb="0" eb="3">
      <t>ジンケンヒ</t>
    </rPh>
    <phoneticPr fontId="5"/>
  </si>
  <si>
    <t>消費税</t>
    <rPh sb="0" eb="3">
      <t>ショウヒゼイ</t>
    </rPh>
    <phoneticPr fontId="5"/>
  </si>
  <si>
    <t>業務管理費</t>
    <rPh sb="0" eb="2">
      <t>ギョウム</t>
    </rPh>
    <rPh sb="2" eb="4">
      <t>カンリ</t>
    </rPh>
    <rPh sb="4" eb="5">
      <t>ヒ</t>
    </rPh>
    <phoneticPr fontId="5"/>
  </si>
  <si>
    <t>周知広報資料の作成経費、プロモーションの実施経費</t>
    <phoneticPr fontId="5"/>
  </si>
  <si>
    <t>給与</t>
    <phoneticPr fontId="5"/>
  </si>
  <si>
    <t>中央職業能力開発協会</t>
    <phoneticPr fontId="5"/>
  </si>
  <si>
    <t>株式会社エヌ・ティ・ティ・アド</t>
    <rPh sb="0" eb="4">
      <t>カブシキカイシャ</t>
    </rPh>
    <phoneticPr fontId="5"/>
  </si>
  <si>
    <t>各種技能競技大会等における広報コンテンツ制作及び周知広報を行う。</t>
    <phoneticPr fontId="5"/>
  </si>
  <si>
    <t>仕様の内容について具体的かつ詳細な内容が明示されていないものがあったため、仕様の内容を具体的かつ詳細にする。</t>
    <phoneticPr fontId="5"/>
  </si>
  <si>
    <t xml:space="preserve">  ものづくり日本大賞関連実施事業については、特に優秀な成果をなしえた個人若しくはグループ又は団体に対してその功績をたたえることにより、「ものづくり」に係る技術及び技能のさらなる発展と次世代への着実な継承に寄与することを目的とするもの。表彰は3年に1度実施される（次回は令和４年度に実施される予定）。
　ものづくり立国の推進事業（所管；人材開発統括官）は、我が国の将来を担うものづくり人材の確保・育成を図るため、技能労働者の地位向上や技能の魅力・重要性の啓発を推進し、また若年者が進んで技能者を目指すことを支援する環境整備に取り組むものである。</t>
    <phoneticPr fontId="5"/>
  </si>
  <si>
    <t>‐</t>
  </si>
  <si>
    <t>本事業は若年者のものづくり離れ・技能離れが見られる中、技能労働者の地位の向上を図り、若年者が進んで技能者を目指す環境の整備等を全国的に実施する観点から、特定の地方自治体や民間等に委ねることができない事業である。</t>
  </si>
  <si>
    <t>若年者のものづくり離れ・技能離れが見られる中、技能の素晴らしさ、重要性について若者をはじめとした国民各層に深く浸透させ、技能の受け皿となる若年人材の継続的な確保を実現するため、本事業は優先度が高い事業である。</t>
  </si>
  <si>
    <t>第59回技能五輪全国大会来場者アンケート集計結果報告</t>
    <phoneticPr fontId="5"/>
  </si>
  <si>
    <t>【令和元・2・3・4年度の主な成果目標】
①技能五輪全国大会の来場者等のうち、若年者層において将来のキャリア形成に向けた職業能力の習得や技能検定の受検等を予定する割合(80％)</t>
    <rPh sb="3" eb="4">
      <t>モト</t>
    </rPh>
    <phoneticPr fontId="5"/>
  </si>
  <si>
    <t>【令和元・2・3・4年度の主な成果目標】
①技能五輪全国大会の来場者等のうち、若年者層において将来のキャリア形成に向けた職業能力の習得や技能検定の受検等を予定する割合
&lt;計算式&gt;
上記設問において「強く意欲を持った」「意欲を持った」と回答した若年者数／アンケートに回答した若年者数</t>
    <phoneticPr fontId="5"/>
  </si>
  <si>
    <t>【令和元・2・3・4年度の主な活動指標】
①技能五輪全国大会の開催数及び実施職種数</t>
    <phoneticPr fontId="5"/>
  </si>
  <si>
    <t>【令和元・2・3・4年度の主な成果目標】
②ものづくりマイスターの実技指導を利用した企業・業界団体又は教育訓練機関の満足度(80％)</t>
    <phoneticPr fontId="5"/>
  </si>
  <si>
    <t>【令和元・2・3・4年度の主な成果目標】
②ものづくりマイスターの実技指導を利用した企業・業界団体又は教育訓練機関の満足度
&lt;計算式&gt;
アンケートにおいて、ものづくりマイスターの指導が「役に立った」と回答した企業等／アンケートに回答した企業等</t>
    <phoneticPr fontId="5"/>
  </si>
  <si>
    <t>【令和元・2・3・4年度の単位当たりコスト】　
X：ものづくりマイスターに係る経費（千円）／
Y：マイスターによる実技指導の延べ受講者数</t>
    <phoneticPr fontId="5"/>
  </si>
  <si>
    <t>令和3年度　ものづくりマイスター活動状況報告</t>
    <phoneticPr fontId="5"/>
  </si>
  <si>
    <t>https://www.mhlw.go.jp/wp/seisaku/hyouka/dl/r03_jizenbunseki/VI-3-1.pdf</t>
    <phoneticPr fontId="5"/>
  </si>
  <si>
    <t>1ページ</t>
    <phoneticPr fontId="5"/>
  </si>
  <si>
    <t>【令和元・2・3・4年度の主な活動指標】
②-1　ものづくりマイスターの新規認定者数</t>
    <phoneticPr fontId="5"/>
  </si>
  <si>
    <t>【令和元・2・3・4年度の主な活動指標】
②-2　マイスターによる実技指導の延べ受講者数</t>
    <phoneticPr fontId="5"/>
  </si>
  <si>
    <t>「現場力」の強化と技能の継承・振興を推進すること（Ⅵ-3）</t>
    <phoneticPr fontId="5"/>
  </si>
  <si>
    <t>技能継承・振興のための施策を推進すること（Ⅵ-3-1）</t>
    <phoneticPr fontId="5"/>
  </si>
  <si>
    <t>219,569
/187,470</t>
    <phoneticPr fontId="5"/>
  </si>
  <si>
    <t>807,898
/167,747</t>
    <phoneticPr fontId="5"/>
  </si>
  <si>
    <t>603,340
/126,000</t>
    <phoneticPr fontId="5"/>
  </si>
  <si>
    <t>-</t>
    <phoneticPr fontId="5"/>
  </si>
  <si>
    <t>△</t>
  </si>
  <si>
    <t>有</t>
  </si>
  <si>
    <t>費目・使途は、各種競技大会の実施、若年技能者への技能の継承等に必要な経費に限定されている。</t>
    <phoneticPr fontId="5"/>
  </si>
  <si>
    <t>新型コロナウイルスの影響による特殊事情を除き、成果目標を満たす実績であった。</t>
    <phoneticPr fontId="5"/>
  </si>
  <si>
    <t>技能の指導者人材として蓄積（登録）されたものづくりマイスターが、活動目標を上回る実績で活用されている。</t>
    <phoneticPr fontId="5"/>
  </si>
  <si>
    <t>若年者ものづくり競技大会、技能五輪全国大会の開催を通じて大会参加者及び来場者をはじめとする国民各層に対して技能に対する啓発を行う。</t>
    <phoneticPr fontId="5"/>
  </si>
  <si>
    <t>技能五輪全国大会の活動実績は、当初の見込み通り行われている。また、ものづくりマイスターの活動実績は、当初見込み以上の実績となっており、適切なものといえる。</t>
    <phoneticPr fontId="5"/>
  </si>
  <si>
    <t>技能五輪全国大会の開催数及び実施職種数については、当初の見込み通り行われている。
ものづくりマイスターの認定者数及び活動数については、コロナ禍においても見込みを大きく上回っており、若年者のものづくり人材の確保・育成は効果的に実施できている。</t>
    <phoneticPr fontId="5"/>
  </si>
  <si>
    <t>-</t>
    <phoneticPr fontId="5"/>
  </si>
  <si>
    <t>C.中央職業能力開発協会</t>
    <phoneticPr fontId="5"/>
  </si>
  <si>
    <t>業務管理費</t>
    <rPh sb="0" eb="2">
      <t>ギョウム</t>
    </rPh>
    <rPh sb="2" eb="5">
      <t>カンリヒ</t>
    </rPh>
    <phoneticPr fontId="5"/>
  </si>
  <si>
    <t>技能五輪全国大会予選の実施、ものづくりマイスターの認定・登録、派遣等の業務に係る経費</t>
  </si>
  <si>
    <t>給与、保険料等</t>
    <rPh sb="0" eb="2">
      <t>キュウヨ</t>
    </rPh>
    <rPh sb="3" eb="6">
      <t>ホケンリョウ</t>
    </rPh>
    <rPh sb="6" eb="7">
      <t>トウ</t>
    </rPh>
    <phoneticPr fontId="5"/>
  </si>
  <si>
    <t>D.株式会社エヌ・ティ・ティ・アド</t>
    <phoneticPr fontId="5"/>
  </si>
  <si>
    <t>周知広報資料の作成経費、プロモーションの実施経費</t>
  </si>
  <si>
    <t>給与</t>
  </si>
  <si>
    <t>褒賞金</t>
    <rPh sb="0" eb="3">
      <t>ホウショウキン</t>
    </rPh>
    <phoneticPr fontId="5"/>
  </si>
  <si>
    <t>庁費</t>
    <rPh sb="0" eb="2">
      <t>チョウヒ</t>
    </rPh>
    <phoneticPr fontId="5"/>
  </si>
  <si>
    <t>諸謝金</t>
    <rPh sb="0" eb="1">
      <t>ショ</t>
    </rPh>
    <rPh sb="1" eb="3">
      <t>シャキン</t>
    </rPh>
    <phoneticPr fontId="5"/>
  </si>
  <si>
    <t>E.株式会社キープ</t>
    <phoneticPr fontId="5"/>
  </si>
  <si>
    <t>F. 事務費</t>
    <rPh sb="3" eb="6">
      <t>ジムヒ</t>
    </rPh>
    <phoneticPr fontId="5"/>
  </si>
  <si>
    <t>卓越技能者の褒賞金</t>
    <rPh sb="0" eb="2">
      <t>タクエツ</t>
    </rPh>
    <rPh sb="2" eb="5">
      <t>ギノウシャ</t>
    </rPh>
    <rPh sb="6" eb="9">
      <t>ホウショウキン</t>
    </rPh>
    <phoneticPr fontId="5"/>
  </si>
  <si>
    <t>卓越した技能者の表彰式運営業務、褒章に係る消耗品等</t>
    <rPh sb="24" eb="25">
      <t>トウ</t>
    </rPh>
    <phoneticPr fontId="5"/>
  </si>
  <si>
    <t>各委員に対する謝金</t>
    <rPh sb="0" eb="3">
      <t>カクイイン</t>
    </rPh>
    <rPh sb="4" eb="5">
      <t>タイ</t>
    </rPh>
    <rPh sb="7" eb="9">
      <t>シャキン</t>
    </rPh>
    <phoneticPr fontId="5"/>
  </si>
  <si>
    <t>中央職業能力開発協会</t>
    <rPh sb="0" eb="2">
      <t>チュウオウ</t>
    </rPh>
    <rPh sb="2" eb="4">
      <t>ショクギョウ</t>
    </rPh>
    <rPh sb="4" eb="6">
      <t>ノウリョク</t>
    </rPh>
    <rPh sb="6" eb="8">
      <t>カイハツ</t>
    </rPh>
    <rPh sb="8" eb="10">
      <t>キョウカイ</t>
    </rPh>
    <phoneticPr fontId="5"/>
  </si>
  <si>
    <t>東京都職業能力開発協会</t>
    <rPh sb="0" eb="3">
      <t>トウキョウト</t>
    </rPh>
    <rPh sb="3" eb="5">
      <t>ショクギョウ</t>
    </rPh>
    <rPh sb="5" eb="7">
      <t>ノウリョク</t>
    </rPh>
    <rPh sb="7" eb="9">
      <t>カイハツ</t>
    </rPh>
    <rPh sb="9" eb="11">
      <t>キョウカイ</t>
    </rPh>
    <phoneticPr fontId="5"/>
  </si>
  <si>
    <t>愛知県職業能力開発協会</t>
    <rPh sb="0" eb="2">
      <t>アイチ</t>
    </rPh>
    <rPh sb="2" eb="3">
      <t>ケン</t>
    </rPh>
    <phoneticPr fontId="5"/>
  </si>
  <si>
    <t>神奈川県職業能力開発協会</t>
    <rPh sb="0" eb="4">
      <t>カナガワケン</t>
    </rPh>
    <phoneticPr fontId="21"/>
  </si>
  <si>
    <t>大阪府職業能力開発協会</t>
    <rPh sb="0" eb="3">
      <t>オオサカフ</t>
    </rPh>
    <rPh sb="3" eb="5">
      <t>ショクギョウ</t>
    </rPh>
    <rPh sb="5" eb="7">
      <t>ノウリョク</t>
    </rPh>
    <rPh sb="7" eb="9">
      <t>カイハツ</t>
    </rPh>
    <rPh sb="9" eb="11">
      <t>キョウカイ</t>
    </rPh>
    <phoneticPr fontId="21"/>
  </si>
  <si>
    <t>広島県職業能力開発協会</t>
    <rPh sb="0" eb="3">
      <t>ヒロシマケン</t>
    </rPh>
    <rPh sb="3" eb="7">
      <t>ショクギョウノウリョク</t>
    </rPh>
    <rPh sb="7" eb="9">
      <t>カイハツ</t>
    </rPh>
    <rPh sb="9" eb="11">
      <t>キョウカイ</t>
    </rPh>
    <phoneticPr fontId="5"/>
  </si>
  <si>
    <t>兵庫県職業能力開発協会</t>
    <rPh sb="0" eb="3">
      <t>ヒョウゴケン</t>
    </rPh>
    <rPh sb="3" eb="5">
      <t>ショクギョウ</t>
    </rPh>
    <rPh sb="5" eb="7">
      <t>ノウリョク</t>
    </rPh>
    <rPh sb="7" eb="9">
      <t>カイハツ</t>
    </rPh>
    <rPh sb="9" eb="11">
      <t>キョウカイ</t>
    </rPh>
    <phoneticPr fontId="21"/>
  </si>
  <si>
    <t>埼玉県職業能力開発協会</t>
    <rPh sb="0" eb="3">
      <t>サイタマケン</t>
    </rPh>
    <rPh sb="3" eb="5">
      <t>ショクギョウ</t>
    </rPh>
    <rPh sb="5" eb="7">
      <t>ノウリョク</t>
    </rPh>
    <rPh sb="7" eb="9">
      <t>カイハツ</t>
    </rPh>
    <rPh sb="9" eb="11">
      <t>キョウカイ</t>
    </rPh>
    <phoneticPr fontId="21"/>
  </si>
  <si>
    <t>群馬県職業能力開発協会</t>
    <rPh sb="0" eb="3">
      <t>グンマケン</t>
    </rPh>
    <rPh sb="3" eb="9">
      <t>ショクギョウノウリョクカイハツ</t>
    </rPh>
    <rPh sb="9" eb="11">
      <t>キョウカイ</t>
    </rPh>
    <phoneticPr fontId="21"/>
  </si>
  <si>
    <t>ものづくりマイスター制度を設け、当該マイスターが、技能競技大会の競技課題等を活用しながら、広く若年技能者への実技指導を行い、効果的な技能の継承や後継者の育成を行う。
また、技能士のスキルアップを図るとともに、技能士を活用した意識啓発事業等を行うことにより、地域関係者の創意工夫による技能尊重気運の醸成を図る。
　本事業においては、中央に「中央技能振興センター」、都道府県に「都道府県技能振興コーナー」４７か所を設け、「ものづくりマイスターの活用」及び「地域における技能振興」等の事業を行う。</t>
  </si>
  <si>
    <t>同上</t>
    <rPh sb="0" eb="2">
      <t>ドウジョウ</t>
    </rPh>
    <phoneticPr fontId="5"/>
  </si>
  <si>
    <t>不落随契</t>
    <rPh sb="0" eb="1">
      <t>フ</t>
    </rPh>
    <rPh sb="1" eb="2">
      <t>ラク</t>
    </rPh>
    <rPh sb="2" eb="4">
      <t>ズイケイ</t>
    </rPh>
    <phoneticPr fontId="5"/>
  </si>
  <si>
    <t>「若年技能者人材育成支援等事業」の受託者が開催する、技能士展・技能競技大会展
及びものづくり体験イベントを効果的・効率的に実施するための周知・広報業務</t>
  </si>
  <si>
    <t>卓越した技能者の表彰式運営業務</t>
    <phoneticPr fontId="5"/>
  </si>
  <si>
    <t>卓越技能者表彰の受賞者（計150人）　</t>
    <rPh sb="12" eb="13">
      <t>ケイ</t>
    </rPh>
    <phoneticPr fontId="5"/>
  </si>
  <si>
    <t>卓越技能者への褒賞金</t>
    <phoneticPr fontId="5"/>
  </si>
  <si>
    <t>株式会社キープ</t>
    <rPh sb="0" eb="4">
      <t>カブシキガイシャ</t>
    </rPh>
    <phoneticPr fontId="5"/>
  </si>
  <si>
    <t>卓越した技能者の表彰式運営業務、褒章に係る消耗品等</t>
    <rPh sb="21" eb="24">
      <t>ショウモウヒン</t>
    </rPh>
    <rPh sb="24" eb="25">
      <t>トウ</t>
    </rPh>
    <phoneticPr fontId="5"/>
  </si>
  <si>
    <t>事務費</t>
    <rPh sb="0" eb="3">
      <t>ジムヒ</t>
    </rPh>
    <phoneticPr fontId="5"/>
  </si>
  <si>
    <t>福岡県職業能力開発協会</t>
    <rPh sb="0" eb="2">
      <t>フクオカ</t>
    </rPh>
    <phoneticPr fontId="21"/>
  </si>
  <si>
    <t>1,273,503
/175,597</t>
    <phoneticPr fontId="5"/>
  </si>
  <si>
    <t>961,070
/164,504</t>
    <phoneticPr fontId="5"/>
  </si>
  <si>
    <t>608,137
/55,500</t>
    <phoneticPr fontId="5"/>
  </si>
  <si>
    <t>一部事業については、平成28年度においては企画競争としていたが、一者応募となったことから、平成29年度から一般競争入札（総合評価落札方式）へ移行した。また、民間事業者の創意工夫の活用の余地が大きいと考えられる周知広報に関わる業務を分離し、別途調達とした結果、各種技能競技大会の広報に関わる事業については、令和２年度以降一者応札を改善することができた。また、同様に若年技能者事業から分離した広報事業については、令和２年度において一者応札を改善できたものの、令和３年度以降の調達は一者応札となった。なお、令和３年度以降の調達においては、引き続き民間事業者の創意工夫の活用の余地が大きいと考えられる本業務の委託要項及び仕様書について、官民競争入札等監理小委員会及びパブリックコメントにおける指摘等を踏まえ、仕様書における業務内容の明示及び過去の事業実績の詳細な開示を行っている。</t>
    <rPh sb="157" eb="159">
      <t>イコウ</t>
    </rPh>
    <rPh sb="232" eb="234">
      <t>イコウ</t>
    </rPh>
    <rPh sb="235" eb="237">
      <t>チョウタツ</t>
    </rPh>
    <rPh sb="255" eb="257">
      <t>イコウ</t>
    </rPh>
    <phoneticPr fontId="5"/>
  </si>
  <si>
    <t>○　適切に予算を執行し、事業の目標が達成できており、このまま継続して事業を実施する。</t>
    <phoneticPr fontId="5"/>
  </si>
  <si>
    <t>-</t>
    <phoneticPr fontId="5"/>
  </si>
  <si>
    <t xml:space="preserve">【令和元・2・3・4年度の単位当たりコスト】
Ｘ：技能五輪全国大会の開催に係る経費（千円）／
Ｙ：技能五輪全国大会の来場者数　
※R2年度については、新型コロナウイルス感染症拡大防止のため無観客開催となったことに伴い、共催を予定していた県が共催から降り国単独の開催となったことにより開催経費が増加している。また、無観客開催のため来場者数については大会のライブ中継のアクセス数（167,747PV)を代替値としている。
　R3年度については、新型コロナウイルス感染症拡大防止のため来場を選手・関係者等に制限したため、大会の来場者数（25,949人）にライブ中継のアクセス数（114,855PV)を加味している。
</t>
    <rPh sb="239" eb="241">
      <t>ライジョウ</t>
    </rPh>
    <rPh sb="242" eb="244">
      <t>センシュ</t>
    </rPh>
    <rPh sb="245" eb="248">
      <t>カンケイシャ</t>
    </rPh>
    <rPh sb="248" eb="249">
      <t>トウ</t>
    </rPh>
    <rPh sb="250" eb="252">
      <t>セイゲン</t>
    </rPh>
    <phoneticPr fontId="5"/>
  </si>
  <si>
    <t>201,856
/140,804</t>
    <phoneticPr fontId="5"/>
  </si>
  <si>
    <t>技能尊重の気運による、将来のキャリア形成に向けた職業能力の習得</t>
    <phoneticPr fontId="5"/>
  </si>
  <si>
    <t>若年技能者のキャリア形成に向けた職業能力の習得</t>
    <phoneticPr fontId="5"/>
  </si>
  <si>
    <t>若年技能者等の技能五輪全国大会への参加</t>
    <rPh sb="0" eb="2">
      <t>ジャクネン</t>
    </rPh>
    <rPh sb="2" eb="4">
      <t>ギノウ</t>
    </rPh>
    <rPh sb="4" eb="5">
      <t>シャ</t>
    </rPh>
    <phoneticPr fontId="5"/>
  </si>
  <si>
    <t>点検対象外</t>
    <rPh sb="0" eb="2">
      <t>テンケン</t>
    </rPh>
    <rPh sb="2" eb="5">
      <t>タイショウガイ</t>
    </rPh>
    <phoneticPr fontId="5"/>
  </si>
  <si>
    <t>-</t>
    <phoneticPr fontId="5"/>
  </si>
  <si>
    <t>参事官（能力評価担当）
安達　佳弘</t>
    <rPh sb="12" eb="14">
      <t>アダチ</t>
    </rPh>
    <rPh sb="15" eb="17">
      <t>ヨシヒロ</t>
    </rPh>
    <phoneticPr fontId="5"/>
  </si>
  <si>
    <t>○　本事業においては、成果目標として①技能五輪全国大会来場者のうち若年者層が職業能力の習得や技能検定の受検等を予定する割合、②ものづくりマイスターの実技指導を利用した企業、団体等の満足度を目標としているところ、令和３年度においては①②ともに目標値を達成している。
○　また、活動指標として、①技能五輪全国大会の開催数及び実施職種数、②ものづくりマイスターの認定者数及び活動数を指標としているところ、令和３年度においては、①については当初の見込みどおり実施し、②については、当初の見込みを上回る実績となっている。
以上のことから、事業の目的に沿って適切な運営がなされているものと判断することができる。</t>
    <rPh sb="256" eb="258">
      <t>イジョウ</t>
    </rPh>
    <phoneticPr fontId="5"/>
  </si>
  <si>
    <t>若年者のものづくり離れ・技能離れが見られる中、技能の素晴らしさ、重要性について若者をはじめとした国民各層に深く浸透させ、技能の受け皿となる若年人材の継続的な確保を実現するため、各種技能競技大会や各種表彰等に加え、若年技能者人材育成支援等事業を実施する本事業はニーズがあると考える。</t>
    <rPh sb="136" eb="137">
      <t>カンガ</t>
    </rPh>
    <phoneticPr fontId="5"/>
  </si>
  <si>
    <t>妥当である。</t>
    <rPh sb="0" eb="2">
      <t>ダトウ</t>
    </rPh>
    <phoneticPr fontId="5"/>
  </si>
  <si>
    <t>コスト水準については妥当であるが、今後も削減に努める。</t>
    <rPh sb="3" eb="5">
      <t>スイジュン</t>
    </rPh>
    <rPh sb="10" eb="12">
      <t>ダトウ</t>
    </rPh>
    <rPh sb="17" eb="19">
      <t>コンゴ</t>
    </rPh>
    <rPh sb="20" eb="22">
      <t>サクゲン</t>
    </rPh>
    <rPh sb="23" eb="24">
      <t>ツト</t>
    </rPh>
    <phoneticPr fontId="5"/>
  </si>
  <si>
    <t>業界等がそれぞれ抱える課題について、業界等による熟練技能者を活用した技能継承の主体的な取組を支援・促進するとともに技能の素晴らしさや重要性について若者をはじめとした国民各層に深く浸透させ、技能の受け皿となる若年人材の継続的な確保等を実現させるための各種技能競技大会や卓越した技能者の表彰をはじめとする各種表彰を実施する。加えて、若年技能者人材育成支援等事業を実施し、ものづくりに関して優れた技能・経験を有する「ものづくりマイスター」の開拓・認定、活用（技能検定・競技大会の課題を用いた実技指導等）による技能継承を推進する。</t>
    <rPh sb="155" eb="157">
      <t>ジッシ</t>
    </rPh>
    <rPh sb="179" eb="181">
      <t>ジッシ</t>
    </rPh>
    <rPh sb="253" eb="255">
      <t>ケイショウ</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</si>
  <si>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</si>
  <si>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</si>
  <si>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ものづくりマイスターを活用した若年技能者等人材育成事業の拡充を図るため。</t>
    <rPh sb="11" eb="13">
      <t>カツヨウ</t>
    </rPh>
    <rPh sb="15" eb="17">
      <t>ジャクネン</t>
    </rPh>
    <rPh sb="17" eb="20">
      <t>ギノウシャ</t>
    </rPh>
    <rPh sb="20" eb="21">
      <t>トウ</t>
    </rPh>
    <rPh sb="21" eb="23">
      <t>ジンザイ</t>
    </rPh>
    <rPh sb="23" eb="25">
      <t>イクセイ</t>
    </rPh>
    <rPh sb="25" eb="27">
      <t>ジギョウ</t>
    </rPh>
    <rPh sb="28" eb="30">
      <t>カクジュウ</t>
    </rPh>
    <rPh sb="31" eb="3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</si>
</sst>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271</xdr:row>
      <xdr:rowOff>0</xdr:rowOff>
    </xdr:from>
    <xdr:to>
      <xdr:col>49</xdr:col>
      <xdr:colOff>305998</xdr:colOff>
      <xdr:row>293</xdr:row>
      <xdr:rowOff>164353</xdr:rowOff>
    </xdr:to>
    <xdr:grpSp>
      <xdr:nvGrpSpPr>
        <xdr:cNvPr id="2" name="グループ化 53">
          <a:extLst>
            <a:ext uri="{FF2B5EF4-FFF2-40B4-BE49-F238E27FC236}">
              <a16:creationId xmlns:a16="http://schemas.microsoft.com/office/drawing/2014/main" id="{00000000-0008-0000-0000-00000E000000}"/>
            </a:ext>
          </a:extLst>
        </xdr:cNvPr>
        <xdr:cNvGrpSpPr>
          <a:grpSpLocks/>
        </xdr:cNvGrpSpPr>
      </xdr:nvGrpSpPr>
      <xdr:grpSpPr bwMode="auto">
        <a:xfrm>
          <a:off x="1290638" y="49780031"/>
          <a:ext cx="8933266" cy="8903541"/>
          <a:chOff x="1067530" y="33307128"/>
          <a:chExt cx="8676799" cy="18081930"/>
        </a:xfrm>
      </xdr:grpSpPr>
      <xdr:sp macro="" textlink="">
        <xdr:nvSpPr>
          <xdr:cNvPr id="3" name="正方形/長方形 2">
            <a:extLst>
              <a:ext uri="{FF2B5EF4-FFF2-40B4-BE49-F238E27FC236}">
                <a16:creationId xmlns:a16="http://schemas.microsoft.com/office/drawing/2014/main" id="{00000000-0008-0000-0000-000012000000}"/>
              </a:ext>
            </a:extLst>
          </xdr:cNvPr>
          <xdr:cNvSpPr/>
        </xdr:nvSpPr>
        <xdr:spPr bwMode="auto">
          <a:xfrm>
            <a:off x="4426714" y="33307128"/>
            <a:ext cx="2545884" cy="23072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厚生労働省</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j-ea"/>
                <a:ea typeface="+mj-ea"/>
                <a:cs typeface="+mn-cs"/>
              </a:rPr>
              <a:t>3,784</a:t>
            </a:r>
            <a:r>
              <a:rPr kumimoji="1" lang="ja-JP" altLang="ja-JP" sz="1100">
                <a:solidFill>
                  <a:schemeClr val="tx1"/>
                </a:solidFill>
                <a:effectLst/>
                <a:latin typeface="+mn-lt"/>
                <a:ea typeface="+mn-ea"/>
                <a:cs typeface="+mn-cs"/>
              </a:rPr>
              <a:t>百</a:t>
            </a:r>
            <a:r>
              <a:rPr kumimoji="1" lang="ja-JP" altLang="ja-JP" sz="1050">
                <a:solidFill>
                  <a:schemeClr val="tx1"/>
                </a:solidFill>
                <a:latin typeface="+mj-ea"/>
                <a:ea typeface="+mj-ea"/>
                <a:cs typeface="+mn-cs"/>
              </a:rPr>
              <a:t>万円</a:t>
            </a:r>
            <a:endParaRPr lang="ja-JP" altLang="ja-JP" sz="1050">
              <a:solidFill>
                <a:schemeClr val="tx1"/>
              </a:solidFill>
              <a:latin typeface="+mj-ea"/>
              <a:ea typeface="+mj-ea"/>
              <a:cs typeface="+mn-cs"/>
            </a:endParaRPr>
          </a:p>
        </xdr:txBody>
      </xdr:sp>
      <xdr:grpSp>
        <xdr:nvGrpSpPr>
          <xdr:cNvPr id="4" name="グループ化 11">
            <a:extLst>
              <a:ext uri="{FF2B5EF4-FFF2-40B4-BE49-F238E27FC236}">
                <a16:creationId xmlns:a16="http://schemas.microsoft.com/office/drawing/2014/main" id="{00000000-0008-0000-0000-000013000000}"/>
              </a:ext>
            </a:extLst>
          </xdr:cNvPr>
          <xdr:cNvGrpSpPr>
            <a:grpSpLocks/>
          </xdr:cNvGrpSpPr>
        </xdr:nvGrpSpPr>
        <xdr:grpSpPr bwMode="auto">
          <a:xfrm>
            <a:off x="1067530" y="41474909"/>
            <a:ext cx="2096953" cy="4333996"/>
            <a:chOff x="1927818" y="15171231"/>
            <a:chExt cx="1428607" cy="683298"/>
          </a:xfrm>
        </xdr:grpSpPr>
        <xdr:sp macro="" textlink="">
          <xdr:nvSpPr>
            <xdr:cNvPr id="9" name="正方形/長方形 2">
              <a:extLst>
                <a:ext uri="{FF2B5EF4-FFF2-40B4-BE49-F238E27FC236}">
                  <a16:creationId xmlns:a16="http://schemas.microsoft.com/office/drawing/2014/main" id="{00000000-0008-0000-0000-000018000000}"/>
                </a:ext>
              </a:extLst>
            </xdr:cNvPr>
            <xdr:cNvSpPr/>
          </xdr:nvSpPr>
          <xdr:spPr>
            <a:xfrm>
              <a:off x="2022088" y="15171231"/>
              <a:ext cx="1311872" cy="3499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latin typeface="+mj-ea"/>
                  <a:ea typeface="+mj-ea"/>
                </a:rPr>
                <a:t>Ａ</a:t>
              </a:r>
              <a:r>
                <a:rPr kumimoji="1" lang="en-US" altLang="ja-JP" sz="1050">
                  <a:solidFill>
                    <a:schemeClr val="tx1"/>
                  </a:solidFill>
                  <a:latin typeface="+mj-ea"/>
                  <a:ea typeface="+mj-ea"/>
                </a:rPr>
                <a:t>.</a:t>
              </a:r>
              <a:r>
                <a:rPr kumimoji="1" lang="ja-JP" altLang="en-US" sz="1050">
                  <a:solidFill>
                    <a:schemeClr val="tx1"/>
                  </a:solidFill>
                  <a:latin typeface="+mj-ea"/>
                  <a:ea typeface="+mj-ea"/>
                </a:rPr>
                <a:t>中央職業能力開発協会</a:t>
              </a:r>
              <a:endParaRPr kumimoji="1" lang="en-US" altLang="ja-JP" sz="1050">
                <a:solidFill>
                  <a:schemeClr val="tx1"/>
                </a:solidFill>
                <a:latin typeface="+mj-ea"/>
                <a:ea typeface="+mj-ea"/>
              </a:endParaRPr>
            </a:p>
            <a:p>
              <a:pPr algn="ctr">
                <a:lnSpc>
                  <a:spcPts val="1100"/>
                </a:lnSpc>
              </a:pPr>
              <a:r>
                <a:rPr kumimoji="1" lang="en-US" altLang="ja-JP" sz="1050">
                  <a:solidFill>
                    <a:schemeClr val="tx1"/>
                  </a:solidFill>
                  <a:latin typeface="+mj-ea"/>
                  <a:ea typeface="+mj-ea"/>
                </a:rPr>
                <a:t>1,039</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a:p>
              <a:pPr algn="ctr">
                <a:lnSpc>
                  <a:spcPts val="1100"/>
                </a:lnSpc>
              </a:pPr>
              <a:endParaRPr kumimoji="1" lang="ja-JP" altLang="en-US" sz="1050">
                <a:solidFill>
                  <a:schemeClr val="tx1"/>
                </a:solidFill>
                <a:latin typeface="+mj-ea"/>
                <a:ea typeface="+mj-ea"/>
              </a:endParaRPr>
            </a:p>
          </xdr:txBody>
        </xdr:sp>
        <xdr:sp macro="" textlink="">
          <xdr:nvSpPr>
            <xdr:cNvPr id="10" name="大かっこ 7">
              <a:extLst>
                <a:ext uri="{FF2B5EF4-FFF2-40B4-BE49-F238E27FC236}">
                  <a16:creationId xmlns:a16="http://schemas.microsoft.com/office/drawing/2014/main" id="{00000000-0008-0000-0000-000019000000}"/>
                </a:ext>
              </a:extLst>
            </xdr:cNvPr>
            <xdr:cNvSpPr/>
          </xdr:nvSpPr>
          <xdr:spPr>
            <a:xfrm>
              <a:off x="1927818" y="15556933"/>
              <a:ext cx="1428607" cy="297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若年者ものづくり競技大会、技能五輪全国大会の開催を通じて大会参加者及び来場者をはじめとする国民各層に対して技能に対する啓発を行う。</a:t>
              </a:r>
            </a:p>
          </xdr:txBody>
        </xdr:sp>
      </xdr:grpSp>
      <xdr:sp macro="" textlink="">
        <xdr:nvSpPr>
          <xdr:cNvPr id="5" name="正方形/長方形 4">
            <a:extLst>
              <a:ext uri="{FF2B5EF4-FFF2-40B4-BE49-F238E27FC236}">
                <a16:creationId xmlns:a16="http://schemas.microsoft.com/office/drawing/2014/main" id="{00000000-0008-0000-0000-000014000000}"/>
              </a:ext>
            </a:extLst>
          </xdr:cNvPr>
          <xdr:cNvSpPr/>
        </xdr:nvSpPr>
        <xdr:spPr bwMode="auto">
          <a:xfrm>
            <a:off x="7746849" y="37008695"/>
            <a:ext cx="1997480" cy="20147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Ｆ</a:t>
            </a:r>
            <a:r>
              <a:rPr kumimoji="1" lang="en-US" altLang="ja-JP" sz="1050">
                <a:solidFill>
                  <a:schemeClr val="tx1"/>
                </a:solidFill>
                <a:latin typeface="+mj-ea"/>
                <a:ea typeface="+mj-ea"/>
              </a:rPr>
              <a:t>.</a:t>
            </a:r>
            <a:r>
              <a:rPr kumimoji="1" lang="ja-JP" altLang="en-US" sz="1050">
                <a:solidFill>
                  <a:schemeClr val="tx1"/>
                </a:solidFill>
                <a:latin typeface="+mj-ea"/>
                <a:ea typeface="+mj-ea"/>
              </a:rPr>
              <a:t>事務費</a:t>
            </a:r>
            <a:r>
              <a:rPr kumimoji="1" lang="en-US" altLang="ja-JP" sz="1050">
                <a:solidFill>
                  <a:schemeClr val="tx1"/>
                </a:solidFill>
                <a:latin typeface="+mj-ea"/>
                <a:ea typeface="+mj-ea"/>
              </a:rPr>
              <a:t/>
            </a:r>
            <a:br>
              <a:rPr kumimoji="1" lang="en-US" altLang="ja-JP" sz="1050">
                <a:solidFill>
                  <a:schemeClr val="tx1"/>
                </a:solidFill>
                <a:latin typeface="+mj-ea"/>
                <a:ea typeface="+mj-ea"/>
              </a:rPr>
            </a:br>
            <a:r>
              <a:rPr kumimoji="1" lang="ja-JP" altLang="en-US" sz="1050">
                <a:solidFill>
                  <a:sysClr val="windowText" lastClr="000000"/>
                </a:solidFill>
                <a:latin typeface="+mj-ea"/>
                <a:ea typeface="+mj-ea"/>
              </a:rPr>
              <a:t>（卓越した技能者表彰審査委員会に係る諸謝金等）　</a:t>
            </a:r>
            <a:r>
              <a:rPr kumimoji="1" lang="ja-JP" altLang="en-US" sz="1050">
                <a:solidFill>
                  <a:srgbClr val="FF0000"/>
                </a:solidFill>
                <a:latin typeface="+mj-ea"/>
                <a:ea typeface="+mj-ea"/>
              </a:rPr>
              <a:t>　　</a:t>
            </a:r>
            <a:r>
              <a:rPr kumimoji="1" lang="ja-JP" altLang="en-US" sz="1050">
                <a:solidFill>
                  <a:schemeClr val="tx1"/>
                </a:solidFill>
                <a:latin typeface="+mj-ea"/>
                <a:ea typeface="+mj-ea"/>
              </a:rPr>
              <a:t>　　　　　　　　　　　　　　</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latin typeface="+mj-ea"/>
                <a:ea typeface="+mj-ea"/>
                <a:cs typeface="+mn-cs"/>
              </a:rPr>
              <a:t>　</a:t>
            </a:r>
            <a:r>
              <a:rPr kumimoji="1" lang="en-US" altLang="ja-JP" sz="1050">
                <a:solidFill>
                  <a:sysClr val="windowText" lastClr="000000"/>
                </a:solidFill>
                <a:latin typeface="+mj-ea"/>
                <a:ea typeface="+mj-ea"/>
                <a:cs typeface="+mn-cs"/>
              </a:rPr>
              <a:t>22</a:t>
            </a:r>
            <a:r>
              <a:rPr kumimoji="1" lang="ja-JP" altLang="ja-JP" sz="1100">
                <a:solidFill>
                  <a:schemeClr val="tx1"/>
                </a:solidFill>
                <a:effectLst/>
                <a:latin typeface="+mn-lt"/>
                <a:ea typeface="+mn-ea"/>
                <a:cs typeface="+mn-cs"/>
              </a:rPr>
              <a:t>百</a:t>
            </a:r>
            <a:r>
              <a:rPr kumimoji="1" lang="ja-JP" altLang="ja-JP" sz="1050">
                <a:solidFill>
                  <a:schemeClr val="tx1"/>
                </a:solidFill>
                <a:latin typeface="+mj-ea"/>
                <a:ea typeface="+mj-ea"/>
                <a:cs typeface="+mn-cs"/>
              </a:rPr>
              <a:t>万円</a:t>
            </a:r>
            <a:endParaRPr lang="ja-JP" altLang="ja-JP" sz="1050">
              <a:solidFill>
                <a:schemeClr val="tx1"/>
              </a:solidFill>
              <a:latin typeface="+mj-ea"/>
              <a:ea typeface="+mj-ea"/>
            </a:endParaRPr>
          </a:p>
        </xdr:txBody>
      </xdr:sp>
      <xdr:sp macro="" textlink="">
        <xdr:nvSpPr>
          <xdr:cNvPr id="6" name="正方形/長方形 2">
            <a:extLst>
              <a:ext uri="{FF2B5EF4-FFF2-40B4-BE49-F238E27FC236}">
                <a16:creationId xmlns:a16="http://schemas.microsoft.com/office/drawing/2014/main" id="{00000000-0008-0000-0000-000015000000}"/>
              </a:ext>
            </a:extLst>
          </xdr:cNvPr>
          <xdr:cNvSpPr/>
        </xdr:nvSpPr>
        <xdr:spPr bwMode="auto">
          <a:xfrm>
            <a:off x="5428748" y="41475752"/>
            <a:ext cx="2222317" cy="227116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Ｃ</a:t>
            </a:r>
            <a:r>
              <a:rPr kumimoji="1" lang="en-US" altLang="ja-JP" sz="1050">
                <a:solidFill>
                  <a:schemeClr val="tx1"/>
                </a:solidFill>
                <a:latin typeface="+mj-ea"/>
                <a:ea typeface="+mj-ea"/>
              </a:rPr>
              <a:t>.</a:t>
            </a:r>
            <a:r>
              <a:rPr kumimoji="1" lang="ja-JP" altLang="en-US" sz="1050">
                <a:solidFill>
                  <a:schemeClr val="tx1"/>
                </a:solidFill>
                <a:latin typeface="+mj-ea"/>
                <a:ea typeface="+mj-ea"/>
              </a:rPr>
              <a:t>中央職業能力開発協会、</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47</a:t>
            </a:r>
            <a:r>
              <a:rPr kumimoji="1" lang="ja-JP" altLang="en-US" sz="1050">
                <a:solidFill>
                  <a:schemeClr val="tx1"/>
                </a:solidFill>
                <a:latin typeface="+mj-ea"/>
                <a:ea typeface="+mj-ea"/>
              </a:rPr>
              <a:t>都道府県職業能力開発協会</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a:t>
            </a:r>
            <a:r>
              <a:rPr kumimoji="1" lang="en-US" altLang="ja-JP" sz="1050">
                <a:solidFill>
                  <a:schemeClr val="tx1"/>
                </a:solidFill>
                <a:latin typeface="+mj-ea"/>
                <a:ea typeface="+mj-ea"/>
              </a:rPr>
              <a:t>48</a:t>
            </a:r>
            <a:r>
              <a:rPr kumimoji="1" lang="ja-JP" altLang="en-US" sz="1050">
                <a:solidFill>
                  <a:schemeClr val="tx1"/>
                </a:solidFill>
                <a:latin typeface="+mj-ea"/>
                <a:ea typeface="+mj-ea"/>
              </a:rPr>
              <a:t>団体）</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2,572</a:t>
            </a:r>
            <a:r>
              <a:rPr kumimoji="1" lang="ja-JP" altLang="ja-JP" sz="1100">
                <a:solidFill>
                  <a:schemeClr val="tx1"/>
                </a:solidFill>
                <a:effectLst/>
                <a:latin typeface="+mn-lt"/>
                <a:ea typeface="+mn-ea"/>
                <a:cs typeface="+mn-cs"/>
              </a:rPr>
              <a:t>百</a:t>
            </a:r>
            <a:r>
              <a:rPr kumimoji="1" lang="ja-JP" altLang="en-US" sz="1050">
                <a:solidFill>
                  <a:schemeClr val="tx1"/>
                </a:solidFill>
                <a:latin typeface="+mj-ea"/>
                <a:ea typeface="+mj-ea"/>
              </a:rPr>
              <a:t>万円</a:t>
            </a:r>
            <a:endParaRPr kumimoji="1" lang="en-US" altLang="ja-JP" sz="1050">
              <a:solidFill>
                <a:schemeClr val="tx1"/>
              </a:solidFill>
              <a:latin typeface="+mj-ea"/>
              <a:ea typeface="+mj-ea"/>
            </a:endParaRPr>
          </a:p>
        </xdr:txBody>
      </xdr:sp>
      <xdr:sp macro="" textlink="">
        <xdr:nvSpPr>
          <xdr:cNvPr id="7" name="大かっこ 7">
            <a:extLst>
              <a:ext uri="{FF2B5EF4-FFF2-40B4-BE49-F238E27FC236}">
                <a16:creationId xmlns:a16="http://schemas.microsoft.com/office/drawing/2014/main" id="{00000000-0008-0000-0000-000016000000}"/>
              </a:ext>
            </a:extLst>
          </xdr:cNvPr>
          <xdr:cNvSpPr/>
        </xdr:nvSpPr>
        <xdr:spPr bwMode="auto">
          <a:xfrm>
            <a:off x="5243229" y="43947689"/>
            <a:ext cx="2621234" cy="7441369"/>
          </a:xfrm>
          <a:prstGeom prst="bracketPair">
            <a:avLst>
              <a:gd name="adj" fmla="val 74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noAutofit/>
          </a:bodyPr>
          <a:lstStyle/>
          <a:p>
            <a:pPr eaLnBrk="0" latinLnBrk="1">
              <a:lnSpc>
                <a:spcPct val="100000"/>
              </a:lnSpc>
            </a:pPr>
            <a:r>
              <a:rPr lang="ja-JP" altLang="ja-JP" sz="1000">
                <a:solidFill>
                  <a:schemeClr val="tx1"/>
                </a:solidFill>
                <a:latin typeface="+mj-ea"/>
                <a:ea typeface="+mj-ea"/>
                <a:cs typeface="+mn-cs"/>
              </a:rPr>
              <a:t>ものづくりマイスター制度を設け、当該マイスターが、技能競技大会の競技課題等を活用しながら、広く若年技能者への実技指導を行い、効果的な技能の継承や後継者の育成を行う。</a:t>
            </a:r>
          </a:p>
          <a:p>
            <a:pPr eaLnBrk="0" latinLnBrk="1">
              <a:lnSpc>
                <a:spcPct val="100000"/>
              </a:lnSpc>
            </a:pPr>
            <a:r>
              <a:rPr lang="ja-JP" altLang="ja-JP" sz="1000">
                <a:solidFill>
                  <a:schemeClr val="tx1"/>
                </a:solidFill>
                <a:latin typeface="+mj-ea"/>
                <a:ea typeface="+mj-ea"/>
                <a:cs typeface="+mn-cs"/>
              </a:rPr>
              <a:t>また、技能士のスキルアップを図るとともに、技能士を活用した意識啓発事業等を行うことにより、地域関係者の創意工夫による技能尊重気運の醸成を図る。</a:t>
            </a:r>
          </a:p>
          <a:p>
            <a:pPr>
              <a:lnSpc>
                <a:spcPct val="100000"/>
              </a:lnSpc>
            </a:pPr>
            <a:r>
              <a:rPr lang="ja-JP" altLang="ja-JP" sz="1000">
                <a:solidFill>
                  <a:schemeClr val="tx1"/>
                </a:solidFill>
                <a:latin typeface="+mj-ea"/>
                <a:ea typeface="+mj-ea"/>
                <a:cs typeface="+mn-cs"/>
              </a:rPr>
              <a:t>　なお、本事業の実施に当たっては、効果的に事業を進める観点から、地方公共団体、経済団体等地域関係者による連携会議を設置し、推進計画（実施計画）を策定の上、地域関係者が連携・協力の下に事業展開を図る</a:t>
            </a:r>
            <a:r>
              <a:rPr lang="ja-JP" altLang="en-US" sz="1000">
                <a:solidFill>
                  <a:schemeClr val="tx1"/>
                </a:solidFill>
                <a:latin typeface="+mj-ea"/>
                <a:ea typeface="+mj-ea"/>
                <a:cs typeface="+mn-cs"/>
              </a:rPr>
              <a:t>。</a:t>
            </a:r>
            <a:endParaRPr lang="en-US" altLang="ja-JP" sz="1000">
              <a:solidFill>
                <a:schemeClr val="tx1"/>
              </a:solidFill>
              <a:latin typeface="+mj-ea"/>
              <a:ea typeface="+mj-ea"/>
              <a:cs typeface="+mn-cs"/>
            </a:endParaRPr>
          </a:p>
          <a:p>
            <a:pPr>
              <a:lnSpc>
                <a:spcPct val="100000"/>
              </a:lnSpc>
            </a:pPr>
            <a:r>
              <a:rPr kumimoji="1" lang="ja-JP" altLang="en-US" sz="1000">
                <a:solidFill>
                  <a:schemeClr val="tx1"/>
                </a:solidFill>
                <a:latin typeface="+mj-ea"/>
                <a:ea typeface="+mj-ea"/>
                <a:cs typeface="+mn-cs"/>
              </a:rPr>
              <a:t>　本事業においては、</a:t>
            </a:r>
            <a:r>
              <a:rPr lang="ja-JP" altLang="ja-JP" sz="1000">
                <a:solidFill>
                  <a:schemeClr val="tx1"/>
                </a:solidFill>
                <a:latin typeface="+mj-ea"/>
                <a:ea typeface="+mj-ea"/>
                <a:cs typeface="+mn-cs"/>
              </a:rPr>
              <a:t>中央に「中央技能振興センター」</a:t>
            </a:r>
            <a:r>
              <a:rPr lang="ja-JP" altLang="en-US" sz="1000">
                <a:solidFill>
                  <a:schemeClr val="tx1"/>
                </a:solidFill>
                <a:latin typeface="+mj-ea"/>
                <a:ea typeface="+mj-ea"/>
                <a:cs typeface="+mn-cs"/>
              </a:rPr>
              <a:t>、</a:t>
            </a:r>
            <a:r>
              <a:rPr lang="ja-JP" altLang="ja-JP" sz="1000">
                <a:solidFill>
                  <a:schemeClr val="tx1"/>
                </a:solidFill>
                <a:latin typeface="+mj-ea"/>
                <a:ea typeface="+mj-ea"/>
                <a:cs typeface="+mn-cs"/>
              </a:rPr>
              <a:t>都道府県に「都道府県技能振興コーナー」４７か所を設け、「ものづくりマイスターの活用」及び「地域における技能振興」等の事業を行う。</a:t>
            </a:r>
            <a:endParaRPr kumimoji="1" lang="ja-JP" altLang="en-US" sz="1000">
              <a:solidFill>
                <a:schemeClr val="tx1"/>
              </a:solidFill>
              <a:latin typeface="+mj-ea"/>
              <a:ea typeface="+mj-ea"/>
            </a:endParaRPr>
          </a:p>
        </xdr:txBody>
      </xdr:sp>
      <xdr:sp macro="" textlink="">
        <xdr:nvSpPr>
          <xdr:cNvPr id="8" name="テキスト ボックス 7">
            <a:extLst>
              <a:ext uri="{FF2B5EF4-FFF2-40B4-BE49-F238E27FC236}">
                <a16:creationId xmlns:a16="http://schemas.microsoft.com/office/drawing/2014/main" id="{00000000-0008-0000-0000-000017000000}"/>
              </a:ext>
            </a:extLst>
          </xdr:cNvPr>
          <xdr:cNvSpPr txBox="1"/>
        </xdr:nvSpPr>
        <xdr:spPr bwMode="auto">
          <a:xfrm>
            <a:off x="1147777" y="40192635"/>
            <a:ext cx="2273652" cy="988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oAutofit/>
          </a:bodyPr>
          <a:lstStyle/>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一般競争（総合評価落札方式）</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・委託</a:t>
            </a:r>
            <a:r>
              <a:rPr kumimoji="1" lang="en-US" altLang="ja-JP" sz="1050">
                <a:solidFill>
                  <a:schemeClr val="tx1"/>
                </a:solidFill>
                <a:latin typeface="+mj-ea"/>
                <a:ea typeface="+mj-ea"/>
              </a:rPr>
              <a:t>】</a:t>
            </a:r>
            <a:endParaRPr kumimoji="1" lang="ja-JP" altLang="en-US" sz="1050">
              <a:solidFill>
                <a:schemeClr val="tx1"/>
              </a:solidFill>
              <a:latin typeface="+mj-ea"/>
              <a:ea typeface="+mj-ea"/>
            </a:endParaRPr>
          </a:p>
        </xdr:txBody>
      </xdr:sp>
    </xdr:grpSp>
    <xdr:clientData/>
  </xdr:twoCellAnchor>
  <xdr:twoCellAnchor>
    <xdr:from>
      <xdr:col>11</xdr:col>
      <xdr:colOff>76200</xdr:colOff>
      <xdr:row>274</xdr:row>
      <xdr:rowOff>139700</xdr:rowOff>
    </xdr:from>
    <xdr:to>
      <xdr:col>45</xdr:col>
      <xdr:colOff>126235</xdr:colOff>
      <xdr:row>280</xdr:row>
      <xdr:rowOff>299939</xdr:rowOff>
    </xdr:to>
    <xdr:grpSp>
      <xdr:nvGrpSpPr>
        <xdr:cNvPr id="11" name="グループ化 10"/>
        <xdr:cNvGrpSpPr/>
      </xdr:nvGrpSpPr>
      <xdr:grpSpPr>
        <a:xfrm>
          <a:off x="2302669" y="50991294"/>
          <a:ext cx="6931847" cy="2303364"/>
          <a:chOff x="2330761" y="58285161"/>
          <a:chExt cx="6958835" cy="2293839"/>
        </a:xfrm>
      </xdr:grpSpPr>
      <xdr:cxnSp macro="">
        <xdr:nvCxnSpPr>
          <xdr:cNvPr id="12" name="直線コネクタ 11">
            <a:extLst>
              <a:ext uri="{FF2B5EF4-FFF2-40B4-BE49-F238E27FC236}">
                <a16:creationId xmlns:a16="http://schemas.microsoft.com/office/drawing/2014/main" id="{00000000-0008-0000-0000-00000D000000}"/>
              </a:ext>
            </a:extLst>
          </xdr:cNvPr>
          <xdr:cNvCxnSpPr/>
        </xdr:nvCxnSpPr>
        <xdr:spPr>
          <a:xfrm flipH="1">
            <a:off x="2330761" y="60120439"/>
            <a:ext cx="143" cy="42458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F000000}"/>
              </a:ext>
            </a:extLst>
          </xdr:cNvPr>
          <xdr:cNvCxnSpPr/>
        </xdr:nvCxnSpPr>
        <xdr:spPr>
          <a:xfrm flipH="1">
            <a:off x="5845201" y="58285161"/>
            <a:ext cx="4293" cy="18239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10000000}"/>
              </a:ext>
            </a:extLst>
          </xdr:cNvPr>
          <xdr:cNvCxnSpPr/>
        </xdr:nvCxnSpPr>
        <xdr:spPr>
          <a:xfrm flipV="1">
            <a:off x="2340429" y="60072814"/>
            <a:ext cx="6949167" cy="285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000-000011000000}"/>
              </a:ext>
            </a:extLst>
          </xdr:cNvPr>
          <xdr:cNvCxnSpPr/>
        </xdr:nvCxnSpPr>
        <xdr:spPr>
          <a:xfrm flipH="1">
            <a:off x="9270546" y="60082339"/>
            <a:ext cx="19050" cy="496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D000000}"/>
              </a:ext>
            </a:extLst>
          </xdr:cNvPr>
          <xdr:cNvCxnSpPr/>
        </xdr:nvCxnSpPr>
        <xdr:spPr>
          <a:xfrm flipV="1">
            <a:off x="5901974" y="59085261"/>
            <a:ext cx="1584987" cy="298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00000000-0008-0000-0000-000039000000}"/>
              </a:ext>
            </a:extLst>
          </xdr:cNvPr>
          <xdr:cNvCxnSpPr/>
        </xdr:nvCxnSpPr>
        <xdr:spPr>
          <a:xfrm>
            <a:off x="4457700" y="60082339"/>
            <a:ext cx="4763" cy="4905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3E000000}"/>
              </a:ext>
            </a:extLst>
          </xdr:cNvPr>
          <xdr:cNvCxnSpPr/>
        </xdr:nvCxnSpPr>
        <xdr:spPr>
          <a:xfrm flipH="1">
            <a:off x="6924216" y="60072814"/>
            <a:ext cx="1820" cy="48149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152400</xdr:colOff>
      <xdr:row>280</xdr:row>
      <xdr:rowOff>215900</xdr:rowOff>
    </xdr:from>
    <xdr:to>
      <xdr:col>28</xdr:col>
      <xdr:colOff>153761</xdr:colOff>
      <xdr:row>281</xdr:row>
      <xdr:rowOff>326283</xdr:rowOff>
    </xdr:to>
    <xdr:sp macro="" textlink="">
      <xdr:nvSpPr>
        <xdr:cNvPr id="19" name="テキスト ボックス 18">
          <a:extLst>
            <a:ext uri="{FF2B5EF4-FFF2-40B4-BE49-F238E27FC236}">
              <a16:creationId xmlns:a16="http://schemas.microsoft.com/office/drawing/2014/main" id="{00000000-0008-0000-0000-000021000000}"/>
            </a:ext>
          </a:extLst>
        </xdr:cNvPr>
        <xdr:cNvSpPr txBox="1"/>
      </xdr:nvSpPr>
      <xdr:spPr bwMode="auto">
        <a:xfrm>
          <a:off x="3352800" y="67033775"/>
          <a:ext cx="2401661" cy="46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一般競争（総合評価落札方式）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28</xdr:col>
      <xdr:colOff>63500</xdr:colOff>
      <xdr:row>280</xdr:row>
      <xdr:rowOff>266700</xdr:rowOff>
    </xdr:from>
    <xdr:ext cx="2251542" cy="439470"/>
    <xdr:sp macro="" textlink="">
      <xdr:nvSpPr>
        <xdr:cNvPr id="20" name="テキスト ボックス 19">
          <a:extLst>
            <a:ext uri="{FF2B5EF4-FFF2-40B4-BE49-F238E27FC236}">
              <a16:creationId xmlns:a16="http://schemas.microsoft.com/office/drawing/2014/main" id="{00000000-0008-0000-0000-00001A000000}"/>
            </a:ext>
          </a:extLst>
        </xdr:cNvPr>
        <xdr:cNvSpPr txBox="1"/>
      </xdr:nvSpPr>
      <xdr:spPr bwMode="auto">
        <a:xfrm>
          <a:off x="5664200" y="67084575"/>
          <a:ext cx="2251542"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17</xdr:col>
      <xdr:colOff>139700</xdr:colOff>
      <xdr:row>282</xdr:row>
      <xdr:rowOff>114300</xdr:rowOff>
    </xdr:from>
    <xdr:to>
      <xdr:col>27</xdr:col>
      <xdr:colOff>83244</xdr:colOff>
      <xdr:row>285</xdr:row>
      <xdr:rowOff>133758</xdr:rowOff>
    </xdr:to>
    <xdr:sp macro="" textlink="">
      <xdr:nvSpPr>
        <xdr:cNvPr id="21" name="正方形/長方形 2">
          <a:extLst>
            <a:ext uri="{FF2B5EF4-FFF2-40B4-BE49-F238E27FC236}">
              <a16:creationId xmlns:a16="http://schemas.microsoft.com/office/drawing/2014/main" id="{00000000-0008-0000-0000-000020000000}"/>
            </a:ext>
          </a:extLst>
        </xdr:cNvPr>
        <xdr:cNvSpPr/>
      </xdr:nvSpPr>
      <xdr:spPr bwMode="auto">
        <a:xfrm>
          <a:off x="3540125" y="67637025"/>
          <a:ext cx="1943794" cy="107673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a:t>
          </a:r>
          <a:r>
            <a:rPr kumimoji="1" lang="ja-JP" altLang="en-US" sz="1100">
              <a:solidFill>
                <a:schemeClr val="tx1"/>
              </a:solidFill>
              <a:latin typeface="+mj-ea"/>
              <a:ea typeface="+mj-ea"/>
            </a:rPr>
            <a:t>株式会社エヌ・ティ・ティ・アド</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93</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40</xdr:col>
      <xdr:colOff>50800</xdr:colOff>
      <xdr:row>272</xdr:row>
      <xdr:rowOff>241300</xdr:rowOff>
    </xdr:from>
    <xdr:to>
      <xdr:col>49</xdr:col>
      <xdr:colOff>304800</xdr:colOff>
      <xdr:row>275</xdr:row>
      <xdr:rowOff>285911</xdr:rowOff>
    </xdr:to>
    <xdr:sp macro="" textlink="">
      <xdr:nvSpPr>
        <xdr:cNvPr id="22" name="正方形/長方形 21">
          <a:extLst>
            <a:ext uri="{FF2B5EF4-FFF2-40B4-BE49-F238E27FC236}">
              <a16:creationId xmlns:a16="http://schemas.microsoft.com/office/drawing/2014/main" id="{00000000-0008-0000-0000-00001B000000}"/>
            </a:ext>
          </a:extLst>
        </xdr:cNvPr>
        <xdr:cNvSpPr/>
      </xdr:nvSpPr>
      <xdr:spPr bwMode="auto">
        <a:xfrm>
          <a:off x="8051800" y="64239775"/>
          <a:ext cx="2054225" cy="110188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株式会社キープ　</a:t>
          </a:r>
          <a:endParaRPr kumimoji="1" lang="en-US" altLang="ja-JP" sz="1100">
            <a:solidFill>
              <a:sysClr val="windowText" lastClr="000000"/>
            </a:solidFill>
          </a:endParaRPr>
        </a:p>
        <a:p>
          <a:pPr algn="ctr"/>
          <a:r>
            <a:rPr kumimoji="1" lang="ja-JP" altLang="en-US" sz="1100">
              <a:solidFill>
                <a:sysClr val="windowText" lastClr="000000"/>
              </a:solidFill>
            </a:rPr>
            <a:t>（卓越した技能者の表彰式</a:t>
          </a:r>
          <a:endParaRPr kumimoji="1" lang="en-US" altLang="ja-JP" sz="1100">
            <a:solidFill>
              <a:sysClr val="windowText" lastClr="000000"/>
            </a:solidFill>
          </a:endParaRPr>
        </a:p>
        <a:p>
          <a:pPr algn="ctr"/>
          <a:r>
            <a:rPr kumimoji="1" lang="ja-JP" altLang="en-US" sz="1100">
              <a:solidFill>
                <a:sysClr val="windowText" lastClr="000000"/>
              </a:solidFill>
            </a:rPr>
            <a:t>運営業務）　　　　　　　　　　　　　　　　　</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3</a:t>
          </a:r>
          <a:r>
            <a:rPr kumimoji="1" lang="ja-JP" altLang="ja-JP" sz="1100">
              <a:solidFill>
                <a:schemeClr val="tx1"/>
              </a:solidFill>
              <a:effectLst/>
              <a:latin typeface="+mn-lt"/>
              <a:ea typeface="+mn-ea"/>
              <a:cs typeface="+mn-cs"/>
            </a:rPr>
            <a:t>百</a:t>
          </a:r>
          <a:r>
            <a:rPr kumimoji="1" lang="ja-JP" altLang="ja-JP" sz="1100">
              <a:solidFill>
                <a:schemeClr val="tx1"/>
              </a:solidFill>
              <a:latin typeface="+mn-lt"/>
              <a:ea typeface="+mn-ea"/>
              <a:cs typeface="+mn-cs"/>
            </a:rPr>
            <a:t>万円</a:t>
          </a:r>
          <a:endParaRPr lang="ja-JP" altLang="ja-JP">
            <a:solidFill>
              <a:schemeClr val="tx1"/>
            </a:solidFill>
          </a:endParaRPr>
        </a:p>
      </xdr:txBody>
    </xdr:sp>
    <xdr:clientData/>
  </xdr:twoCellAnchor>
  <xdr:twoCellAnchor>
    <xdr:from>
      <xdr:col>17</xdr:col>
      <xdr:colOff>101600</xdr:colOff>
      <xdr:row>285</xdr:row>
      <xdr:rowOff>279401</xdr:rowOff>
    </xdr:from>
    <xdr:to>
      <xdr:col>27</xdr:col>
      <xdr:colOff>58107</xdr:colOff>
      <xdr:row>286</xdr:row>
      <xdr:rowOff>241301</xdr:rowOff>
    </xdr:to>
    <xdr:sp macro="" textlink="">
      <xdr:nvSpPr>
        <xdr:cNvPr id="23" name="大かっこ 7">
          <a:extLst>
            <a:ext uri="{FF2B5EF4-FFF2-40B4-BE49-F238E27FC236}">
              <a16:creationId xmlns:a16="http://schemas.microsoft.com/office/drawing/2014/main" id="{00000000-0008-0000-0000-000023000000}"/>
            </a:ext>
          </a:extLst>
        </xdr:cNvPr>
        <xdr:cNvSpPr/>
      </xdr:nvSpPr>
      <xdr:spPr bwMode="auto">
        <a:xfrm>
          <a:off x="3502025" y="68859401"/>
          <a:ext cx="1956757"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各種技能競技大会等における広報コンテンツ制作及び周知広報を行う。</a:t>
          </a:r>
        </a:p>
      </xdr:txBody>
    </xdr:sp>
    <xdr:clientData/>
  </xdr:twoCellAnchor>
  <xdr:oneCellAnchor>
    <xdr:from>
      <xdr:col>40</xdr:col>
      <xdr:colOff>0</xdr:colOff>
      <xdr:row>280</xdr:row>
      <xdr:rowOff>279400</xdr:rowOff>
    </xdr:from>
    <xdr:ext cx="2019300" cy="439470"/>
    <xdr:sp macro="" textlink="">
      <xdr:nvSpPr>
        <xdr:cNvPr id="27" name="テキスト ボックス 26">
          <a:extLst>
            <a:ext uri="{FF2B5EF4-FFF2-40B4-BE49-F238E27FC236}">
              <a16:creationId xmlns:a16="http://schemas.microsoft.com/office/drawing/2014/main" id="{00000000-0008-0000-0000-00001A000000}"/>
            </a:ext>
          </a:extLst>
        </xdr:cNvPr>
        <xdr:cNvSpPr txBox="1"/>
      </xdr:nvSpPr>
      <xdr:spPr bwMode="auto">
        <a:xfrm>
          <a:off x="8001000" y="67097275"/>
          <a:ext cx="2019300"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40</xdr:col>
      <xdr:colOff>139700</xdr:colOff>
      <xdr:row>282</xdr:row>
      <xdr:rowOff>101600</xdr:rowOff>
    </xdr:from>
    <xdr:to>
      <xdr:col>49</xdr:col>
      <xdr:colOff>286444</xdr:colOff>
      <xdr:row>285</xdr:row>
      <xdr:rowOff>121058</xdr:rowOff>
    </xdr:to>
    <xdr:sp macro="" textlink="">
      <xdr:nvSpPr>
        <xdr:cNvPr id="28" name="正方形/長方形 2">
          <a:extLst>
            <a:ext uri="{FF2B5EF4-FFF2-40B4-BE49-F238E27FC236}">
              <a16:creationId xmlns:a16="http://schemas.microsoft.com/office/drawing/2014/main" id="{00000000-0008-0000-0000-000020000000}"/>
            </a:ext>
          </a:extLst>
        </xdr:cNvPr>
        <xdr:cNvSpPr/>
      </xdr:nvSpPr>
      <xdr:spPr bwMode="auto">
        <a:xfrm>
          <a:off x="8140700" y="67624325"/>
          <a:ext cx="1946969" cy="107673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Ｄ</a:t>
          </a:r>
          <a:r>
            <a:rPr kumimoji="1" lang="en-US" altLang="ja-JP" sz="1100">
              <a:solidFill>
                <a:schemeClr val="tx1"/>
              </a:solidFill>
              <a:latin typeface="+mj-ea"/>
              <a:ea typeface="+mj-ea"/>
            </a:rPr>
            <a:t>.</a:t>
          </a:r>
          <a:r>
            <a:rPr kumimoji="1" lang="ja-JP" altLang="ja-JP" sz="1100">
              <a:solidFill>
                <a:schemeClr val="tx1"/>
              </a:solidFill>
              <a:effectLst/>
              <a:latin typeface="+mn-lt"/>
              <a:ea typeface="+mn-ea"/>
              <a:cs typeface="+mn-cs"/>
            </a:rPr>
            <a:t>株式会社エヌ・ティ・ティ・アド</a:t>
          </a:r>
          <a:endParaRPr lang="ja-JP" altLang="ja-JP">
            <a:solidFill>
              <a:schemeClr val="tx1"/>
            </a:solidFill>
            <a:effectLst/>
          </a:endParaRPr>
        </a:p>
        <a:p>
          <a:pPr algn="ctr"/>
          <a:r>
            <a:rPr kumimoji="1" lang="en-US" altLang="ja-JP" sz="1100">
              <a:solidFill>
                <a:schemeClr val="tx1"/>
              </a:solidFill>
              <a:latin typeface="+mj-ea"/>
              <a:ea typeface="+mj-ea"/>
            </a:rPr>
            <a:t>55</a:t>
          </a:r>
          <a:r>
            <a:rPr kumimoji="1" lang="ja-JP" altLang="ja-JP" sz="1100">
              <a:solidFill>
                <a:schemeClr val="tx1"/>
              </a:solidFill>
              <a:effectLst/>
              <a:latin typeface="+mn-lt"/>
              <a:ea typeface="+mn-ea"/>
              <a:cs typeface="+mn-cs"/>
            </a:rPr>
            <a:t>百</a:t>
          </a:r>
          <a:r>
            <a:rPr kumimoji="1" lang="ja-JP" altLang="en-US" sz="1100">
              <a:solidFill>
                <a:schemeClr val="tx1"/>
              </a:solidFill>
              <a:latin typeface="+mj-ea"/>
              <a:ea typeface="+mj-ea"/>
            </a:rPr>
            <a:t>万円</a:t>
          </a:r>
          <a:endParaRPr kumimoji="1" lang="en-US" altLang="ja-JP" sz="1100">
            <a:solidFill>
              <a:schemeClr val="tx1"/>
            </a:solidFill>
            <a:latin typeface="+mj-ea"/>
            <a:ea typeface="+mj-ea"/>
          </a:endParaRPr>
        </a:p>
      </xdr:txBody>
    </xdr:sp>
    <xdr:clientData/>
  </xdr:twoCellAnchor>
  <xdr:twoCellAnchor>
    <xdr:from>
      <xdr:col>41</xdr:col>
      <xdr:colOff>25400</xdr:colOff>
      <xdr:row>285</xdr:row>
      <xdr:rowOff>266700</xdr:rowOff>
    </xdr:from>
    <xdr:to>
      <xdr:col>49</xdr:col>
      <xdr:colOff>388307</xdr:colOff>
      <xdr:row>287</xdr:row>
      <xdr:rowOff>622300</xdr:rowOff>
    </xdr:to>
    <xdr:sp macro="" textlink="">
      <xdr:nvSpPr>
        <xdr:cNvPr id="29" name="大かっこ 7">
          <a:extLst>
            <a:ext uri="{FF2B5EF4-FFF2-40B4-BE49-F238E27FC236}">
              <a16:creationId xmlns:a16="http://schemas.microsoft.com/office/drawing/2014/main" id="{00000000-0008-0000-0000-000023000000}"/>
            </a:ext>
          </a:extLst>
        </xdr:cNvPr>
        <xdr:cNvSpPr/>
      </xdr:nvSpPr>
      <xdr:spPr bwMode="auto">
        <a:xfrm>
          <a:off x="8226425" y="68846700"/>
          <a:ext cx="1963107" cy="168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「若年技能者人材育成支援等事業」の受託者が開催する、技能士展・技能競技大会展（ターゲット：工業高校生及びその指導者）</a:t>
          </a:r>
        </a:p>
        <a:p>
          <a:pPr algn="l">
            <a:lnSpc>
              <a:spcPts val="1000"/>
            </a:lnSpc>
          </a:pPr>
          <a:r>
            <a:rPr kumimoji="1" lang="ja-JP" altLang="en-US" sz="1000">
              <a:solidFill>
                <a:schemeClr val="tx1"/>
              </a:solidFill>
              <a:latin typeface="+mj-ea"/>
              <a:ea typeface="+mj-ea"/>
            </a:rPr>
            <a:t>及びものづくり体験イベント（ターゲット：小中学生及びその保護者）を効果的・効率的に実施するための周知・広報業務を実施する。</a:t>
          </a:r>
        </a:p>
      </xdr:txBody>
    </xdr:sp>
    <xdr:clientData/>
  </xdr:twoCellAnchor>
  <xdr:twoCellAnchor>
    <xdr:from>
      <xdr:col>36</xdr:col>
      <xdr:colOff>177800</xdr:colOff>
      <xdr:row>274</xdr:row>
      <xdr:rowOff>317500</xdr:rowOff>
    </xdr:from>
    <xdr:to>
      <xdr:col>36</xdr:col>
      <xdr:colOff>177800</xdr:colOff>
      <xdr:row>277</xdr:row>
      <xdr:rowOff>333180</xdr:rowOff>
    </xdr:to>
    <xdr:cxnSp macro="">
      <xdr:nvCxnSpPr>
        <xdr:cNvPr id="30" name="直線コネクタ 29">
          <a:extLst>
            <a:ext uri="{FF2B5EF4-FFF2-40B4-BE49-F238E27FC236}">
              <a16:creationId xmlns:a16="http://schemas.microsoft.com/office/drawing/2014/main" id="{00000000-0008-0000-0000-00001D000000}"/>
            </a:ext>
          </a:extLst>
        </xdr:cNvPr>
        <xdr:cNvCxnSpPr/>
      </xdr:nvCxnSpPr>
      <xdr:spPr>
        <a:xfrm flipV="1">
          <a:off x="7378700" y="65020825"/>
          <a:ext cx="0" cy="1072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177800</xdr:colOff>
      <xdr:row>277</xdr:row>
      <xdr:rowOff>330200</xdr:rowOff>
    </xdr:from>
    <xdr:to>
      <xdr:col>40</xdr:col>
      <xdr:colOff>12700</xdr:colOff>
      <xdr:row>277</xdr:row>
      <xdr:rowOff>333180</xdr:rowOff>
    </xdr:to>
    <xdr:cxnSp macro="">
      <xdr:nvCxnSpPr>
        <xdr:cNvPr id="31" name="直線コネクタ 30">
          <a:extLst>
            <a:ext uri="{FF2B5EF4-FFF2-40B4-BE49-F238E27FC236}">
              <a16:creationId xmlns:a16="http://schemas.microsoft.com/office/drawing/2014/main" id="{00000000-0008-0000-0000-00001D000000}"/>
            </a:ext>
          </a:extLst>
        </xdr:cNvPr>
        <xdr:cNvCxnSpPr/>
      </xdr:nvCxnSpPr>
      <xdr:spPr>
        <a:xfrm flipV="1">
          <a:off x="7378700" y="66090800"/>
          <a:ext cx="635000" cy="2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190500</xdr:colOff>
      <xdr:row>274</xdr:row>
      <xdr:rowOff>317500</xdr:rowOff>
    </xdr:from>
    <xdr:to>
      <xdr:col>40</xdr:col>
      <xdr:colOff>25400</xdr:colOff>
      <xdr:row>274</xdr:row>
      <xdr:rowOff>320480</xdr:rowOff>
    </xdr:to>
    <xdr:cxnSp macro="">
      <xdr:nvCxnSpPr>
        <xdr:cNvPr id="32" name="直線コネクタ 31">
          <a:extLst>
            <a:ext uri="{FF2B5EF4-FFF2-40B4-BE49-F238E27FC236}">
              <a16:creationId xmlns:a16="http://schemas.microsoft.com/office/drawing/2014/main" id="{00000000-0008-0000-0000-00001D000000}"/>
            </a:ext>
          </a:extLst>
        </xdr:cNvPr>
        <xdr:cNvCxnSpPr/>
      </xdr:nvCxnSpPr>
      <xdr:spPr>
        <a:xfrm flipV="1">
          <a:off x="7391400" y="65020825"/>
          <a:ext cx="635000" cy="2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119063</xdr:colOff>
      <xdr:row>268</xdr:row>
      <xdr:rowOff>309563</xdr:rowOff>
    </xdr:from>
    <xdr:to>
      <xdr:col>49</xdr:col>
      <xdr:colOff>403542</xdr:colOff>
      <xdr:row>270</xdr:row>
      <xdr:rowOff>78555</xdr:rowOff>
    </xdr:to>
    <xdr:sp macro="" textlink="">
      <xdr:nvSpPr>
        <xdr:cNvPr id="33" name="正方形/長方形 32">
          <a:extLst>
            <a:ext uri="{FF2B5EF4-FFF2-40B4-BE49-F238E27FC236}">
              <a16:creationId xmlns:a16="http://schemas.microsoft.com/office/drawing/2014/main" id="{00000000-0008-0000-0000-00000B000000}"/>
            </a:ext>
          </a:extLst>
        </xdr:cNvPr>
        <xdr:cNvSpPr/>
      </xdr:nvSpPr>
      <xdr:spPr>
        <a:xfrm>
          <a:off x="1535907" y="40838438"/>
          <a:ext cx="8785541" cy="4833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ysClr val="windowText" lastClr="000000"/>
              </a:solidFill>
            </a:rPr>
            <a:t>ものづくり立国の推進事業に係る資金の流れ（令和３年度）</a:t>
          </a:r>
          <a:endParaRPr kumimoji="1" lang="en-US" altLang="ja-JP" sz="1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6"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363</v>
      </c>
      <c r="AJ2" s="851" t="s">
        <v>715</v>
      </c>
      <c r="AK2" s="851"/>
      <c r="AL2" s="851"/>
      <c r="AM2" s="851"/>
      <c r="AN2" s="90" t="s">
        <v>363</v>
      </c>
      <c r="AO2" s="851">
        <v>21</v>
      </c>
      <c r="AP2" s="851"/>
      <c r="AQ2" s="851"/>
      <c r="AR2" s="91" t="s">
        <v>363</v>
      </c>
      <c r="AS2" s="852">
        <v>702</v>
      </c>
      <c r="AT2" s="852"/>
      <c r="AU2" s="852"/>
      <c r="AV2" s="90" t="str">
        <f>IF(AW2="","","-")</f>
        <v/>
      </c>
      <c r="AW2" s="853"/>
      <c r="AX2" s="853"/>
    </row>
    <row r="3" spans="1:50" ht="21" customHeight="1" thickBot="1" x14ac:dyDescent="0.2">
      <c r="A3" s="854" t="s">
        <v>677</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687</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688</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689</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690</v>
      </c>
      <c r="H5" s="842"/>
      <c r="I5" s="842"/>
      <c r="J5" s="842"/>
      <c r="K5" s="842"/>
      <c r="L5" s="842"/>
      <c r="M5" s="843" t="s">
        <v>62</v>
      </c>
      <c r="N5" s="844"/>
      <c r="O5" s="844"/>
      <c r="P5" s="844"/>
      <c r="Q5" s="844"/>
      <c r="R5" s="845"/>
      <c r="S5" s="846" t="s">
        <v>691</v>
      </c>
      <c r="T5" s="842"/>
      <c r="U5" s="842"/>
      <c r="V5" s="842"/>
      <c r="W5" s="842"/>
      <c r="X5" s="847"/>
      <c r="Y5" s="848" t="s">
        <v>3</v>
      </c>
      <c r="Z5" s="849"/>
      <c r="AA5" s="849"/>
      <c r="AB5" s="849"/>
      <c r="AC5" s="849"/>
      <c r="AD5" s="850"/>
      <c r="AE5" s="871" t="s">
        <v>692</v>
      </c>
      <c r="AF5" s="871"/>
      <c r="AG5" s="871"/>
      <c r="AH5" s="871"/>
      <c r="AI5" s="871"/>
      <c r="AJ5" s="871"/>
      <c r="AK5" s="871"/>
      <c r="AL5" s="871"/>
      <c r="AM5" s="871"/>
      <c r="AN5" s="871"/>
      <c r="AO5" s="871"/>
      <c r="AP5" s="872"/>
      <c r="AQ5" s="873" t="s">
        <v>810</v>
      </c>
      <c r="AR5" s="874"/>
      <c r="AS5" s="874"/>
      <c r="AT5" s="874"/>
      <c r="AU5" s="874"/>
      <c r="AV5" s="874"/>
      <c r="AW5" s="874"/>
      <c r="AX5" s="875"/>
    </row>
    <row r="6" spans="1:50" ht="26.45" customHeight="1" x14ac:dyDescent="0.15">
      <c r="A6" s="876" t="s">
        <v>4</v>
      </c>
      <c r="B6" s="877"/>
      <c r="C6" s="877"/>
      <c r="D6" s="877"/>
      <c r="E6" s="877"/>
      <c r="F6" s="877"/>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693</v>
      </c>
      <c r="H7" s="882"/>
      <c r="I7" s="882"/>
      <c r="J7" s="882"/>
      <c r="K7" s="882"/>
      <c r="L7" s="882"/>
      <c r="M7" s="882"/>
      <c r="N7" s="882"/>
      <c r="O7" s="882"/>
      <c r="P7" s="882"/>
      <c r="Q7" s="882"/>
      <c r="R7" s="882"/>
      <c r="S7" s="882"/>
      <c r="T7" s="882"/>
      <c r="U7" s="882"/>
      <c r="V7" s="882"/>
      <c r="W7" s="882"/>
      <c r="X7" s="883"/>
      <c r="Y7" s="884" t="s">
        <v>348</v>
      </c>
      <c r="Z7" s="703"/>
      <c r="AA7" s="703"/>
      <c r="AB7" s="703"/>
      <c r="AC7" s="703"/>
      <c r="AD7" s="885"/>
      <c r="AE7" s="813" t="s">
        <v>694</v>
      </c>
      <c r="AF7" s="814"/>
      <c r="AG7" s="814"/>
      <c r="AH7" s="814"/>
      <c r="AI7" s="814"/>
      <c r="AJ7" s="814"/>
      <c r="AK7" s="814"/>
      <c r="AL7" s="814"/>
      <c r="AM7" s="814"/>
      <c r="AN7" s="814"/>
      <c r="AO7" s="814"/>
      <c r="AP7" s="814"/>
      <c r="AQ7" s="814"/>
      <c r="AR7" s="814"/>
      <c r="AS7" s="814"/>
      <c r="AT7" s="814"/>
      <c r="AU7" s="814"/>
      <c r="AV7" s="814"/>
      <c r="AW7" s="814"/>
      <c r="AX7" s="815"/>
    </row>
    <row r="8" spans="1:50" ht="30.6" customHeight="1" x14ac:dyDescent="0.15">
      <c r="A8" s="857" t="s">
        <v>234</v>
      </c>
      <c r="B8" s="858"/>
      <c r="C8" s="858"/>
      <c r="D8" s="858"/>
      <c r="E8" s="858"/>
      <c r="F8" s="859"/>
      <c r="G8" s="860" t="str">
        <f>入力規則等!A27</f>
        <v>子ども・若者育成支援</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695</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54" customHeight="1" x14ac:dyDescent="0.15">
      <c r="A10" s="774" t="s">
        <v>28</v>
      </c>
      <c r="B10" s="775"/>
      <c r="C10" s="775"/>
      <c r="D10" s="775"/>
      <c r="E10" s="775"/>
      <c r="F10" s="775"/>
      <c r="G10" s="776" t="s">
        <v>815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7.95" customHeight="1" x14ac:dyDescent="0.15">
      <c r="A11" s="774" t="s">
        <v>5</v>
      </c>
      <c r="B11" s="775"/>
      <c r="C11" s="775"/>
      <c r="D11" s="775"/>
      <c r="E11" s="775"/>
      <c r="F11" s="779"/>
      <c r="G11" s="780" t="str">
        <f>入力規則等!P10</f>
        <v>直接実施、委託・請負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6">
        <v>4974</v>
      </c>
      <c r="Q13" s="717"/>
      <c r="R13" s="717"/>
      <c r="S13" s="717"/>
      <c r="T13" s="717"/>
      <c r="U13" s="717"/>
      <c r="V13" s="718"/>
      <c r="W13" s="716">
        <v>4914</v>
      </c>
      <c r="X13" s="717"/>
      <c r="Y13" s="717"/>
      <c r="Z13" s="717"/>
      <c r="AA13" s="717"/>
      <c r="AB13" s="717"/>
      <c r="AC13" s="718"/>
      <c r="AD13" s="716">
        <v>3995</v>
      </c>
      <c r="AE13" s="717"/>
      <c r="AF13" s="717"/>
      <c r="AG13" s="717"/>
      <c r="AH13" s="717"/>
      <c r="AI13" s="717"/>
      <c r="AJ13" s="718"/>
      <c r="AK13" s="716">
        <v>3617</v>
      </c>
      <c r="AL13" s="717"/>
      <c r="AM13" s="717"/>
      <c r="AN13" s="717"/>
      <c r="AO13" s="717"/>
      <c r="AP13" s="717"/>
      <c r="AQ13" s="718"/>
      <c r="AR13" s="751">
        <v>3831</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6" t="s">
        <v>696</v>
      </c>
      <c r="Q14" s="717"/>
      <c r="R14" s="717"/>
      <c r="S14" s="717"/>
      <c r="T14" s="717"/>
      <c r="U14" s="717"/>
      <c r="V14" s="718"/>
      <c r="W14" s="716" t="s">
        <v>696</v>
      </c>
      <c r="X14" s="717"/>
      <c r="Y14" s="717"/>
      <c r="Z14" s="717"/>
      <c r="AA14" s="717"/>
      <c r="AB14" s="717"/>
      <c r="AC14" s="718"/>
      <c r="AD14" s="716" t="s">
        <v>696</v>
      </c>
      <c r="AE14" s="717"/>
      <c r="AF14" s="717"/>
      <c r="AG14" s="717"/>
      <c r="AH14" s="717"/>
      <c r="AI14" s="717"/>
      <c r="AJ14" s="718"/>
      <c r="AK14" s="716" t="s">
        <v>817</v>
      </c>
      <c r="AL14" s="717"/>
      <c r="AM14" s="717"/>
      <c r="AN14" s="717"/>
      <c r="AO14" s="717"/>
      <c r="AP14" s="717"/>
      <c r="AQ14" s="718"/>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6" t="s">
        <v>696</v>
      </c>
      <c r="Q15" s="717"/>
      <c r="R15" s="717"/>
      <c r="S15" s="717"/>
      <c r="T15" s="717"/>
      <c r="U15" s="717"/>
      <c r="V15" s="718"/>
      <c r="W15" s="716" t="s">
        <v>696</v>
      </c>
      <c r="X15" s="717"/>
      <c r="Y15" s="717"/>
      <c r="Z15" s="717"/>
      <c r="AA15" s="717"/>
      <c r="AB15" s="717"/>
      <c r="AC15" s="718"/>
      <c r="AD15" s="716" t="s">
        <v>696</v>
      </c>
      <c r="AE15" s="717"/>
      <c r="AF15" s="717"/>
      <c r="AG15" s="717"/>
      <c r="AH15" s="717"/>
      <c r="AI15" s="717"/>
      <c r="AJ15" s="718"/>
      <c r="AK15" s="716" t="s">
        <v>817</v>
      </c>
      <c r="AL15" s="717"/>
      <c r="AM15" s="717"/>
      <c r="AN15" s="717"/>
      <c r="AO15" s="717"/>
      <c r="AP15" s="717"/>
      <c r="AQ15" s="718"/>
      <c r="AR15" s="716" t="s">
        <v>817</v>
      </c>
      <c r="AS15" s="717"/>
      <c r="AT15" s="717"/>
      <c r="AU15" s="717"/>
      <c r="AV15" s="717"/>
      <c r="AW15" s="717"/>
      <c r="AX15" s="824"/>
    </row>
    <row r="16" spans="1:50" ht="21" customHeight="1" x14ac:dyDescent="0.15">
      <c r="A16" s="322"/>
      <c r="B16" s="323"/>
      <c r="C16" s="323"/>
      <c r="D16" s="323"/>
      <c r="E16" s="323"/>
      <c r="F16" s="324"/>
      <c r="G16" s="805"/>
      <c r="H16" s="806"/>
      <c r="I16" s="798" t="s">
        <v>49</v>
      </c>
      <c r="J16" s="811"/>
      <c r="K16" s="811"/>
      <c r="L16" s="811"/>
      <c r="M16" s="811"/>
      <c r="N16" s="811"/>
      <c r="O16" s="812"/>
      <c r="P16" s="716" t="s">
        <v>696</v>
      </c>
      <c r="Q16" s="717"/>
      <c r="R16" s="717"/>
      <c r="S16" s="717"/>
      <c r="T16" s="717"/>
      <c r="U16" s="717"/>
      <c r="V16" s="718"/>
      <c r="W16" s="716" t="s">
        <v>696</v>
      </c>
      <c r="X16" s="717"/>
      <c r="Y16" s="717"/>
      <c r="Z16" s="717"/>
      <c r="AA16" s="717"/>
      <c r="AB16" s="717"/>
      <c r="AC16" s="718"/>
      <c r="AD16" s="716" t="s">
        <v>696</v>
      </c>
      <c r="AE16" s="717"/>
      <c r="AF16" s="717"/>
      <c r="AG16" s="717"/>
      <c r="AH16" s="717"/>
      <c r="AI16" s="717"/>
      <c r="AJ16" s="718"/>
      <c r="AK16" s="716" t="s">
        <v>817</v>
      </c>
      <c r="AL16" s="717"/>
      <c r="AM16" s="717"/>
      <c r="AN16" s="717"/>
      <c r="AO16" s="717"/>
      <c r="AP16" s="717"/>
      <c r="AQ16" s="718"/>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6" t="s">
        <v>696</v>
      </c>
      <c r="Q17" s="717"/>
      <c r="R17" s="717"/>
      <c r="S17" s="717"/>
      <c r="T17" s="717"/>
      <c r="U17" s="717"/>
      <c r="V17" s="718"/>
      <c r="W17" s="716">
        <v>406</v>
      </c>
      <c r="X17" s="717"/>
      <c r="Y17" s="717"/>
      <c r="Z17" s="717"/>
      <c r="AA17" s="717"/>
      <c r="AB17" s="717"/>
      <c r="AC17" s="718"/>
      <c r="AD17" s="716" t="s">
        <v>696</v>
      </c>
      <c r="AE17" s="717"/>
      <c r="AF17" s="717"/>
      <c r="AG17" s="717"/>
      <c r="AH17" s="717"/>
      <c r="AI17" s="717"/>
      <c r="AJ17" s="718"/>
      <c r="AK17" s="716" t="s">
        <v>817</v>
      </c>
      <c r="AL17" s="717"/>
      <c r="AM17" s="717"/>
      <c r="AN17" s="717"/>
      <c r="AO17" s="717"/>
      <c r="AP17" s="717"/>
      <c r="AQ17" s="718"/>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4974</v>
      </c>
      <c r="Q18" s="795"/>
      <c r="R18" s="795"/>
      <c r="S18" s="795"/>
      <c r="T18" s="795"/>
      <c r="U18" s="795"/>
      <c r="V18" s="796"/>
      <c r="W18" s="794">
        <f>SUM(W13:AC17)</f>
        <v>5320</v>
      </c>
      <c r="X18" s="795"/>
      <c r="Y18" s="795"/>
      <c r="Z18" s="795"/>
      <c r="AA18" s="795"/>
      <c r="AB18" s="795"/>
      <c r="AC18" s="796"/>
      <c r="AD18" s="794">
        <f>SUM(AD13:AJ17)</f>
        <v>3995</v>
      </c>
      <c r="AE18" s="795"/>
      <c r="AF18" s="795"/>
      <c r="AG18" s="795"/>
      <c r="AH18" s="795"/>
      <c r="AI18" s="795"/>
      <c r="AJ18" s="796"/>
      <c r="AK18" s="794">
        <f>SUM(AK13:AQ17)</f>
        <v>3617</v>
      </c>
      <c r="AL18" s="795"/>
      <c r="AM18" s="795"/>
      <c r="AN18" s="795"/>
      <c r="AO18" s="795"/>
      <c r="AP18" s="795"/>
      <c r="AQ18" s="796"/>
      <c r="AR18" s="794">
        <f>SUM(AR13:AX17)</f>
        <v>3831</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6">
        <v>4791</v>
      </c>
      <c r="Q19" s="717"/>
      <c r="R19" s="717"/>
      <c r="S19" s="717"/>
      <c r="T19" s="717"/>
      <c r="U19" s="717"/>
      <c r="V19" s="718"/>
      <c r="W19" s="716">
        <v>5269</v>
      </c>
      <c r="X19" s="717"/>
      <c r="Y19" s="717"/>
      <c r="Z19" s="717"/>
      <c r="AA19" s="717"/>
      <c r="AB19" s="717"/>
      <c r="AC19" s="718"/>
      <c r="AD19" s="716">
        <v>3784</v>
      </c>
      <c r="AE19" s="717"/>
      <c r="AF19" s="717"/>
      <c r="AG19" s="717"/>
      <c r="AH19" s="717"/>
      <c r="AI19" s="717"/>
      <c r="AJ19" s="718"/>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0.96320868516284686</v>
      </c>
      <c r="Q20" s="762"/>
      <c r="R20" s="762"/>
      <c r="S20" s="762"/>
      <c r="T20" s="762"/>
      <c r="U20" s="762"/>
      <c r="V20" s="762"/>
      <c r="W20" s="762">
        <f>IF(W18=0, "-", SUM(W19)/W18)</f>
        <v>0.99041353383458641</v>
      </c>
      <c r="X20" s="762"/>
      <c r="Y20" s="762"/>
      <c r="Z20" s="762"/>
      <c r="AA20" s="762"/>
      <c r="AB20" s="762"/>
      <c r="AC20" s="762"/>
      <c r="AD20" s="762">
        <f>IF(AD18=0, "-", SUM(AD19)/AD18)</f>
        <v>0.94718397997496873</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316</v>
      </c>
      <c r="H21" s="761"/>
      <c r="I21" s="761"/>
      <c r="J21" s="761"/>
      <c r="K21" s="761"/>
      <c r="L21" s="761"/>
      <c r="M21" s="761"/>
      <c r="N21" s="761"/>
      <c r="O21" s="761"/>
      <c r="P21" s="762">
        <f>IF(P19=0, "-", SUM(P19)/SUM(P13,P14))</f>
        <v>0.96320868516284686</v>
      </c>
      <c r="Q21" s="762"/>
      <c r="R21" s="762"/>
      <c r="S21" s="762"/>
      <c r="T21" s="762"/>
      <c r="U21" s="762"/>
      <c r="V21" s="762"/>
      <c r="W21" s="762">
        <f>IF(W19=0, "-", SUM(W19)/SUM(W13,W14))</f>
        <v>1.0722425722425721</v>
      </c>
      <c r="X21" s="762"/>
      <c r="Y21" s="762"/>
      <c r="Z21" s="762"/>
      <c r="AA21" s="762"/>
      <c r="AB21" s="762"/>
      <c r="AC21" s="762"/>
      <c r="AD21" s="762">
        <f>IF(AD19=0, "-", SUM(AD19)/SUM(AD13,AD14))</f>
        <v>0.94718397997496873</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2" t="s">
        <v>672</v>
      </c>
      <c r="B22" s="723"/>
      <c r="C22" s="723"/>
      <c r="D22" s="723"/>
      <c r="E22" s="723"/>
      <c r="F22" s="724"/>
      <c r="G22" s="728" t="s">
        <v>305</v>
      </c>
      <c r="H22" s="565"/>
      <c r="I22" s="565"/>
      <c r="J22" s="565"/>
      <c r="K22" s="565"/>
      <c r="L22" s="565"/>
      <c r="M22" s="565"/>
      <c r="N22" s="565"/>
      <c r="O22" s="566"/>
      <c r="P22" s="729" t="s">
        <v>670</v>
      </c>
      <c r="Q22" s="565"/>
      <c r="R22" s="565"/>
      <c r="S22" s="565"/>
      <c r="T22" s="565"/>
      <c r="U22" s="565"/>
      <c r="V22" s="566"/>
      <c r="W22" s="729" t="s">
        <v>671</v>
      </c>
      <c r="X22" s="565"/>
      <c r="Y22" s="565"/>
      <c r="Z22" s="565"/>
      <c r="AA22" s="565"/>
      <c r="AB22" s="565"/>
      <c r="AC22" s="566"/>
      <c r="AD22" s="729" t="s">
        <v>304</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40.5" customHeight="1" x14ac:dyDescent="0.15">
      <c r="A23" s="725"/>
      <c r="B23" s="726"/>
      <c r="C23" s="726"/>
      <c r="D23" s="726"/>
      <c r="E23" s="726"/>
      <c r="F23" s="727"/>
      <c r="G23" s="748" t="s">
        <v>697</v>
      </c>
      <c r="H23" s="749"/>
      <c r="I23" s="749"/>
      <c r="J23" s="749"/>
      <c r="K23" s="749"/>
      <c r="L23" s="749"/>
      <c r="M23" s="749"/>
      <c r="N23" s="749"/>
      <c r="O23" s="750"/>
      <c r="P23" s="751">
        <v>3572</v>
      </c>
      <c r="Q23" s="752"/>
      <c r="R23" s="752"/>
      <c r="S23" s="752"/>
      <c r="T23" s="752"/>
      <c r="U23" s="752"/>
      <c r="V23" s="753"/>
      <c r="W23" s="751">
        <v>3788</v>
      </c>
      <c r="X23" s="752"/>
      <c r="Y23" s="752"/>
      <c r="Z23" s="752"/>
      <c r="AA23" s="752"/>
      <c r="AB23" s="752"/>
      <c r="AC23" s="753"/>
      <c r="AD23" s="754" t="s">
        <v>818</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50.1" customHeight="1" x14ac:dyDescent="0.15">
      <c r="A24" s="725"/>
      <c r="B24" s="726"/>
      <c r="C24" s="726"/>
      <c r="D24" s="726"/>
      <c r="E24" s="726"/>
      <c r="F24" s="727"/>
      <c r="G24" s="719" t="s">
        <v>698</v>
      </c>
      <c r="H24" s="720"/>
      <c r="I24" s="720"/>
      <c r="J24" s="720"/>
      <c r="K24" s="720"/>
      <c r="L24" s="720"/>
      <c r="M24" s="720"/>
      <c r="N24" s="720"/>
      <c r="O24" s="721"/>
      <c r="P24" s="716">
        <v>45</v>
      </c>
      <c r="Q24" s="717"/>
      <c r="R24" s="717"/>
      <c r="S24" s="717"/>
      <c r="T24" s="717"/>
      <c r="U24" s="717"/>
      <c r="V24" s="718"/>
      <c r="W24" s="716">
        <v>43</v>
      </c>
      <c r="X24" s="717"/>
      <c r="Y24" s="717"/>
      <c r="Z24" s="717"/>
      <c r="AA24" s="717"/>
      <c r="AB24" s="717"/>
      <c r="AC24" s="718"/>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5"/>
      <c r="B28" s="726"/>
      <c r="C28" s="726"/>
      <c r="D28" s="726"/>
      <c r="E28" s="726"/>
      <c r="F28" s="727"/>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x14ac:dyDescent="0.15">
      <c r="A29" s="725"/>
      <c r="B29" s="726"/>
      <c r="C29" s="726"/>
      <c r="D29" s="726"/>
      <c r="E29" s="726"/>
      <c r="F29" s="727"/>
      <c r="G29" s="313" t="s">
        <v>18</v>
      </c>
      <c r="H29" s="736"/>
      <c r="I29" s="736"/>
      <c r="J29" s="736"/>
      <c r="K29" s="736"/>
      <c r="L29" s="736"/>
      <c r="M29" s="736"/>
      <c r="N29" s="736"/>
      <c r="O29" s="737"/>
      <c r="P29" s="738">
        <f>AK13</f>
        <v>3617</v>
      </c>
      <c r="Q29" s="739"/>
      <c r="R29" s="739"/>
      <c r="S29" s="739"/>
      <c r="T29" s="739"/>
      <c r="U29" s="739"/>
      <c r="V29" s="740"/>
      <c r="W29" s="741">
        <f>AR13</f>
        <v>3831</v>
      </c>
      <c r="X29" s="742"/>
      <c r="Y29" s="742"/>
      <c r="Z29" s="742"/>
      <c r="AA29" s="742"/>
      <c r="AB29" s="742"/>
      <c r="AC29" s="743"/>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hidden="1" customHeight="1" x14ac:dyDescent="0.15">
      <c r="A30" s="744" t="s">
        <v>659</v>
      </c>
      <c r="B30" s="745"/>
      <c r="C30" s="745"/>
      <c r="D30" s="745"/>
      <c r="E30" s="745"/>
      <c r="F30" s="746"/>
      <c r="G30" s="733"/>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3" t="s">
        <v>660</v>
      </c>
      <c r="B31" s="168"/>
      <c r="C31" s="168"/>
      <c r="D31" s="168"/>
      <c r="E31" s="168"/>
      <c r="F31" s="169"/>
      <c r="G31" s="707" t="s">
        <v>652</v>
      </c>
      <c r="H31" s="708"/>
      <c r="I31" s="708"/>
      <c r="J31" s="708"/>
      <c r="K31" s="708"/>
      <c r="L31" s="708"/>
      <c r="M31" s="708"/>
      <c r="N31" s="708"/>
      <c r="O31" s="708"/>
      <c r="P31" s="709" t="s">
        <v>651</v>
      </c>
      <c r="Q31" s="708"/>
      <c r="R31" s="708"/>
      <c r="S31" s="708"/>
      <c r="T31" s="708"/>
      <c r="U31" s="708"/>
      <c r="V31" s="708"/>
      <c r="W31" s="708"/>
      <c r="X31" s="710"/>
      <c r="Y31" s="711"/>
      <c r="Z31" s="712"/>
      <c r="AA31" s="713"/>
      <c r="AB31" s="641" t="s">
        <v>11</v>
      </c>
      <c r="AC31" s="641"/>
      <c r="AD31" s="641"/>
      <c r="AE31" s="131" t="s">
        <v>496</v>
      </c>
      <c r="AF31" s="714"/>
      <c r="AG31" s="714"/>
      <c r="AH31" s="715"/>
      <c r="AI31" s="131" t="s">
        <v>648</v>
      </c>
      <c r="AJ31" s="714"/>
      <c r="AK31" s="714"/>
      <c r="AL31" s="715"/>
      <c r="AM31" s="131" t="s">
        <v>464</v>
      </c>
      <c r="AN31" s="714"/>
      <c r="AO31" s="714"/>
      <c r="AP31" s="715"/>
      <c r="AQ31" s="638" t="s">
        <v>495</v>
      </c>
      <c r="AR31" s="639"/>
      <c r="AS31" s="639"/>
      <c r="AT31" s="640"/>
      <c r="AU31" s="638" t="s">
        <v>673</v>
      </c>
      <c r="AV31" s="639"/>
      <c r="AW31" s="639"/>
      <c r="AX31" s="648"/>
    </row>
    <row r="32" spans="1:50" ht="74.099999999999994" customHeight="1" x14ac:dyDescent="0.15">
      <c r="A32" s="663"/>
      <c r="B32" s="168"/>
      <c r="C32" s="168"/>
      <c r="D32" s="168"/>
      <c r="E32" s="168"/>
      <c r="F32" s="169"/>
      <c r="G32" s="649" t="s">
        <v>807</v>
      </c>
      <c r="H32" s="650"/>
      <c r="I32" s="650"/>
      <c r="J32" s="650"/>
      <c r="K32" s="650"/>
      <c r="L32" s="650"/>
      <c r="M32" s="650"/>
      <c r="N32" s="650"/>
      <c r="O32" s="650"/>
      <c r="P32" s="400" t="s">
        <v>738</v>
      </c>
      <c r="Q32" s="653"/>
      <c r="R32" s="653"/>
      <c r="S32" s="653"/>
      <c r="T32" s="653"/>
      <c r="U32" s="653"/>
      <c r="V32" s="653"/>
      <c r="W32" s="653"/>
      <c r="X32" s="654"/>
      <c r="Y32" s="658" t="s">
        <v>52</v>
      </c>
      <c r="Z32" s="659"/>
      <c r="AA32" s="660"/>
      <c r="AB32" s="661" t="s">
        <v>699</v>
      </c>
      <c r="AC32" s="662"/>
      <c r="AD32" s="662"/>
      <c r="AE32" s="631">
        <v>42</v>
      </c>
      <c r="AF32" s="631"/>
      <c r="AG32" s="631"/>
      <c r="AH32" s="631"/>
      <c r="AI32" s="631">
        <v>40</v>
      </c>
      <c r="AJ32" s="631"/>
      <c r="AK32" s="631"/>
      <c r="AL32" s="631"/>
      <c r="AM32" s="631">
        <v>42</v>
      </c>
      <c r="AN32" s="631"/>
      <c r="AO32" s="631"/>
      <c r="AP32" s="631"/>
      <c r="AQ32" s="631"/>
      <c r="AR32" s="631"/>
      <c r="AS32" s="631"/>
      <c r="AT32" s="631"/>
      <c r="AU32" s="632"/>
      <c r="AV32" s="633"/>
      <c r="AW32" s="633"/>
      <c r="AX32" s="634"/>
    </row>
    <row r="33" spans="1:51" ht="75.95"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661" t="s">
        <v>699</v>
      </c>
      <c r="AC33" s="662"/>
      <c r="AD33" s="662"/>
      <c r="AE33" s="631">
        <v>42</v>
      </c>
      <c r="AF33" s="631"/>
      <c r="AG33" s="631"/>
      <c r="AH33" s="631"/>
      <c r="AI33" s="631">
        <v>42</v>
      </c>
      <c r="AJ33" s="631"/>
      <c r="AK33" s="631"/>
      <c r="AL33" s="631"/>
      <c r="AM33" s="631">
        <v>42</v>
      </c>
      <c r="AN33" s="631"/>
      <c r="AO33" s="631"/>
      <c r="AP33" s="631"/>
      <c r="AQ33" s="631">
        <v>42</v>
      </c>
      <c r="AR33" s="631"/>
      <c r="AS33" s="631"/>
      <c r="AT33" s="631"/>
      <c r="AU33" s="632"/>
      <c r="AV33" s="633"/>
      <c r="AW33" s="633"/>
      <c r="AX33" s="634"/>
    </row>
    <row r="34" spans="1:51" ht="31.5" customHeight="1" x14ac:dyDescent="0.15">
      <c r="A34" s="696" t="s">
        <v>661</v>
      </c>
      <c r="B34" s="697"/>
      <c r="C34" s="697"/>
      <c r="D34" s="697"/>
      <c r="E34" s="697"/>
      <c r="F34" s="698"/>
      <c r="G34" s="191" t="s">
        <v>662</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496</v>
      </c>
      <c r="AF34" s="191"/>
      <c r="AG34" s="191"/>
      <c r="AH34" s="192"/>
      <c r="AI34" s="190" t="s">
        <v>648</v>
      </c>
      <c r="AJ34" s="191"/>
      <c r="AK34" s="191"/>
      <c r="AL34" s="192"/>
      <c r="AM34" s="190" t="s">
        <v>464</v>
      </c>
      <c r="AN34" s="191"/>
      <c r="AO34" s="191"/>
      <c r="AP34" s="192"/>
      <c r="AQ34" s="642" t="s">
        <v>674</v>
      </c>
      <c r="AR34" s="643"/>
      <c r="AS34" s="643"/>
      <c r="AT34" s="643"/>
      <c r="AU34" s="643"/>
      <c r="AV34" s="643"/>
      <c r="AW34" s="643"/>
      <c r="AX34" s="644"/>
    </row>
    <row r="35" spans="1:51" ht="31.5" customHeight="1" x14ac:dyDescent="0.15">
      <c r="A35" s="699"/>
      <c r="B35" s="700"/>
      <c r="C35" s="700"/>
      <c r="D35" s="700"/>
      <c r="E35" s="700"/>
      <c r="F35" s="701"/>
      <c r="G35" s="668" t="s">
        <v>803</v>
      </c>
      <c r="H35" s="669"/>
      <c r="I35" s="669"/>
      <c r="J35" s="669"/>
      <c r="K35" s="669"/>
      <c r="L35" s="669"/>
      <c r="M35" s="669"/>
      <c r="N35" s="669"/>
      <c r="O35" s="669"/>
      <c r="P35" s="669"/>
      <c r="Q35" s="669"/>
      <c r="R35" s="669"/>
      <c r="S35" s="669"/>
      <c r="T35" s="669"/>
      <c r="U35" s="669"/>
      <c r="V35" s="669"/>
      <c r="W35" s="669"/>
      <c r="X35" s="669"/>
      <c r="Y35" s="672" t="s">
        <v>661</v>
      </c>
      <c r="Z35" s="673"/>
      <c r="AA35" s="674"/>
      <c r="AB35" s="675" t="s">
        <v>702</v>
      </c>
      <c r="AC35" s="676"/>
      <c r="AD35" s="677"/>
      <c r="AE35" s="678">
        <v>1171</v>
      </c>
      <c r="AF35" s="678"/>
      <c r="AG35" s="678"/>
      <c r="AH35" s="678"/>
      <c r="AI35" s="678">
        <v>4816</v>
      </c>
      <c r="AJ35" s="678"/>
      <c r="AK35" s="678"/>
      <c r="AL35" s="678"/>
      <c r="AM35" s="678">
        <v>1434</v>
      </c>
      <c r="AN35" s="678"/>
      <c r="AO35" s="678"/>
      <c r="AP35" s="678"/>
      <c r="AQ35" s="108">
        <v>4788</v>
      </c>
      <c r="AR35" s="102"/>
      <c r="AS35" s="102"/>
      <c r="AT35" s="102"/>
      <c r="AU35" s="102"/>
      <c r="AV35" s="102"/>
      <c r="AW35" s="102"/>
      <c r="AX35" s="103"/>
    </row>
    <row r="36" spans="1:51" ht="158.44999999999999"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664</v>
      </c>
      <c r="Z36" s="664"/>
      <c r="AA36" s="665"/>
      <c r="AB36" s="627" t="s">
        <v>703</v>
      </c>
      <c r="AC36" s="628"/>
      <c r="AD36" s="629"/>
      <c r="AE36" s="666" t="s">
        <v>749</v>
      </c>
      <c r="AF36" s="630"/>
      <c r="AG36" s="630"/>
      <c r="AH36" s="630"/>
      <c r="AI36" s="666" t="s">
        <v>750</v>
      </c>
      <c r="AJ36" s="630"/>
      <c r="AK36" s="630"/>
      <c r="AL36" s="630"/>
      <c r="AM36" s="666" t="s">
        <v>804</v>
      </c>
      <c r="AN36" s="630"/>
      <c r="AO36" s="630"/>
      <c r="AP36" s="630"/>
      <c r="AQ36" s="666" t="s">
        <v>751</v>
      </c>
      <c r="AR36" s="630"/>
      <c r="AS36" s="630"/>
      <c r="AT36" s="630"/>
      <c r="AU36" s="630"/>
      <c r="AV36" s="630"/>
      <c r="AW36" s="630"/>
      <c r="AX36" s="667"/>
    </row>
    <row r="37" spans="1:51" ht="18.75" customHeight="1" x14ac:dyDescent="0.15">
      <c r="A37" s="684" t="s">
        <v>312</v>
      </c>
      <c r="B37" s="685"/>
      <c r="C37" s="685"/>
      <c r="D37" s="685"/>
      <c r="E37" s="685"/>
      <c r="F37" s="686"/>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496</v>
      </c>
      <c r="AF37" s="625"/>
      <c r="AG37" s="625"/>
      <c r="AH37" s="626"/>
      <c r="AI37" s="694" t="s">
        <v>648</v>
      </c>
      <c r="AJ37" s="694"/>
      <c r="AK37" s="694"/>
      <c r="AL37" s="624"/>
      <c r="AM37" s="694" t="s">
        <v>464</v>
      </c>
      <c r="AN37" s="694"/>
      <c r="AO37" s="694"/>
      <c r="AP37" s="624"/>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5"/>
      <c r="AJ38" s="695"/>
      <c r="AK38" s="695"/>
      <c r="AL38" s="131"/>
      <c r="AM38" s="695"/>
      <c r="AN38" s="695"/>
      <c r="AO38" s="695"/>
      <c r="AP38" s="131"/>
      <c r="AQ38" s="522" t="s">
        <v>696</v>
      </c>
      <c r="AR38" s="523"/>
      <c r="AS38" s="142" t="s">
        <v>224</v>
      </c>
      <c r="AT38" s="143"/>
      <c r="AU38" s="141" t="s">
        <v>802</v>
      </c>
      <c r="AV38" s="141"/>
      <c r="AW38" s="123" t="s">
        <v>170</v>
      </c>
      <c r="AX38" s="144"/>
    </row>
    <row r="39" spans="1:51" ht="60" customHeight="1" x14ac:dyDescent="0.15">
      <c r="A39" s="690"/>
      <c r="B39" s="688"/>
      <c r="C39" s="688"/>
      <c r="D39" s="688"/>
      <c r="E39" s="688"/>
      <c r="F39" s="689"/>
      <c r="G39" s="193" t="s">
        <v>736</v>
      </c>
      <c r="H39" s="194"/>
      <c r="I39" s="194"/>
      <c r="J39" s="194"/>
      <c r="K39" s="194"/>
      <c r="L39" s="194"/>
      <c r="M39" s="194"/>
      <c r="N39" s="194"/>
      <c r="O39" s="195"/>
      <c r="P39" s="146" t="s">
        <v>737</v>
      </c>
      <c r="Q39" s="146"/>
      <c r="R39" s="146"/>
      <c r="S39" s="146"/>
      <c r="T39" s="146"/>
      <c r="U39" s="146"/>
      <c r="V39" s="146"/>
      <c r="W39" s="146"/>
      <c r="X39" s="147"/>
      <c r="Y39" s="234" t="s">
        <v>12</v>
      </c>
      <c r="Z39" s="235"/>
      <c r="AA39" s="236"/>
      <c r="AB39" s="163" t="s">
        <v>330</v>
      </c>
      <c r="AC39" s="163"/>
      <c r="AD39" s="163"/>
      <c r="AE39" s="108">
        <v>85.2</v>
      </c>
      <c r="AF39" s="102"/>
      <c r="AG39" s="102"/>
      <c r="AH39" s="102"/>
      <c r="AI39" s="108">
        <v>86.1</v>
      </c>
      <c r="AJ39" s="102"/>
      <c r="AK39" s="102"/>
      <c r="AL39" s="102"/>
      <c r="AM39" s="108">
        <v>84.2</v>
      </c>
      <c r="AN39" s="102"/>
      <c r="AO39" s="102"/>
      <c r="AP39" s="102"/>
      <c r="AQ39" s="109" t="s">
        <v>696</v>
      </c>
      <c r="AR39" s="110"/>
      <c r="AS39" s="110"/>
      <c r="AT39" s="111"/>
      <c r="AU39" s="102" t="s">
        <v>696</v>
      </c>
      <c r="AV39" s="102"/>
      <c r="AW39" s="102"/>
      <c r="AX39" s="103"/>
    </row>
    <row r="40" spans="1:51" ht="60"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330</v>
      </c>
      <c r="AC40" s="107"/>
      <c r="AD40" s="107"/>
      <c r="AE40" s="108">
        <v>80</v>
      </c>
      <c r="AF40" s="102"/>
      <c r="AG40" s="102"/>
      <c r="AH40" s="102"/>
      <c r="AI40" s="108">
        <v>80</v>
      </c>
      <c r="AJ40" s="102"/>
      <c r="AK40" s="102"/>
      <c r="AL40" s="102"/>
      <c r="AM40" s="108">
        <v>80</v>
      </c>
      <c r="AN40" s="102"/>
      <c r="AO40" s="102"/>
      <c r="AP40" s="102"/>
      <c r="AQ40" s="109" t="s">
        <v>696</v>
      </c>
      <c r="AR40" s="110"/>
      <c r="AS40" s="110"/>
      <c r="AT40" s="111"/>
      <c r="AU40" s="102" t="s">
        <v>802</v>
      </c>
      <c r="AV40" s="102"/>
      <c r="AW40" s="102"/>
      <c r="AX40" s="103"/>
    </row>
    <row r="41" spans="1:51" ht="70.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106.5</v>
      </c>
      <c r="AF41" s="102"/>
      <c r="AG41" s="102"/>
      <c r="AH41" s="102"/>
      <c r="AI41" s="108">
        <v>107.6</v>
      </c>
      <c r="AJ41" s="102"/>
      <c r="AK41" s="102"/>
      <c r="AL41" s="102"/>
      <c r="AM41" s="108">
        <v>105.3</v>
      </c>
      <c r="AN41" s="102"/>
      <c r="AO41" s="102"/>
      <c r="AP41" s="102"/>
      <c r="AQ41" s="109" t="s">
        <v>696</v>
      </c>
      <c r="AR41" s="110"/>
      <c r="AS41" s="110"/>
      <c r="AT41" s="111"/>
      <c r="AU41" s="102" t="s">
        <v>696</v>
      </c>
      <c r="AV41" s="102"/>
      <c r="AW41" s="102"/>
      <c r="AX41" s="103"/>
    </row>
    <row r="42" spans="1:51" ht="23.25" customHeight="1" x14ac:dyDescent="0.15">
      <c r="A42" s="202" t="s">
        <v>339</v>
      </c>
      <c r="B42" s="165"/>
      <c r="C42" s="165"/>
      <c r="D42" s="165"/>
      <c r="E42" s="165"/>
      <c r="F42" s="166"/>
      <c r="G42" s="204" t="s">
        <v>735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659</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customHeight="1" x14ac:dyDescent="0.15">
      <c r="A65" s="663" t="s">
        <v>660</v>
      </c>
      <c r="B65" s="168"/>
      <c r="C65" s="168"/>
      <c r="D65" s="168"/>
      <c r="E65" s="168"/>
      <c r="F65" s="169"/>
      <c r="G65" s="707" t="s">
        <v>652</v>
      </c>
      <c r="H65" s="708"/>
      <c r="I65" s="708"/>
      <c r="J65" s="708"/>
      <c r="K65" s="708"/>
      <c r="L65" s="708"/>
      <c r="M65" s="708"/>
      <c r="N65" s="708"/>
      <c r="O65" s="708"/>
      <c r="P65" s="709" t="s">
        <v>651</v>
      </c>
      <c r="Q65" s="708"/>
      <c r="R65" s="708"/>
      <c r="S65" s="708"/>
      <c r="T65" s="708"/>
      <c r="U65" s="708"/>
      <c r="V65" s="708"/>
      <c r="W65" s="708"/>
      <c r="X65" s="710"/>
      <c r="Y65" s="711"/>
      <c r="Z65" s="712"/>
      <c r="AA65" s="713"/>
      <c r="AB65" s="641" t="s">
        <v>11</v>
      </c>
      <c r="AC65" s="641"/>
      <c r="AD65" s="641"/>
      <c r="AE65" s="131" t="s">
        <v>496</v>
      </c>
      <c r="AF65" s="714"/>
      <c r="AG65" s="714"/>
      <c r="AH65" s="715"/>
      <c r="AI65" s="131" t="s">
        <v>648</v>
      </c>
      <c r="AJ65" s="714"/>
      <c r="AK65" s="714"/>
      <c r="AL65" s="715"/>
      <c r="AM65" s="131" t="s">
        <v>464</v>
      </c>
      <c r="AN65" s="714"/>
      <c r="AO65" s="714"/>
      <c r="AP65" s="715"/>
      <c r="AQ65" s="638" t="s">
        <v>495</v>
      </c>
      <c r="AR65" s="639"/>
      <c r="AS65" s="639"/>
      <c r="AT65" s="640"/>
      <c r="AU65" s="638" t="s">
        <v>673</v>
      </c>
      <c r="AV65" s="639"/>
      <c r="AW65" s="639"/>
      <c r="AX65" s="648"/>
      <c r="AY65">
        <f>COUNTA($G$66)</f>
        <v>1</v>
      </c>
    </row>
    <row r="66" spans="1:51" ht="56.25" customHeight="1" x14ac:dyDescent="0.15">
      <c r="A66" s="663"/>
      <c r="B66" s="168"/>
      <c r="C66" s="168"/>
      <c r="D66" s="168"/>
      <c r="E66" s="168"/>
      <c r="F66" s="169"/>
      <c r="G66" s="649" t="s">
        <v>805</v>
      </c>
      <c r="H66" s="650"/>
      <c r="I66" s="650"/>
      <c r="J66" s="650"/>
      <c r="K66" s="650"/>
      <c r="L66" s="650"/>
      <c r="M66" s="650"/>
      <c r="N66" s="650"/>
      <c r="O66" s="650"/>
      <c r="P66" s="400" t="s">
        <v>745</v>
      </c>
      <c r="Q66" s="653"/>
      <c r="R66" s="653"/>
      <c r="S66" s="653"/>
      <c r="T66" s="653"/>
      <c r="U66" s="653"/>
      <c r="V66" s="653"/>
      <c r="W66" s="653"/>
      <c r="X66" s="654"/>
      <c r="Y66" s="658" t="s">
        <v>52</v>
      </c>
      <c r="Z66" s="659"/>
      <c r="AA66" s="660"/>
      <c r="AB66" s="662" t="s">
        <v>700</v>
      </c>
      <c r="AC66" s="662"/>
      <c r="AD66" s="662"/>
      <c r="AE66" s="631">
        <v>819</v>
      </c>
      <c r="AF66" s="631"/>
      <c r="AG66" s="631"/>
      <c r="AH66" s="631"/>
      <c r="AI66" s="631">
        <v>675</v>
      </c>
      <c r="AJ66" s="631"/>
      <c r="AK66" s="631"/>
      <c r="AL66" s="631"/>
      <c r="AM66" s="631">
        <v>732</v>
      </c>
      <c r="AN66" s="631"/>
      <c r="AO66" s="631"/>
      <c r="AP66" s="631"/>
      <c r="AQ66" s="678" t="s">
        <v>809</v>
      </c>
      <c r="AR66" s="631"/>
      <c r="AS66" s="631"/>
      <c r="AT66" s="631"/>
      <c r="AU66" s="108" t="s">
        <v>809</v>
      </c>
      <c r="AV66" s="633"/>
      <c r="AW66" s="633"/>
      <c r="AX66" s="634"/>
      <c r="AY66">
        <f>$AY$65</f>
        <v>1</v>
      </c>
    </row>
    <row r="67" spans="1:51" ht="27.75"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2" t="s">
        <v>700</v>
      </c>
      <c r="AC67" s="662"/>
      <c r="AD67" s="662"/>
      <c r="AE67" s="631">
        <v>852</v>
      </c>
      <c r="AF67" s="631"/>
      <c r="AG67" s="631"/>
      <c r="AH67" s="631"/>
      <c r="AI67" s="631">
        <v>641</v>
      </c>
      <c r="AJ67" s="631"/>
      <c r="AK67" s="631"/>
      <c r="AL67" s="631"/>
      <c r="AM67" s="631">
        <v>579</v>
      </c>
      <c r="AN67" s="631"/>
      <c r="AO67" s="631"/>
      <c r="AP67" s="631"/>
      <c r="AQ67" s="631">
        <v>127</v>
      </c>
      <c r="AR67" s="631"/>
      <c r="AS67" s="631"/>
      <c r="AT67" s="631"/>
      <c r="AU67" s="108" t="s">
        <v>809</v>
      </c>
      <c r="AV67" s="633"/>
      <c r="AW67" s="633"/>
      <c r="AX67" s="634"/>
      <c r="AY67">
        <f>$AY$65</f>
        <v>1</v>
      </c>
    </row>
    <row r="68" spans="1:51" ht="23.25" customHeight="1" x14ac:dyDescent="0.15">
      <c r="A68" s="696" t="s">
        <v>661</v>
      </c>
      <c r="B68" s="697"/>
      <c r="C68" s="697"/>
      <c r="D68" s="697"/>
      <c r="E68" s="697"/>
      <c r="F68" s="698"/>
      <c r="G68" s="191" t="s">
        <v>662</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496</v>
      </c>
      <c r="AF68" s="134"/>
      <c r="AG68" s="134"/>
      <c r="AH68" s="134"/>
      <c r="AI68" s="134" t="s">
        <v>648</v>
      </c>
      <c r="AJ68" s="134"/>
      <c r="AK68" s="134"/>
      <c r="AL68" s="134"/>
      <c r="AM68" s="134" t="s">
        <v>464</v>
      </c>
      <c r="AN68" s="134"/>
      <c r="AO68" s="134"/>
      <c r="AP68" s="134"/>
      <c r="AQ68" s="642" t="s">
        <v>674</v>
      </c>
      <c r="AR68" s="643"/>
      <c r="AS68" s="643"/>
      <c r="AT68" s="643"/>
      <c r="AU68" s="643"/>
      <c r="AV68" s="643"/>
      <c r="AW68" s="643"/>
      <c r="AX68" s="644"/>
      <c r="AY68">
        <f>IF(SUBSTITUTE(SUBSTITUTE($G$69,"／",""),"　","")="",0,1)</f>
        <v>1</v>
      </c>
    </row>
    <row r="69" spans="1:51" ht="23.25" customHeight="1" x14ac:dyDescent="0.15">
      <c r="A69" s="699"/>
      <c r="B69" s="700"/>
      <c r="C69" s="700"/>
      <c r="D69" s="700"/>
      <c r="E69" s="700"/>
      <c r="F69" s="701"/>
      <c r="G69" s="668" t="s">
        <v>741</v>
      </c>
      <c r="H69" s="669"/>
      <c r="I69" s="669"/>
      <c r="J69" s="669"/>
      <c r="K69" s="669"/>
      <c r="L69" s="669"/>
      <c r="M69" s="669"/>
      <c r="N69" s="669"/>
      <c r="O69" s="669"/>
      <c r="P69" s="669"/>
      <c r="Q69" s="669"/>
      <c r="R69" s="669"/>
      <c r="S69" s="669"/>
      <c r="T69" s="669"/>
      <c r="U69" s="669"/>
      <c r="V69" s="669"/>
      <c r="W69" s="669"/>
      <c r="X69" s="669"/>
      <c r="Y69" s="672" t="s">
        <v>661</v>
      </c>
      <c r="Z69" s="673"/>
      <c r="AA69" s="674"/>
      <c r="AB69" s="675" t="s">
        <v>702</v>
      </c>
      <c r="AC69" s="676"/>
      <c r="AD69" s="677"/>
      <c r="AE69" s="678">
        <v>5774</v>
      </c>
      <c r="AF69" s="678"/>
      <c r="AG69" s="678"/>
      <c r="AH69" s="678"/>
      <c r="AI69" s="678">
        <v>7252</v>
      </c>
      <c r="AJ69" s="678"/>
      <c r="AK69" s="678"/>
      <c r="AL69" s="678"/>
      <c r="AM69" s="678">
        <v>5842</v>
      </c>
      <c r="AN69" s="678"/>
      <c r="AO69" s="678"/>
      <c r="AP69" s="678"/>
      <c r="AQ69" s="108">
        <v>10957</v>
      </c>
      <c r="AR69" s="102"/>
      <c r="AS69" s="102"/>
      <c r="AT69" s="102"/>
      <c r="AU69" s="102"/>
      <c r="AV69" s="102"/>
      <c r="AW69" s="102"/>
      <c r="AX69" s="103"/>
      <c r="AY69">
        <f>$AY$68</f>
        <v>1</v>
      </c>
    </row>
    <row r="70" spans="1:51" ht="46.5"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664</v>
      </c>
      <c r="Z70" s="664"/>
      <c r="AA70" s="665"/>
      <c r="AB70" s="627" t="s">
        <v>703</v>
      </c>
      <c r="AC70" s="628"/>
      <c r="AD70" s="629"/>
      <c r="AE70" s="666" t="s">
        <v>704</v>
      </c>
      <c r="AF70" s="630"/>
      <c r="AG70" s="630"/>
      <c r="AH70" s="630"/>
      <c r="AI70" s="666" t="s">
        <v>797</v>
      </c>
      <c r="AJ70" s="630"/>
      <c r="AK70" s="630"/>
      <c r="AL70" s="630"/>
      <c r="AM70" s="666" t="s">
        <v>798</v>
      </c>
      <c r="AN70" s="630"/>
      <c r="AO70" s="630"/>
      <c r="AP70" s="630"/>
      <c r="AQ70" s="666" t="s">
        <v>799</v>
      </c>
      <c r="AR70" s="630"/>
      <c r="AS70" s="630"/>
      <c r="AT70" s="630"/>
      <c r="AU70" s="630"/>
      <c r="AV70" s="630"/>
      <c r="AW70" s="630"/>
      <c r="AX70" s="667"/>
      <c r="AY70">
        <f>$AY$68</f>
        <v>1</v>
      </c>
    </row>
    <row r="71" spans="1:51" ht="18.75" customHeight="1" x14ac:dyDescent="0.15">
      <c r="A71" s="432" t="s">
        <v>312</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496</v>
      </c>
      <c r="AF71" s="134"/>
      <c r="AG71" s="134"/>
      <c r="AH71" s="134"/>
      <c r="AI71" s="134" t="s">
        <v>648</v>
      </c>
      <c r="AJ71" s="134"/>
      <c r="AK71" s="134"/>
      <c r="AL71" s="134"/>
      <c r="AM71" s="134" t="s">
        <v>464</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696</v>
      </c>
      <c r="AR72" s="523"/>
      <c r="AS72" s="142" t="s">
        <v>224</v>
      </c>
      <c r="AT72" s="143"/>
      <c r="AU72" s="522">
        <v>4</v>
      </c>
      <c r="AV72" s="523"/>
      <c r="AW72" s="123" t="s">
        <v>170</v>
      </c>
      <c r="AX72" s="144"/>
      <c r="AY72">
        <f t="shared" ref="AY72:AY77" si="1">$AY$71</f>
        <v>1</v>
      </c>
    </row>
    <row r="73" spans="1:51" ht="51" customHeight="1" x14ac:dyDescent="0.15">
      <c r="A73" s="613"/>
      <c r="B73" s="611"/>
      <c r="C73" s="611"/>
      <c r="D73" s="611"/>
      <c r="E73" s="611"/>
      <c r="F73" s="612"/>
      <c r="G73" s="193" t="s">
        <v>739</v>
      </c>
      <c r="H73" s="194"/>
      <c r="I73" s="194"/>
      <c r="J73" s="194"/>
      <c r="K73" s="194"/>
      <c r="L73" s="194"/>
      <c r="M73" s="194"/>
      <c r="N73" s="194"/>
      <c r="O73" s="195"/>
      <c r="P73" s="146" t="s">
        <v>740</v>
      </c>
      <c r="Q73" s="146"/>
      <c r="R73" s="146"/>
      <c r="S73" s="146"/>
      <c r="T73" s="146"/>
      <c r="U73" s="146"/>
      <c r="V73" s="146"/>
      <c r="W73" s="146"/>
      <c r="X73" s="147"/>
      <c r="Y73" s="234" t="s">
        <v>12</v>
      </c>
      <c r="Z73" s="235"/>
      <c r="AA73" s="236"/>
      <c r="AB73" s="163" t="s">
        <v>330</v>
      </c>
      <c r="AC73" s="163"/>
      <c r="AD73" s="163"/>
      <c r="AE73" s="108">
        <v>99.9</v>
      </c>
      <c r="AF73" s="102"/>
      <c r="AG73" s="102"/>
      <c r="AH73" s="102"/>
      <c r="AI73" s="108">
        <v>99.8</v>
      </c>
      <c r="AJ73" s="102"/>
      <c r="AK73" s="102"/>
      <c r="AL73" s="102"/>
      <c r="AM73" s="108">
        <v>90.4</v>
      </c>
      <c r="AN73" s="102"/>
      <c r="AO73" s="102"/>
      <c r="AP73" s="102"/>
      <c r="AQ73" s="109" t="s">
        <v>696</v>
      </c>
      <c r="AR73" s="110"/>
      <c r="AS73" s="110"/>
      <c r="AT73" s="111"/>
      <c r="AU73" s="102" t="s">
        <v>696</v>
      </c>
      <c r="AV73" s="102"/>
      <c r="AW73" s="102"/>
      <c r="AX73" s="103"/>
      <c r="AY73">
        <f t="shared" si="1"/>
        <v>1</v>
      </c>
    </row>
    <row r="74" spans="1:51" ht="54"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330</v>
      </c>
      <c r="AC74" s="107"/>
      <c r="AD74" s="107"/>
      <c r="AE74" s="108">
        <v>80</v>
      </c>
      <c r="AF74" s="102"/>
      <c r="AG74" s="102"/>
      <c r="AH74" s="102"/>
      <c r="AI74" s="108">
        <v>80</v>
      </c>
      <c r="AJ74" s="102"/>
      <c r="AK74" s="102"/>
      <c r="AL74" s="102"/>
      <c r="AM74" s="108">
        <v>80</v>
      </c>
      <c r="AN74" s="102"/>
      <c r="AO74" s="102"/>
      <c r="AP74" s="102"/>
      <c r="AQ74" s="109" t="s">
        <v>696</v>
      </c>
      <c r="AR74" s="110"/>
      <c r="AS74" s="110"/>
      <c r="AT74" s="111"/>
      <c r="AU74" s="102">
        <v>80</v>
      </c>
      <c r="AV74" s="102"/>
      <c r="AW74" s="102"/>
      <c r="AX74" s="103"/>
      <c r="AY74">
        <f t="shared" si="1"/>
        <v>1</v>
      </c>
    </row>
    <row r="75" spans="1:51" ht="60"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124.9</v>
      </c>
      <c r="AF75" s="102"/>
      <c r="AG75" s="102"/>
      <c r="AH75" s="102"/>
      <c r="AI75" s="108">
        <v>124.8</v>
      </c>
      <c r="AJ75" s="102"/>
      <c r="AK75" s="102"/>
      <c r="AL75" s="102"/>
      <c r="AM75" s="108">
        <v>113</v>
      </c>
      <c r="AN75" s="102"/>
      <c r="AO75" s="102"/>
      <c r="AP75" s="102"/>
      <c r="AQ75" s="109" t="s">
        <v>696</v>
      </c>
      <c r="AR75" s="110"/>
      <c r="AS75" s="110"/>
      <c r="AT75" s="111"/>
      <c r="AU75" s="102" t="s">
        <v>696</v>
      </c>
      <c r="AV75" s="102"/>
      <c r="AW75" s="102"/>
      <c r="AX75" s="103"/>
      <c r="AY75">
        <f t="shared" si="1"/>
        <v>1</v>
      </c>
    </row>
    <row r="76" spans="1:51" ht="23.25" customHeight="1" x14ac:dyDescent="0.15">
      <c r="A76" s="202" t="s">
        <v>339</v>
      </c>
      <c r="B76" s="165"/>
      <c r="C76" s="165"/>
      <c r="D76" s="165"/>
      <c r="E76" s="165"/>
      <c r="F76" s="166"/>
      <c r="G76" s="204" t="s">
        <v>742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659</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customHeight="1" x14ac:dyDescent="0.15">
      <c r="A99" s="663" t="s">
        <v>660</v>
      </c>
      <c r="B99" s="168"/>
      <c r="C99" s="168"/>
      <c r="D99" s="168"/>
      <c r="E99" s="168"/>
      <c r="F99" s="169"/>
      <c r="G99" s="707" t="s">
        <v>652</v>
      </c>
      <c r="H99" s="708"/>
      <c r="I99" s="708"/>
      <c r="J99" s="708"/>
      <c r="K99" s="708"/>
      <c r="L99" s="708"/>
      <c r="M99" s="708"/>
      <c r="N99" s="708"/>
      <c r="O99" s="708"/>
      <c r="P99" s="709" t="s">
        <v>651</v>
      </c>
      <c r="Q99" s="708"/>
      <c r="R99" s="708"/>
      <c r="S99" s="708"/>
      <c r="T99" s="708"/>
      <c r="U99" s="708"/>
      <c r="V99" s="708"/>
      <c r="W99" s="708"/>
      <c r="X99" s="710"/>
      <c r="Y99" s="711"/>
      <c r="Z99" s="712"/>
      <c r="AA99" s="713"/>
      <c r="AB99" s="641" t="s">
        <v>11</v>
      </c>
      <c r="AC99" s="641"/>
      <c r="AD99" s="641"/>
      <c r="AE99" s="134" t="s">
        <v>496</v>
      </c>
      <c r="AF99" s="134"/>
      <c r="AG99" s="134"/>
      <c r="AH99" s="134"/>
      <c r="AI99" s="134" t="s">
        <v>648</v>
      </c>
      <c r="AJ99" s="134"/>
      <c r="AK99" s="134"/>
      <c r="AL99" s="134"/>
      <c r="AM99" s="134" t="s">
        <v>464</v>
      </c>
      <c r="AN99" s="134"/>
      <c r="AO99" s="134"/>
      <c r="AP99" s="134"/>
      <c r="AQ99" s="638" t="s">
        <v>495</v>
      </c>
      <c r="AR99" s="639"/>
      <c r="AS99" s="639"/>
      <c r="AT99" s="640"/>
      <c r="AU99" s="638" t="s">
        <v>673</v>
      </c>
      <c r="AV99" s="639"/>
      <c r="AW99" s="639"/>
      <c r="AX99" s="648"/>
      <c r="AY99">
        <f>COUNTA($G$100)</f>
        <v>1</v>
      </c>
    </row>
    <row r="100" spans="1:60" ht="45.6" customHeight="1" x14ac:dyDescent="0.15">
      <c r="A100" s="663"/>
      <c r="B100" s="168"/>
      <c r="C100" s="168"/>
      <c r="D100" s="168"/>
      <c r="E100" s="168"/>
      <c r="F100" s="169"/>
      <c r="G100" s="649" t="s">
        <v>806</v>
      </c>
      <c r="H100" s="650"/>
      <c r="I100" s="650"/>
      <c r="J100" s="650"/>
      <c r="K100" s="650"/>
      <c r="L100" s="650"/>
      <c r="M100" s="650"/>
      <c r="N100" s="650"/>
      <c r="O100" s="650"/>
      <c r="P100" s="400" t="s">
        <v>746</v>
      </c>
      <c r="Q100" s="653"/>
      <c r="R100" s="653"/>
      <c r="S100" s="653"/>
      <c r="T100" s="653"/>
      <c r="U100" s="653"/>
      <c r="V100" s="653"/>
      <c r="W100" s="653"/>
      <c r="X100" s="654"/>
      <c r="Y100" s="658" t="s">
        <v>52</v>
      </c>
      <c r="Z100" s="659"/>
      <c r="AA100" s="660"/>
      <c r="AB100" s="661" t="s">
        <v>701</v>
      </c>
      <c r="AC100" s="662"/>
      <c r="AD100" s="662"/>
      <c r="AE100" s="631">
        <v>223105</v>
      </c>
      <c r="AF100" s="631"/>
      <c r="AG100" s="631"/>
      <c r="AH100" s="631"/>
      <c r="AI100" s="631">
        <v>175597</v>
      </c>
      <c r="AJ100" s="631"/>
      <c r="AK100" s="631"/>
      <c r="AL100" s="631"/>
      <c r="AM100" s="631">
        <v>164504</v>
      </c>
      <c r="AN100" s="631"/>
      <c r="AO100" s="631"/>
      <c r="AP100" s="631"/>
      <c r="AQ100" s="631"/>
      <c r="AR100" s="631"/>
      <c r="AS100" s="631"/>
      <c r="AT100" s="631"/>
      <c r="AU100" s="632"/>
      <c r="AV100" s="633"/>
      <c r="AW100" s="633"/>
      <c r="AX100" s="634"/>
      <c r="AY100">
        <f>$AY$99</f>
        <v>1</v>
      </c>
    </row>
    <row r="101" spans="1:60" ht="51"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661" t="s">
        <v>701</v>
      </c>
      <c r="AC101" s="662"/>
      <c r="AD101" s="662"/>
      <c r="AE101" s="631">
        <v>182457</v>
      </c>
      <c r="AF101" s="631"/>
      <c r="AG101" s="631"/>
      <c r="AH101" s="631"/>
      <c r="AI101" s="631">
        <v>91156</v>
      </c>
      <c r="AJ101" s="631"/>
      <c r="AK101" s="631"/>
      <c r="AL101" s="631"/>
      <c r="AM101" s="631">
        <v>138437</v>
      </c>
      <c r="AN101" s="631"/>
      <c r="AO101" s="631"/>
      <c r="AP101" s="631"/>
      <c r="AQ101" s="631">
        <v>55500</v>
      </c>
      <c r="AR101" s="631"/>
      <c r="AS101" s="631"/>
      <c r="AT101" s="631"/>
      <c r="AU101" s="632"/>
      <c r="AV101" s="633"/>
      <c r="AW101" s="633"/>
      <c r="AX101" s="634"/>
      <c r="AY101">
        <f>$AY$99</f>
        <v>1</v>
      </c>
    </row>
    <row r="102" spans="1:60" ht="23.25" hidden="1" customHeight="1" x14ac:dyDescent="0.15">
      <c r="A102" s="202" t="s">
        <v>661</v>
      </c>
      <c r="B102" s="120"/>
      <c r="C102" s="120"/>
      <c r="D102" s="120"/>
      <c r="E102" s="120"/>
      <c r="F102" s="679"/>
      <c r="G102" s="191" t="s">
        <v>662</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496</v>
      </c>
      <c r="AF102" s="134"/>
      <c r="AG102" s="134"/>
      <c r="AH102" s="134"/>
      <c r="AI102" s="134" t="s">
        <v>648</v>
      </c>
      <c r="AJ102" s="134"/>
      <c r="AK102" s="134"/>
      <c r="AL102" s="134"/>
      <c r="AM102" s="134" t="s">
        <v>464</v>
      </c>
      <c r="AN102" s="134"/>
      <c r="AO102" s="134"/>
      <c r="AP102" s="134"/>
      <c r="AQ102" s="642" t="s">
        <v>674</v>
      </c>
      <c r="AR102" s="643"/>
      <c r="AS102" s="643"/>
      <c r="AT102" s="643"/>
      <c r="AU102" s="643"/>
      <c r="AV102" s="643"/>
      <c r="AW102" s="643"/>
      <c r="AX102" s="644"/>
      <c r="AY102">
        <f>IF(SUBSTITUTE(SUBSTITUTE($G$103,"／",""),"　","")="",0,1)</f>
        <v>0</v>
      </c>
    </row>
    <row r="103" spans="1:60" ht="23.25" hidden="1" customHeight="1" x14ac:dyDescent="0.15">
      <c r="A103" s="680"/>
      <c r="B103" s="212"/>
      <c r="C103" s="212"/>
      <c r="D103" s="212"/>
      <c r="E103" s="212"/>
      <c r="F103" s="681"/>
      <c r="G103" s="668" t="s">
        <v>663</v>
      </c>
      <c r="H103" s="669"/>
      <c r="I103" s="669"/>
      <c r="J103" s="669"/>
      <c r="K103" s="669"/>
      <c r="L103" s="669"/>
      <c r="M103" s="669"/>
      <c r="N103" s="669"/>
      <c r="O103" s="669"/>
      <c r="P103" s="669"/>
      <c r="Q103" s="669"/>
      <c r="R103" s="669"/>
      <c r="S103" s="669"/>
      <c r="T103" s="669"/>
      <c r="U103" s="669"/>
      <c r="V103" s="669"/>
      <c r="W103" s="669"/>
      <c r="X103" s="669"/>
      <c r="Y103" s="672" t="s">
        <v>661</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664</v>
      </c>
      <c r="Z104" s="664"/>
      <c r="AA104" s="665"/>
      <c r="AB104" s="627" t="s">
        <v>665</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7"/>
      <c r="AY104">
        <f>$AY$102</f>
        <v>0</v>
      </c>
    </row>
    <row r="105" spans="1:60" ht="18.75" hidden="1" customHeight="1" x14ac:dyDescent="0.15">
      <c r="A105" s="432" t="s">
        <v>312</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496</v>
      </c>
      <c r="AF105" s="134"/>
      <c r="AG105" s="134"/>
      <c r="AH105" s="134"/>
      <c r="AI105" s="134" t="s">
        <v>648</v>
      </c>
      <c r="AJ105" s="134"/>
      <c r="AK105" s="134"/>
      <c r="AL105" s="134"/>
      <c r="AM105" s="134" t="s">
        <v>464</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339</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659</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3" t="s">
        <v>660</v>
      </c>
      <c r="B133" s="168"/>
      <c r="C133" s="168"/>
      <c r="D133" s="168"/>
      <c r="E133" s="168"/>
      <c r="F133" s="169"/>
      <c r="G133" s="707" t="s">
        <v>652</v>
      </c>
      <c r="H133" s="708"/>
      <c r="I133" s="708"/>
      <c r="J133" s="708"/>
      <c r="K133" s="708"/>
      <c r="L133" s="708"/>
      <c r="M133" s="708"/>
      <c r="N133" s="708"/>
      <c r="O133" s="708"/>
      <c r="P133" s="709" t="s">
        <v>651</v>
      </c>
      <c r="Q133" s="708"/>
      <c r="R133" s="708"/>
      <c r="S133" s="708"/>
      <c r="T133" s="708"/>
      <c r="U133" s="708"/>
      <c r="V133" s="708"/>
      <c r="W133" s="708"/>
      <c r="X133" s="710"/>
      <c r="Y133" s="711"/>
      <c r="Z133" s="712"/>
      <c r="AA133" s="713"/>
      <c r="AB133" s="641" t="s">
        <v>11</v>
      </c>
      <c r="AC133" s="641"/>
      <c r="AD133" s="641"/>
      <c r="AE133" s="134" t="s">
        <v>496</v>
      </c>
      <c r="AF133" s="134"/>
      <c r="AG133" s="134"/>
      <c r="AH133" s="134"/>
      <c r="AI133" s="134" t="s">
        <v>648</v>
      </c>
      <c r="AJ133" s="134"/>
      <c r="AK133" s="134"/>
      <c r="AL133" s="134"/>
      <c r="AM133" s="134" t="s">
        <v>464</v>
      </c>
      <c r="AN133" s="134"/>
      <c r="AO133" s="134"/>
      <c r="AP133" s="134"/>
      <c r="AQ133" s="638" t="s">
        <v>495</v>
      </c>
      <c r="AR133" s="639"/>
      <c r="AS133" s="639"/>
      <c r="AT133" s="640"/>
      <c r="AU133" s="638" t="s">
        <v>673</v>
      </c>
      <c r="AV133" s="639"/>
      <c r="AW133" s="639"/>
      <c r="AX133" s="648"/>
      <c r="AY133">
        <f>COUNTA($G$134)</f>
        <v>0</v>
      </c>
    </row>
    <row r="134" spans="1:60" ht="23.25" hidden="1" customHeight="1" x14ac:dyDescent="0.15">
      <c r="A134" s="663"/>
      <c r="B134" s="168"/>
      <c r="C134" s="168"/>
      <c r="D134" s="168"/>
      <c r="E134" s="168"/>
      <c r="F134" s="169"/>
      <c r="G134" s="705"/>
      <c r="H134" s="650"/>
      <c r="I134" s="650"/>
      <c r="J134" s="650"/>
      <c r="K134" s="650"/>
      <c r="L134" s="650"/>
      <c r="M134" s="650"/>
      <c r="N134" s="650"/>
      <c r="O134" s="650"/>
      <c r="P134" s="706"/>
      <c r="Q134" s="653"/>
      <c r="R134" s="653"/>
      <c r="S134" s="653"/>
      <c r="T134" s="653"/>
      <c r="U134" s="653"/>
      <c r="V134" s="653"/>
      <c r="W134" s="653"/>
      <c r="X134" s="654"/>
      <c r="Y134" s="658" t="s">
        <v>52</v>
      </c>
      <c r="Z134" s="659"/>
      <c r="AA134" s="660"/>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661</v>
      </c>
      <c r="B136" s="120"/>
      <c r="C136" s="120"/>
      <c r="D136" s="120"/>
      <c r="E136" s="120"/>
      <c r="F136" s="679"/>
      <c r="G136" s="191" t="s">
        <v>662</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496</v>
      </c>
      <c r="AF136" s="134"/>
      <c r="AG136" s="134"/>
      <c r="AH136" s="134"/>
      <c r="AI136" s="134" t="s">
        <v>648</v>
      </c>
      <c r="AJ136" s="134"/>
      <c r="AK136" s="134"/>
      <c r="AL136" s="134"/>
      <c r="AM136" s="134" t="s">
        <v>464</v>
      </c>
      <c r="AN136" s="134"/>
      <c r="AO136" s="134"/>
      <c r="AP136" s="134"/>
      <c r="AQ136" s="642" t="s">
        <v>674</v>
      </c>
      <c r="AR136" s="643"/>
      <c r="AS136" s="643"/>
      <c r="AT136" s="643"/>
      <c r="AU136" s="643"/>
      <c r="AV136" s="643"/>
      <c r="AW136" s="643"/>
      <c r="AX136" s="644"/>
      <c r="AY136">
        <f>IF(SUBSTITUTE(SUBSTITUTE($G$137,"／",""),"　","")="",0,1)</f>
        <v>0</v>
      </c>
    </row>
    <row r="137" spans="1:60" ht="23.25" hidden="1" customHeight="1" x14ac:dyDescent="0.15">
      <c r="A137" s="680"/>
      <c r="B137" s="212"/>
      <c r="C137" s="212"/>
      <c r="D137" s="212"/>
      <c r="E137" s="212"/>
      <c r="F137" s="681"/>
      <c r="G137" s="668" t="s">
        <v>663</v>
      </c>
      <c r="H137" s="669"/>
      <c r="I137" s="669"/>
      <c r="J137" s="669"/>
      <c r="K137" s="669"/>
      <c r="L137" s="669"/>
      <c r="M137" s="669"/>
      <c r="N137" s="669"/>
      <c r="O137" s="669"/>
      <c r="P137" s="669"/>
      <c r="Q137" s="669"/>
      <c r="R137" s="669"/>
      <c r="S137" s="669"/>
      <c r="T137" s="669"/>
      <c r="U137" s="669"/>
      <c r="V137" s="669"/>
      <c r="W137" s="669"/>
      <c r="X137" s="669"/>
      <c r="Y137" s="672" t="s">
        <v>661</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664</v>
      </c>
      <c r="Z138" s="664"/>
      <c r="AA138" s="665"/>
      <c r="AB138" s="627" t="s">
        <v>665</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7"/>
      <c r="AY138">
        <f>$AY$136</f>
        <v>0</v>
      </c>
    </row>
    <row r="139" spans="1:60" ht="18.75" hidden="1" customHeight="1" x14ac:dyDescent="0.15">
      <c r="A139" s="432" t="s">
        <v>312</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496</v>
      </c>
      <c r="AF139" s="134"/>
      <c r="AG139" s="134"/>
      <c r="AH139" s="134"/>
      <c r="AI139" s="134" t="s">
        <v>648</v>
      </c>
      <c r="AJ139" s="134"/>
      <c r="AK139" s="134"/>
      <c r="AL139" s="134"/>
      <c r="AM139" s="134" t="s">
        <v>464</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339</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659</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3" t="s">
        <v>660</v>
      </c>
      <c r="B167" s="168"/>
      <c r="C167" s="168"/>
      <c r="D167" s="168"/>
      <c r="E167" s="168"/>
      <c r="F167" s="169"/>
      <c r="G167" s="707" t="s">
        <v>652</v>
      </c>
      <c r="H167" s="708"/>
      <c r="I167" s="708"/>
      <c r="J167" s="708"/>
      <c r="K167" s="708"/>
      <c r="L167" s="708"/>
      <c r="M167" s="708"/>
      <c r="N167" s="708"/>
      <c r="O167" s="708"/>
      <c r="P167" s="709" t="s">
        <v>651</v>
      </c>
      <c r="Q167" s="708"/>
      <c r="R167" s="708"/>
      <c r="S167" s="708"/>
      <c r="T167" s="708"/>
      <c r="U167" s="708"/>
      <c r="V167" s="708"/>
      <c r="W167" s="708"/>
      <c r="X167" s="710"/>
      <c r="Y167" s="711"/>
      <c r="Z167" s="712"/>
      <c r="AA167" s="713"/>
      <c r="AB167" s="641" t="s">
        <v>11</v>
      </c>
      <c r="AC167" s="641"/>
      <c r="AD167" s="641"/>
      <c r="AE167" s="134" t="s">
        <v>496</v>
      </c>
      <c r="AF167" s="134"/>
      <c r="AG167" s="134"/>
      <c r="AH167" s="134"/>
      <c r="AI167" s="134" t="s">
        <v>648</v>
      </c>
      <c r="AJ167" s="134"/>
      <c r="AK167" s="134"/>
      <c r="AL167" s="134"/>
      <c r="AM167" s="134" t="s">
        <v>464</v>
      </c>
      <c r="AN167" s="134"/>
      <c r="AO167" s="134"/>
      <c r="AP167" s="134"/>
      <c r="AQ167" s="638" t="s">
        <v>495</v>
      </c>
      <c r="AR167" s="639"/>
      <c r="AS167" s="639"/>
      <c r="AT167" s="640"/>
      <c r="AU167" s="638" t="s">
        <v>673</v>
      </c>
      <c r="AV167" s="639"/>
      <c r="AW167" s="639"/>
      <c r="AX167" s="648"/>
      <c r="AY167">
        <f>COUNTA($G$168)</f>
        <v>0</v>
      </c>
    </row>
    <row r="168" spans="1:60" ht="23.25" hidden="1" customHeight="1" x14ac:dyDescent="0.15">
      <c r="A168" s="663"/>
      <c r="B168" s="168"/>
      <c r="C168" s="168"/>
      <c r="D168" s="168"/>
      <c r="E168" s="168"/>
      <c r="F168" s="169"/>
      <c r="G168" s="705"/>
      <c r="H168" s="650"/>
      <c r="I168" s="650"/>
      <c r="J168" s="650"/>
      <c r="K168" s="650"/>
      <c r="L168" s="650"/>
      <c r="M168" s="650"/>
      <c r="N168" s="650"/>
      <c r="O168" s="650"/>
      <c r="P168" s="706"/>
      <c r="Q168" s="653"/>
      <c r="R168" s="653"/>
      <c r="S168" s="653"/>
      <c r="T168" s="653"/>
      <c r="U168" s="653"/>
      <c r="V168" s="653"/>
      <c r="W168" s="653"/>
      <c r="X168" s="654"/>
      <c r="Y168" s="658" t="s">
        <v>52</v>
      </c>
      <c r="Z168" s="659"/>
      <c r="AA168" s="660"/>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661</v>
      </c>
      <c r="B170" s="120"/>
      <c r="C170" s="120"/>
      <c r="D170" s="120"/>
      <c r="E170" s="120"/>
      <c r="F170" s="679"/>
      <c r="G170" s="191" t="s">
        <v>662</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496</v>
      </c>
      <c r="AF170" s="134"/>
      <c r="AG170" s="134"/>
      <c r="AH170" s="134"/>
      <c r="AI170" s="134" t="s">
        <v>648</v>
      </c>
      <c r="AJ170" s="134"/>
      <c r="AK170" s="134"/>
      <c r="AL170" s="134"/>
      <c r="AM170" s="134" t="s">
        <v>464</v>
      </c>
      <c r="AN170" s="134"/>
      <c r="AO170" s="134"/>
      <c r="AP170" s="134"/>
      <c r="AQ170" s="642" t="s">
        <v>674</v>
      </c>
      <c r="AR170" s="643"/>
      <c r="AS170" s="643"/>
      <c r="AT170" s="643"/>
      <c r="AU170" s="643"/>
      <c r="AV170" s="643"/>
      <c r="AW170" s="643"/>
      <c r="AX170" s="644"/>
      <c r="AY170">
        <f>IF(SUBSTITUTE(SUBSTITUTE($G$171,"／",""),"　","")="",0,1)</f>
        <v>0</v>
      </c>
    </row>
    <row r="171" spans="1:60" ht="23.25" hidden="1" customHeight="1" x14ac:dyDescent="0.15">
      <c r="A171" s="680"/>
      <c r="B171" s="212"/>
      <c r="C171" s="212"/>
      <c r="D171" s="212"/>
      <c r="E171" s="212"/>
      <c r="F171" s="681"/>
      <c r="G171" s="668" t="s">
        <v>663</v>
      </c>
      <c r="H171" s="669"/>
      <c r="I171" s="669"/>
      <c r="J171" s="669"/>
      <c r="K171" s="669"/>
      <c r="L171" s="669"/>
      <c r="M171" s="669"/>
      <c r="N171" s="669"/>
      <c r="O171" s="669"/>
      <c r="P171" s="669"/>
      <c r="Q171" s="669"/>
      <c r="R171" s="669"/>
      <c r="S171" s="669"/>
      <c r="T171" s="669"/>
      <c r="U171" s="669"/>
      <c r="V171" s="669"/>
      <c r="W171" s="669"/>
      <c r="X171" s="669"/>
      <c r="Y171" s="672" t="s">
        <v>661</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664</v>
      </c>
      <c r="Z172" s="664"/>
      <c r="AA172" s="665"/>
      <c r="AB172" s="627" t="s">
        <v>665</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7"/>
      <c r="AY172">
        <f>$AY$170</f>
        <v>0</v>
      </c>
    </row>
    <row r="173" spans="1:60" ht="18.75" hidden="1" customHeight="1" x14ac:dyDescent="0.15">
      <c r="A173" s="432" t="s">
        <v>312</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496</v>
      </c>
      <c r="AF173" s="134"/>
      <c r="AG173" s="134"/>
      <c r="AH173" s="134"/>
      <c r="AI173" s="134" t="s">
        <v>648</v>
      </c>
      <c r="AJ173" s="134"/>
      <c r="AK173" s="134"/>
      <c r="AL173" s="134"/>
      <c r="AM173" s="134" t="s">
        <v>464</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313</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309</v>
      </c>
      <c r="X200" s="600"/>
      <c r="Y200" s="603"/>
      <c r="Z200" s="603"/>
      <c r="AA200" s="604"/>
      <c r="AB200" s="597" t="s">
        <v>11</v>
      </c>
      <c r="AC200" s="594"/>
      <c r="AD200" s="595"/>
      <c r="AE200" s="134" t="s">
        <v>496</v>
      </c>
      <c r="AF200" s="134"/>
      <c r="AG200" s="134"/>
      <c r="AH200" s="134"/>
      <c r="AI200" s="134" t="s">
        <v>648</v>
      </c>
      <c r="AJ200" s="134"/>
      <c r="AK200" s="134"/>
      <c r="AL200" s="134"/>
      <c r="AM200" s="134" t="s">
        <v>464</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329</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329</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330</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317</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328</v>
      </c>
      <c r="X205" s="558"/>
      <c r="Y205" s="563" t="s">
        <v>12</v>
      </c>
      <c r="Z205" s="563"/>
      <c r="AA205" s="564"/>
      <c r="AB205" s="573" t="s">
        <v>329</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329</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330</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313</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496</v>
      </c>
      <c r="AF208" s="271"/>
      <c r="AG208" s="271"/>
      <c r="AH208" s="271"/>
      <c r="AI208" s="134" t="s">
        <v>648</v>
      </c>
      <c r="AJ208" s="134"/>
      <c r="AK208" s="134"/>
      <c r="AL208" s="134"/>
      <c r="AM208" s="134" t="s">
        <v>464</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342</v>
      </c>
      <c r="B213" s="512"/>
      <c r="C213" s="512"/>
      <c r="D213" s="512"/>
      <c r="E213" s="513" t="s">
        <v>301</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656</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308</v>
      </c>
      <c r="AP214" s="435"/>
      <c r="AQ214" s="435"/>
      <c r="AR214" s="96" t="s">
        <v>307</v>
      </c>
      <c r="AS214" s="434"/>
      <c r="AT214" s="435"/>
      <c r="AU214" s="435"/>
      <c r="AV214" s="435"/>
      <c r="AW214" s="435"/>
      <c r="AX214" s="436"/>
      <c r="AY214">
        <f>COUNTIF($AR$214,"☑")</f>
        <v>0</v>
      </c>
    </row>
    <row r="215" spans="1:51" ht="32.1" customHeight="1" x14ac:dyDescent="0.15">
      <c r="A215" s="421" t="s">
        <v>362</v>
      </c>
      <c r="B215" s="422"/>
      <c r="C215" s="425" t="s">
        <v>227</v>
      </c>
      <c r="D215" s="422"/>
      <c r="E215" s="427" t="s">
        <v>243</v>
      </c>
      <c r="F215" s="428"/>
      <c r="G215" s="429" t="s">
        <v>747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748</v>
      </c>
      <c r="H216" s="146"/>
      <c r="I216" s="146"/>
      <c r="J216" s="146"/>
      <c r="K216" s="146"/>
      <c r="L216" s="146"/>
      <c r="M216" s="146"/>
      <c r="N216" s="146"/>
      <c r="O216" s="146"/>
      <c r="P216" s="146"/>
      <c r="Q216" s="146"/>
      <c r="R216" s="146"/>
      <c r="S216" s="146"/>
      <c r="T216" s="146"/>
      <c r="U216" s="146"/>
      <c r="V216" s="147"/>
      <c r="W216" s="497" t="s">
        <v>666</v>
      </c>
      <c r="X216" s="498"/>
      <c r="Y216" s="498"/>
      <c r="Z216" s="498"/>
      <c r="AA216" s="499"/>
      <c r="AB216" s="500" t="s">
        <v>743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667</v>
      </c>
      <c r="X217" s="504"/>
      <c r="Y217" s="504"/>
      <c r="Z217" s="504"/>
      <c r="AA217" s="505"/>
      <c r="AB217" s="500" t="s">
        <v>744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5.5" customHeight="1" x14ac:dyDescent="0.15">
      <c r="A218" s="423"/>
      <c r="B218" s="424"/>
      <c r="C218" s="506" t="s">
        <v>679</v>
      </c>
      <c r="D218" s="507"/>
      <c r="E218" s="164" t="s">
        <v>358</v>
      </c>
      <c r="F218" s="166"/>
      <c r="G218" s="487" t="s">
        <v>230</v>
      </c>
      <c r="H218" s="488"/>
      <c r="I218" s="488"/>
      <c r="J218" s="508" t="s">
        <v>696</v>
      </c>
      <c r="K218" s="509"/>
      <c r="L218" s="509"/>
      <c r="M218" s="509"/>
      <c r="N218" s="509"/>
      <c r="O218" s="509"/>
      <c r="P218" s="509"/>
      <c r="Q218" s="509"/>
      <c r="R218" s="509"/>
      <c r="S218" s="509"/>
      <c r="T218" s="510"/>
      <c r="U218" s="485" t="s">
        <v>716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2.450000000000003" customHeight="1" x14ac:dyDescent="0.15">
      <c r="A219" s="423"/>
      <c r="B219" s="424"/>
      <c r="C219" s="426"/>
      <c r="D219" s="424"/>
      <c r="E219" s="167"/>
      <c r="F219" s="169"/>
      <c r="G219" s="487" t="s">
        <v>680</v>
      </c>
      <c r="H219" s="488"/>
      <c r="I219" s="488"/>
      <c r="J219" s="488"/>
      <c r="K219" s="488"/>
      <c r="L219" s="488"/>
      <c r="M219" s="488"/>
      <c r="N219" s="488"/>
      <c r="O219" s="488"/>
      <c r="P219" s="488"/>
      <c r="Q219" s="488"/>
      <c r="R219" s="488"/>
      <c r="S219" s="488"/>
      <c r="T219" s="488"/>
      <c r="U219" s="484" t="s">
        <v>716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3.45" customHeight="1" thickBot="1" x14ac:dyDescent="0.2">
      <c r="A220" s="423"/>
      <c r="B220" s="424"/>
      <c r="C220" s="426"/>
      <c r="D220" s="424"/>
      <c r="E220" s="172"/>
      <c r="F220" s="174"/>
      <c r="G220" s="487" t="s">
        <v>667</v>
      </c>
      <c r="H220" s="488"/>
      <c r="I220" s="488"/>
      <c r="J220" s="488"/>
      <c r="K220" s="488"/>
      <c r="L220" s="488"/>
      <c r="M220" s="488"/>
      <c r="N220" s="488"/>
      <c r="O220" s="488"/>
      <c r="P220" s="488"/>
      <c r="Q220" s="488"/>
      <c r="R220" s="488"/>
      <c r="S220" s="488"/>
      <c r="T220" s="488"/>
      <c r="U220" s="825" t="s">
        <v>716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8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714</v>
      </c>
      <c r="AE223" s="467"/>
      <c r="AF223" s="467"/>
      <c r="AG223" s="468" t="s">
        <v>812</v>
      </c>
      <c r="AH223" s="469"/>
      <c r="AI223" s="469"/>
      <c r="AJ223" s="469"/>
      <c r="AK223" s="469"/>
      <c r="AL223" s="469"/>
      <c r="AM223" s="469"/>
      <c r="AN223" s="469"/>
      <c r="AO223" s="469"/>
      <c r="AP223" s="469"/>
      <c r="AQ223" s="469"/>
      <c r="AR223" s="469"/>
      <c r="AS223" s="469"/>
      <c r="AT223" s="469"/>
      <c r="AU223" s="469"/>
      <c r="AV223" s="469"/>
      <c r="AW223" s="469"/>
      <c r="AX223" s="470"/>
    </row>
    <row r="224" spans="1:51" ht="75.9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714</v>
      </c>
      <c r="AE224" s="380"/>
      <c r="AF224" s="380"/>
      <c r="AG224" s="374" t="s">
        <v>733</v>
      </c>
      <c r="AH224" s="375"/>
      <c r="AI224" s="375"/>
      <c r="AJ224" s="375"/>
      <c r="AK224" s="375"/>
      <c r="AL224" s="375"/>
      <c r="AM224" s="375"/>
      <c r="AN224" s="375"/>
      <c r="AO224" s="375"/>
      <c r="AP224" s="375"/>
      <c r="AQ224" s="375"/>
      <c r="AR224" s="375"/>
      <c r="AS224" s="375"/>
      <c r="AT224" s="375"/>
      <c r="AU224" s="375"/>
      <c r="AV224" s="375"/>
      <c r="AW224" s="375"/>
      <c r="AX224" s="376"/>
    </row>
    <row r="225" spans="1:50" ht="73.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714</v>
      </c>
      <c r="AE225" s="417"/>
      <c r="AF225" s="417"/>
      <c r="AG225" s="402" t="s">
        <v>734</v>
      </c>
      <c r="AH225" s="149"/>
      <c r="AI225" s="149"/>
      <c r="AJ225" s="149"/>
      <c r="AK225" s="149"/>
      <c r="AL225" s="149"/>
      <c r="AM225" s="149"/>
      <c r="AN225" s="149"/>
      <c r="AO225" s="149"/>
      <c r="AP225" s="149"/>
      <c r="AQ225" s="149"/>
      <c r="AR225" s="149"/>
      <c r="AS225" s="149"/>
      <c r="AT225" s="149"/>
      <c r="AU225" s="149"/>
      <c r="AV225" s="149"/>
      <c r="AW225" s="149"/>
      <c r="AX225" s="403"/>
    </row>
    <row r="226" spans="1:50" ht="59.45"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753</v>
      </c>
      <c r="AE226" s="398"/>
      <c r="AF226" s="398"/>
      <c r="AG226" s="400" t="s">
        <v>800</v>
      </c>
      <c r="AH226" s="146"/>
      <c r="AI226" s="146"/>
      <c r="AJ226" s="146"/>
      <c r="AK226" s="146"/>
      <c r="AL226" s="146"/>
      <c r="AM226" s="146"/>
      <c r="AN226" s="146"/>
      <c r="AO226" s="146"/>
      <c r="AP226" s="146"/>
      <c r="AQ226" s="146"/>
      <c r="AR226" s="146"/>
      <c r="AS226" s="146"/>
      <c r="AT226" s="146"/>
      <c r="AU226" s="146"/>
      <c r="AV226" s="146"/>
      <c r="AW226" s="146"/>
      <c r="AX226" s="401"/>
    </row>
    <row r="227" spans="1:50" ht="72.95" customHeight="1" x14ac:dyDescent="0.15">
      <c r="A227" s="356"/>
      <c r="B227" s="438"/>
      <c r="C227" s="442"/>
      <c r="D227" s="443"/>
      <c r="E227" s="446" t="s">
        <v>340</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74.4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754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714</v>
      </c>
      <c r="AE229" s="364"/>
      <c r="AF229" s="364"/>
      <c r="AG229" s="366" t="s">
        <v>813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714</v>
      </c>
      <c r="AE230" s="380"/>
      <c r="AF230" s="380"/>
      <c r="AG230" s="374" t="s">
        <v>814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732</v>
      </c>
      <c r="AE231" s="380"/>
      <c r="AF231" s="380"/>
      <c r="AG231" s="374" t="s">
        <v>752</v>
      </c>
      <c r="AH231" s="375"/>
      <c r="AI231" s="375"/>
      <c r="AJ231" s="375"/>
      <c r="AK231" s="375"/>
      <c r="AL231" s="375"/>
      <c r="AM231" s="375"/>
      <c r="AN231" s="375"/>
      <c r="AO231" s="375"/>
      <c r="AP231" s="375"/>
      <c r="AQ231" s="375"/>
      <c r="AR231" s="375"/>
      <c r="AS231" s="375"/>
      <c r="AT231" s="375"/>
      <c r="AU231" s="375"/>
      <c r="AV231" s="375"/>
      <c r="AW231" s="375"/>
      <c r="AX231" s="376"/>
    </row>
    <row r="232" spans="1:50" ht="33"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714</v>
      </c>
      <c r="AE232" s="380"/>
      <c r="AF232" s="380"/>
      <c r="AG232" s="374" t="s">
        <v>755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310</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732</v>
      </c>
      <c r="AE233" s="417"/>
      <c r="AF233" s="417"/>
      <c r="AG233" s="418" t="s">
        <v>716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311</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732</v>
      </c>
      <c r="AE234" s="380"/>
      <c r="AF234" s="449"/>
      <c r="AG234" s="374" t="s">
        <v>716</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298</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732</v>
      </c>
      <c r="AE235" s="410"/>
      <c r="AF235" s="411"/>
      <c r="AG235" s="412" t="s">
        <v>716</v>
      </c>
      <c r="AH235" s="413"/>
      <c r="AI235" s="413"/>
      <c r="AJ235" s="413"/>
      <c r="AK235" s="413"/>
      <c r="AL235" s="413"/>
      <c r="AM235" s="413"/>
      <c r="AN235" s="413"/>
      <c r="AO235" s="413"/>
      <c r="AP235" s="413"/>
      <c r="AQ235" s="413"/>
      <c r="AR235" s="413"/>
      <c r="AS235" s="413"/>
      <c r="AT235" s="413"/>
      <c r="AU235" s="413"/>
      <c r="AV235" s="413"/>
      <c r="AW235" s="413"/>
      <c r="AX235" s="414"/>
    </row>
    <row r="236" spans="1:50" ht="33.6" customHeight="1" x14ac:dyDescent="0.15">
      <c r="A236" s="354" t="s">
        <v>38</v>
      </c>
      <c r="B236" s="355"/>
      <c r="C236" s="360" t="s">
        <v>299</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756</v>
      </c>
      <c r="AH236" s="367"/>
      <c r="AI236" s="367"/>
      <c r="AJ236" s="367"/>
      <c r="AK236" s="367"/>
      <c r="AL236" s="367"/>
      <c r="AM236" s="367"/>
      <c r="AN236" s="367"/>
      <c r="AO236" s="367"/>
      <c r="AP236" s="367"/>
      <c r="AQ236" s="367"/>
      <c r="AR236" s="367"/>
      <c r="AS236" s="367"/>
      <c r="AT236" s="367"/>
      <c r="AU236" s="367"/>
      <c r="AV236" s="367"/>
      <c r="AW236" s="367"/>
      <c r="AX236" s="368"/>
    </row>
    <row r="237" spans="1:50" ht="83.4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3"/>
      <c r="AG237" s="374" t="s">
        <v>760</v>
      </c>
      <c r="AH237" s="375"/>
      <c r="AI237" s="375"/>
      <c r="AJ237" s="375"/>
      <c r="AK237" s="375"/>
      <c r="AL237" s="375"/>
      <c r="AM237" s="375"/>
      <c r="AN237" s="375"/>
      <c r="AO237" s="375"/>
      <c r="AP237" s="375"/>
      <c r="AQ237" s="375"/>
      <c r="AR237" s="375"/>
      <c r="AS237" s="375"/>
      <c r="AT237" s="375"/>
      <c r="AU237" s="375"/>
      <c r="AV237" s="375"/>
      <c r="AW237" s="375"/>
      <c r="AX237" s="376"/>
    </row>
    <row r="238" spans="1:50" ht="62.1"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714</v>
      </c>
      <c r="AE238" s="380"/>
      <c r="AF238" s="380"/>
      <c r="AG238" s="374" t="s">
        <v>759</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714</v>
      </c>
      <c r="AE239" s="380"/>
      <c r="AF239" s="380"/>
      <c r="AG239" s="404" t="s">
        <v>757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714</v>
      </c>
      <c r="AE240" s="398"/>
      <c r="AF240" s="399"/>
      <c r="AG240" s="400" t="s">
        <v>731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685</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t="s">
        <v>705</v>
      </c>
      <c r="F242" s="383"/>
      <c r="G242" s="383"/>
      <c r="H242" s="384"/>
      <c r="I242" s="384"/>
      <c r="J242" s="890"/>
      <c r="K242" s="890"/>
      <c r="L242" s="890"/>
      <c r="M242" s="384"/>
      <c r="N242" s="891"/>
      <c r="O242" s="892" t="s">
        <v>706</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93" customHeight="1" x14ac:dyDescent="0.15">
      <c r="A247" s="354" t="s">
        <v>46</v>
      </c>
      <c r="B247" s="916"/>
      <c r="C247" s="313" t="s">
        <v>50</v>
      </c>
      <c r="D247" s="736"/>
      <c r="E247" s="736"/>
      <c r="F247" s="737"/>
      <c r="G247" s="919" t="s">
        <v>811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45.95" customHeight="1" thickBot="1" x14ac:dyDescent="0.2">
      <c r="A248" s="917"/>
      <c r="B248" s="918"/>
      <c r="C248" s="921" t="s">
        <v>54</v>
      </c>
      <c r="D248" s="922"/>
      <c r="E248" s="922"/>
      <c r="F248" s="923"/>
      <c r="G248" s="924" t="s">
        <v>801</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36.6" customHeight="1" thickBot="1" x14ac:dyDescent="0.2">
      <c r="A250" s="909" t="s">
        <v>808</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46.5" customHeight="1" thickBot="1" x14ac:dyDescent="0.2">
      <c r="A252" s="338" t="s">
        <v>133</v>
      </c>
      <c r="B252" s="339"/>
      <c r="C252" s="339"/>
      <c r="D252" s="339"/>
      <c r="E252" s="340"/>
      <c r="F252" s="915" t="s">
        <v>816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35.1" customHeight="1" thickBot="1" x14ac:dyDescent="0.2">
      <c r="A254" s="338" t="s">
        <v>133</v>
      </c>
      <c r="B254" s="339"/>
      <c r="C254" s="339"/>
      <c r="D254" s="339"/>
      <c r="E254" s="340"/>
      <c r="F254" s="341" t="s">
        <v>817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41.4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314</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356</v>
      </c>
      <c r="B258" s="105"/>
      <c r="C258" s="105"/>
      <c r="D258" s="106"/>
      <c r="E258" s="334" t="s">
        <v>707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355</v>
      </c>
      <c r="B259" s="271"/>
      <c r="C259" s="271"/>
      <c r="D259" s="271"/>
      <c r="E259" s="334" t="s">
        <v>708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354</v>
      </c>
      <c r="B260" s="271"/>
      <c r="C260" s="271"/>
      <c r="D260" s="271"/>
      <c r="E260" s="334" t="s">
        <v>709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353</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352</v>
      </c>
      <c r="B262" s="271"/>
      <c r="C262" s="271"/>
      <c r="D262" s="271"/>
      <c r="E262" s="334" t="s">
        <v>711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351</v>
      </c>
      <c r="B263" s="271"/>
      <c r="C263" s="271"/>
      <c r="D263" s="271"/>
      <c r="E263" s="334" t="s">
        <v>710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350</v>
      </c>
      <c r="B264" s="271"/>
      <c r="C264" s="271"/>
      <c r="D264" s="271"/>
      <c r="E264" s="334" t="s">
        <v>712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349</v>
      </c>
      <c r="B265" s="271"/>
      <c r="C265" s="271"/>
      <c r="D265" s="271"/>
      <c r="E265" s="334" t="s">
        <v>713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496</v>
      </c>
      <c r="B266" s="271"/>
      <c r="C266" s="271"/>
      <c r="D266" s="271"/>
      <c r="E266" s="115" t="s">
        <v>687</v>
      </c>
      <c r="F266" s="101"/>
      <c r="G266" s="101"/>
      <c r="H266" s="92" t="str">
        <f>IF(E266="","","-")</f>
        <v>-</v>
      </c>
      <c r="I266" s="101"/>
      <c r="J266" s="101"/>
      <c r="K266" s="92" t="str">
        <f>IF(I266="","","-")</f>
        <v/>
      </c>
      <c r="L266" s="116">
        <v>640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676</v>
      </c>
      <c r="B267" s="271"/>
      <c r="C267" s="271"/>
      <c r="D267" s="271"/>
      <c r="E267" s="115" t="s">
        <v>687</v>
      </c>
      <c r="F267" s="101"/>
      <c r="G267" s="101"/>
      <c r="H267" s="92"/>
      <c r="I267" s="101"/>
      <c r="J267" s="101"/>
      <c r="K267" s="92"/>
      <c r="L267" s="116">
        <v>652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464</v>
      </c>
      <c r="B268" s="271"/>
      <c r="C268" s="271"/>
      <c r="D268" s="271"/>
      <c r="E268" s="99">
        <v>2021</v>
      </c>
      <c r="F268" s="100"/>
      <c r="G268" s="101" t="s">
        <v>715</v>
      </c>
      <c r="H268" s="101"/>
      <c r="I268" s="101"/>
      <c r="J268" s="100">
        <v>20</v>
      </c>
      <c r="K268" s="100"/>
      <c r="L268" s="116">
        <v>709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0.100000000000001" customHeight="1" x14ac:dyDescent="0.15">
      <c r="A269" s="322" t="s">
        <v>343</v>
      </c>
      <c r="B269" s="323"/>
      <c r="C269" s="323"/>
      <c r="D269" s="323"/>
      <c r="E269" s="323"/>
      <c r="F269" s="324"/>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2"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1" customHeight="1" thickBo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345</v>
      </c>
      <c r="B308" s="329"/>
      <c r="C308" s="329"/>
      <c r="D308" s="329"/>
      <c r="E308" s="329"/>
      <c r="F308" s="330"/>
      <c r="G308" s="309" t="s">
        <v>717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718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7.6" customHeight="1" x14ac:dyDescent="0.15">
      <c r="A310" s="331"/>
      <c r="B310" s="332"/>
      <c r="C310" s="332"/>
      <c r="D310" s="332"/>
      <c r="E310" s="332"/>
      <c r="F310" s="333"/>
      <c r="G310" s="299" t="s">
        <v>721</v>
      </c>
      <c r="H310" s="300"/>
      <c r="I310" s="300"/>
      <c r="J310" s="300"/>
      <c r="K310" s="301"/>
      <c r="L310" s="302" t="s">
        <v>719</v>
      </c>
      <c r="M310" s="303"/>
      <c r="N310" s="303"/>
      <c r="O310" s="303"/>
      <c r="P310" s="303"/>
      <c r="Q310" s="303"/>
      <c r="R310" s="303"/>
      <c r="S310" s="303"/>
      <c r="T310" s="303"/>
      <c r="U310" s="303"/>
      <c r="V310" s="303"/>
      <c r="W310" s="303"/>
      <c r="X310" s="304"/>
      <c r="Y310" s="305">
        <v>698</v>
      </c>
      <c r="Z310" s="306"/>
      <c r="AA310" s="306"/>
      <c r="AB310" s="307"/>
      <c r="AC310" s="299" t="s">
        <v>721</v>
      </c>
      <c r="AD310" s="300"/>
      <c r="AE310" s="300"/>
      <c r="AF310" s="300"/>
      <c r="AG310" s="301"/>
      <c r="AH310" s="302" t="s">
        <v>725</v>
      </c>
      <c r="AI310" s="303"/>
      <c r="AJ310" s="303"/>
      <c r="AK310" s="303"/>
      <c r="AL310" s="303"/>
      <c r="AM310" s="303"/>
      <c r="AN310" s="303"/>
      <c r="AO310" s="303"/>
      <c r="AP310" s="303"/>
      <c r="AQ310" s="303"/>
      <c r="AR310" s="303"/>
      <c r="AS310" s="303"/>
      <c r="AT310" s="304"/>
      <c r="AU310" s="305">
        <v>70</v>
      </c>
      <c r="AV310" s="306"/>
      <c r="AW310" s="306"/>
      <c r="AX310" s="308"/>
    </row>
    <row r="311" spans="1:50" ht="24.75" customHeight="1" x14ac:dyDescent="0.15">
      <c r="A311" s="331"/>
      <c r="B311" s="332"/>
      <c r="C311" s="332"/>
      <c r="D311" s="332"/>
      <c r="E311" s="332"/>
      <c r="F311" s="333"/>
      <c r="G311" s="289" t="s">
        <v>722</v>
      </c>
      <c r="H311" s="290"/>
      <c r="I311" s="290"/>
      <c r="J311" s="290"/>
      <c r="K311" s="291"/>
      <c r="L311" s="292" t="s">
        <v>720</v>
      </c>
      <c r="M311" s="293"/>
      <c r="N311" s="293"/>
      <c r="O311" s="293"/>
      <c r="P311" s="293"/>
      <c r="Q311" s="293"/>
      <c r="R311" s="293"/>
      <c r="S311" s="293"/>
      <c r="T311" s="293"/>
      <c r="U311" s="293"/>
      <c r="V311" s="293"/>
      <c r="W311" s="293"/>
      <c r="X311" s="294"/>
      <c r="Y311" s="295">
        <v>203</v>
      </c>
      <c r="Z311" s="296"/>
      <c r="AA311" s="296"/>
      <c r="AB311" s="297"/>
      <c r="AC311" s="289" t="s">
        <v>722</v>
      </c>
      <c r="AD311" s="290"/>
      <c r="AE311" s="290"/>
      <c r="AF311" s="290"/>
      <c r="AG311" s="291"/>
      <c r="AH311" s="292" t="s">
        <v>726</v>
      </c>
      <c r="AI311" s="293"/>
      <c r="AJ311" s="293"/>
      <c r="AK311" s="293"/>
      <c r="AL311" s="293"/>
      <c r="AM311" s="293"/>
      <c r="AN311" s="293"/>
      <c r="AO311" s="293"/>
      <c r="AP311" s="293"/>
      <c r="AQ311" s="293"/>
      <c r="AR311" s="293"/>
      <c r="AS311" s="293"/>
      <c r="AT311" s="294"/>
      <c r="AU311" s="295">
        <v>8</v>
      </c>
      <c r="AV311" s="296"/>
      <c r="AW311" s="296"/>
      <c r="AX311" s="298"/>
    </row>
    <row r="312" spans="1:50" ht="24.75" customHeight="1" x14ac:dyDescent="0.15">
      <c r="A312" s="331"/>
      <c r="B312" s="332"/>
      <c r="C312" s="332"/>
      <c r="D312" s="332"/>
      <c r="E312" s="332"/>
      <c r="F312" s="333"/>
      <c r="G312" s="289" t="s">
        <v>723</v>
      </c>
      <c r="H312" s="290"/>
      <c r="I312" s="290"/>
      <c r="J312" s="290"/>
      <c r="K312" s="291"/>
      <c r="L312" s="292"/>
      <c r="M312" s="293"/>
      <c r="N312" s="293"/>
      <c r="O312" s="293"/>
      <c r="P312" s="293"/>
      <c r="Q312" s="293"/>
      <c r="R312" s="293"/>
      <c r="S312" s="293"/>
      <c r="T312" s="293"/>
      <c r="U312" s="293"/>
      <c r="V312" s="293"/>
      <c r="W312" s="293"/>
      <c r="X312" s="294"/>
      <c r="Y312" s="295">
        <v>94</v>
      </c>
      <c r="Z312" s="296"/>
      <c r="AA312" s="296"/>
      <c r="AB312" s="297"/>
      <c r="AC312" s="289" t="s">
        <v>723</v>
      </c>
      <c r="AD312" s="290"/>
      <c r="AE312" s="290"/>
      <c r="AF312" s="290"/>
      <c r="AG312" s="291"/>
      <c r="AH312" s="292"/>
      <c r="AI312" s="293"/>
      <c r="AJ312" s="293"/>
      <c r="AK312" s="293"/>
      <c r="AL312" s="293"/>
      <c r="AM312" s="293"/>
      <c r="AN312" s="293"/>
      <c r="AO312" s="293"/>
      <c r="AP312" s="293"/>
      <c r="AQ312" s="293"/>
      <c r="AR312" s="293"/>
      <c r="AS312" s="293"/>
      <c r="AT312" s="294"/>
      <c r="AU312" s="295">
        <v>8</v>
      </c>
      <c r="AV312" s="296"/>
      <c r="AW312" s="296"/>
      <c r="AX312" s="298"/>
    </row>
    <row r="313" spans="1:50" ht="24.75" customHeight="1" x14ac:dyDescent="0.15">
      <c r="A313" s="331"/>
      <c r="B313" s="332"/>
      <c r="C313" s="332"/>
      <c r="D313" s="332"/>
      <c r="E313" s="332"/>
      <c r="F313" s="333"/>
      <c r="G313" s="289" t="s">
        <v>724</v>
      </c>
      <c r="H313" s="290"/>
      <c r="I313" s="290"/>
      <c r="J313" s="290"/>
      <c r="K313" s="291"/>
      <c r="L313" s="292"/>
      <c r="M313" s="293"/>
      <c r="N313" s="293"/>
      <c r="O313" s="293"/>
      <c r="P313" s="293"/>
      <c r="Q313" s="293"/>
      <c r="R313" s="293"/>
      <c r="S313" s="293"/>
      <c r="T313" s="293"/>
      <c r="U313" s="293"/>
      <c r="V313" s="293"/>
      <c r="W313" s="293"/>
      <c r="X313" s="294"/>
      <c r="Y313" s="295">
        <v>44</v>
      </c>
      <c r="Z313" s="296"/>
      <c r="AA313" s="296"/>
      <c r="AB313" s="297"/>
      <c r="AC313" s="289" t="s">
        <v>724</v>
      </c>
      <c r="AD313" s="290"/>
      <c r="AE313" s="290"/>
      <c r="AF313" s="290"/>
      <c r="AG313" s="291"/>
      <c r="AH313" s="292"/>
      <c r="AI313" s="293"/>
      <c r="AJ313" s="293"/>
      <c r="AK313" s="293"/>
      <c r="AL313" s="293"/>
      <c r="AM313" s="293"/>
      <c r="AN313" s="293"/>
      <c r="AO313" s="293"/>
      <c r="AP313" s="293"/>
      <c r="AQ313" s="293"/>
      <c r="AR313" s="293"/>
      <c r="AS313" s="293"/>
      <c r="AT313" s="294"/>
      <c r="AU313" s="295">
        <v>7</v>
      </c>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1039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93</v>
      </c>
      <c r="AV320" s="286"/>
      <c r="AW320" s="286"/>
      <c r="AX320" s="288"/>
    </row>
    <row r="321" spans="1:51" ht="24.75" customHeight="1" x14ac:dyDescent="0.15">
      <c r="A321" s="331"/>
      <c r="B321" s="332"/>
      <c r="C321" s="332"/>
      <c r="D321" s="332"/>
      <c r="E321" s="332"/>
      <c r="F321" s="333"/>
      <c r="G321" s="309" t="s">
        <v>762</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766</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41.1" customHeight="1" x14ac:dyDescent="0.15">
      <c r="A323" s="331"/>
      <c r="B323" s="332"/>
      <c r="C323" s="332"/>
      <c r="D323" s="332"/>
      <c r="E323" s="332"/>
      <c r="F323" s="333"/>
      <c r="G323" s="299" t="s">
        <v>721</v>
      </c>
      <c r="H323" s="300"/>
      <c r="I323" s="300"/>
      <c r="J323" s="300"/>
      <c r="K323" s="301"/>
      <c r="L323" s="302" t="s">
        <v>764</v>
      </c>
      <c r="M323" s="303"/>
      <c r="N323" s="303"/>
      <c r="O323" s="303"/>
      <c r="P323" s="303"/>
      <c r="Q323" s="303"/>
      <c r="R323" s="303"/>
      <c r="S323" s="303"/>
      <c r="T323" s="303"/>
      <c r="U323" s="303"/>
      <c r="V323" s="303"/>
      <c r="W323" s="303"/>
      <c r="X323" s="304"/>
      <c r="Y323" s="305">
        <v>151</v>
      </c>
      <c r="Z323" s="306"/>
      <c r="AA323" s="306"/>
      <c r="AB323" s="307"/>
      <c r="AC323" s="299" t="s">
        <v>721</v>
      </c>
      <c r="AD323" s="300"/>
      <c r="AE323" s="300"/>
      <c r="AF323" s="300"/>
      <c r="AG323" s="301"/>
      <c r="AH323" s="302" t="s">
        <v>767</v>
      </c>
      <c r="AI323" s="303"/>
      <c r="AJ323" s="303"/>
      <c r="AK323" s="303"/>
      <c r="AL323" s="303"/>
      <c r="AM323" s="303"/>
      <c r="AN323" s="303"/>
      <c r="AO323" s="303"/>
      <c r="AP323" s="303"/>
      <c r="AQ323" s="303"/>
      <c r="AR323" s="303"/>
      <c r="AS323" s="303"/>
      <c r="AT323" s="304"/>
      <c r="AU323" s="305">
        <v>36</v>
      </c>
      <c r="AV323" s="306"/>
      <c r="AW323" s="306"/>
      <c r="AX323" s="308"/>
      <c r="AY323">
        <f t="shared" si="11"/>
        <v>2</v>
      </c>
    </row>
    <row r="324" spans="1:51" ht="24.75" customHeight="1" x14ac:dyDescent="0.15">
      <c r="A324" s="331"/>
      <c r="B324" s="332"/>
      <c r="C324" s="332"/>
      <c r="D324" s="332"/>
      <c r="E324" s="332"/>
      <c r="F324" s="333"/>
      <c r="G324" s="289" t="s">
        <v>722</v>
      </c>
      <c r="H324" s="290"/>
      <c r="I324" s="290"/>
      <c r="J324" s="290"/>
      <c r="K324" s="291"/>
      <c r="L324" s="292" t="s">
        <v>765</v>
      </c>
      <c r="M324" s="293"/>
      <c r="N324" s="293"/>
      <c r="O324" s="293"/>
      <c r="P324" s="293"/>
      <c r="Q324" s="293"/>
      <c r="R324" s="293"/>
      <c r="S324" s="293"/>
      <c r="T324" s="293"/>
      <c r="U324" s="293"/>
      <c r="V324" s="293"/>
      <c r="W324" s="293"/>
      <c r="X324" s="294"/>
      <c r="Y324" s="295">
        <v>108</v>
      </c>
      <c r="Z324" s="296"/>
      <c r="AA324" s="296"/>
      <c r="AB324" s="297"/>
      <c r="AC324" s="289" t="s">
        <v>722</v>
      </c>
      <c r="AD324" s="290"/>
      <c r="AE324" s="290"/>
      <c r="AF324" s="290"/>
      <c r="AG324" s="291"/>
      <c r="AH324" s="292" t="s">
        <v>768</v>
      </c>
      <c r="AI324" s="293"/>
      <c r="AJ324" s="293"/>
      <c r="AK324" s="293"/>
      <c r="AL324" s="293"/>
      <c r="AM324" s="293"/>
      <c r="AN324" s="293"/>
      <c r="AO324" s="293"/>
      <c r="AP324" s="293"/>
      <c r="AQ324" s="293"/>
      <c r="AR324" s="293"/>
      <c r="AS324" s="293"/>
      <c r="AT324" s="294"/>
      <c r="AU324" s="295">
        <v>10</v>
      </c>
      <c r="AV324" s="296"/>
      <c r="AW324" s="296"/>
      <c r="AX324" s="298"/>
      <c r="AY324">
        <f t="shared" si="11"/>
        <v>2</v>
      </c>
    </row>
    <row r="325" spans="1:51" ht="24.75" customHeight="1" x14ac:dyDescent="0.15">
      <c r="A325" s="331"/>
      <c r="B325" s="332"/>
      <c r="C325" s="332"/>
      <c r="D325" s="332"/>
      <c r="E325" s="332"/>
      <c r="F325" s="333"/>
      <c r="G325" s="289" t="s">
        <v>723</v>
      </c>
      <c r="H325" s="290"/>
      <c r="I325" s="290"/>
      <c r="J325" s="290"/>
      <c r="K325" s="291"/>
      <c r="L325" s="292"/>
      <c r="M325" s="293"/>
      <c r="N325" s="293"/>
      <c r="O325" s="293"/>
      <c r="P325" s="293"/>
      <c r="Q325" s="293"/>
      <c r="R325" s="293"/>
      <c r="S325" s="293"/>
      <c r="T325" s="293"/>
      <c r="U325" s="293"/>
      <c r="V325" s="293"/>
      <c r="W325" s="293"/>
      <c r="X325" s="294"/>
      <c r="Y325" s="295">
        <v>29</v>
      </c>
      <c r="Z325" s="296"/>
      <c r="AA325" s="296"/>
      <c r="AB325" s="297"/>
      <c r="AC325" s="289" t="s">
        <v>723</v>
      </c>
      <c r="AD325" s="290"/>
      <c r="AE325" s="290"/>
      <c r="AF325" s="290"/>
      <c r="AG325" s="291"/>
      <c r="AH325" s="292"/>
      <c r="AI325" s="293"/>
      <c r="AJ325" s="293"/>
      <c r="AK325" s="293"/>
      <c r="AL325" s="293"/>
      <c r="AM325" s="293"/>
      <c r="AN325" s="293"/>
      <c r="AO325" s="293"/>
      <c r="AP325" s="293"/>
      <c r="AQ325" s="293"/>
      <c r="AR325" s="293"/>
      <c r="AS325" s="293"/>
      <c r="AT325" s="294"/>
      <c r="AU325" s="295">
        <v>5</v>
      </c>
      <c r="AV325" s="296"/>
      <c r="AW325" s="296"/>
      <c r="AX325" s="298"/>
      <c r="AY325">
        <f t="shared" si="11"/>
        <v>2</v>
      </c>
    </row>
    <row r="326" spans="1:51" ht="24.75" customHeight="1" x14ac:dyDescent="0.15">
      <c r="A326" s="331"/>
      <c r="B326" s="332"/>
      <c r="C326" s="332"/>
      <c r="D326" s="332"/>
      <c r="E326" s="332"/>
      <c r="F326" s="333"/>
      <c r="G326" s="289" t="s">
        <v>763</v>
      </c>
      <c r="H326" s="290"/>
      <c r="I326" s="290"/>
      <c r="J326" s="290"/>
      <c r="K326" s="291"/>
      <c r="L326" s="292"/>
      <c r="M326" s="293"/>
      <c r="N326" s="293"/>
      <c r="O326" s="293"/>
      <c r="P326" s="293"/>
      <c r="Q326" s="293"/>
      <c r="R326" s="293"/>
      <c r="S326" s="293"/>
      <c r="T326" s="293"/>
      <c r="U326" s="293"/>
      <c r="V326" s="293"/>
      <c r="W326" s="293"/>
      <c r="X326" s="294"/>
      <c r="Y326" s="295">
        <v>26</v>
      </c>
      <c r="Z326" s="296"/>
      <c r="AA326" s="296"/>
      <c r="AB326" s="297"/>
      <c r="AC326" s="289" t="s">
        <v>724</v>
      </c>
      <c r="AD326" s="290"/>
      <c r="AE326" s="290"/>
      <c r="AF326" s="290"/>
      <c r="AG326" s="291"/>
      <c r="AH326" s="292"/>
      <c r="AI326" s="293"/>
      <c r="AJ326" s="293"/>
      <c r="AK326" s="293"/>
      <c r="AL326" s="293"/>
      <c r="AM326" s="293"/>
      <c r="AN326" s="293"/>
      <c r="AO326" s="293"/>
      <c r="AP326" s="293"/>
      <c r="AQ326" s="293"/>
      <c r="AR326" s="293"/>
      <c r="AS326" s="293"/>
      <c r="AT326" s="294"/>
      <c r="AU326" s="295">
        <v>4</v>
      </c>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314</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55</v>
      </c>
      <c r="AV333" s="286"/>
      <c r="AW333" s="286"/>
      <c r="AX333" s="288"/>
      <c r="AY333">
        <f t="shared" si="11"/>
        <v>2</v>
      </c>
    </row>
    <row r="334" spans="1:51" ht="24.75" customHeight="1" x14ac:dyDescent="0.15">
      <c r="A334" s="331"/>
      <c r="B334" s="332"/>
      <c r="C334" s="332"/>
      <c r="D334" s="332"/>
      <c r="E334" s="332"/>
      <c r="F334" s="333"/>
      <c r="G334" s="309" t="s">
        <v>772</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773</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x14ac:dyDescent="0.15">
      <c r="A336" s="331"/>
      <c r="B336" s="332"/>
      <c r="C336" s="332"/>
      <c r="D336" s="332"/>
      <c r="E336" s="332"/>
      <c r="F336" s="333"/>
      <c r="G336" s="299" t="s">
        <v>721</v>
      </c>
      <c r="H336" s="300"/>
      <c r="I336" s="300"/>
      <c r="J336" s="300"/>
      <c r="K336" s="301"/>
      <c r="L336" s="302" t="s">
        <v>790</v>
      </c>
      <c r="M336" s="303"/>
      <c r="N336" s="303"/>
      <c r="O336" s="303"/>
      <c r="P336" s="303"/>
      <c r="Q336" s="303"/>
      <c r="R336" s="303"/>
      <c r="S336" s="303"/>
      <c r="T336" s="303"/>
      <c r="U336" s="303"/>
      <c r="V336" s="303"/>
      <c r="W336" s="303"/>
      <c r="X336" s="304"/>
      <c r="Y336" s="305">
        <v>3</v>
      </c>
      <c r="Z336" s="306"/>
      <c r="AA336" s="306"/>
      <c r="AB336" s="307"/>
      <c r="AC336" s="299" t="s">
        <v>769</v>
      </c>
      <c r="AD336" s="300"/>
      <c r="AE336" s="300"/>
      <c r="AF336" s="300"/>
      <c r="AG336" s="301"/>
      <c r="AH336" s="302" t="s">
        <v>774</v>
      </c>
      <c r="AI336" s="303"/>
      <c r="AJ336" s="303"/>
      <c r="AK336" s="303"/>
      <c r="AL336" s="303"/>
      <c r="AM336" s="303"/>
      <c r="AN336" s="303"/>
      <c r="AO336" s="303"/>
      <c r="AP336" s="303"/>
      <c r="AQ336" s="303"/>
      <c r="AR336" s="303"/>
      <c r="AS336" s="303"/>
      <c r="AT336" s="304"/>
      <c r="AU336" s="305">
        <v>15</v>
      </c>
      <c r="AV336" s="306"/>
      <c r="AW336" s="306"/>
      <c r="AX336" s="308"/>
      <c r="AY336">
        <f t="shared" si="12"/>
        <v>2</v>
      </c>
    </row>
    <row r="337" spans="1:51" ht="24.75"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t="s">
        <v>770</v>
      </c>
      <c r="AD337" s="290"/>
      <c r="AE337" s="290"/>
      <c r="AF337" s="290"/>
      <c r="AG337" s="291"/>
      <c r="AH337" s="292" t="s">
        <v>775</v>
      </c>
      <c r="AI337" s="293"/>
      <c r="AJ337" s="293"/>
      <c r="AK337" s="293"/>
      <c r="AL337" s="293"/>
      <c r="AM337" s="293"/>
      <c r="AN337" s="293"/>
      <c r="AO337" s="293"/>
      <c r="AP337" s="293"/>
      <c r="AQ337" s="293"/>
      <c r="AR337" s="293"/>
      <c r="AS337" s="293"/>
      <c r="AT337" s="294"/>
      <c r="AU337" s="295">
        <v>5</v>
      </c>
      <c r="AV337" s="296"/>
      <c r="AW337" s="296"/>
      <c r="AX337" s="298"/>
      <c r="AY337">
        <f t="shared" si="12"/>
        <v>2</v>
      </c>
    </row>
    <row r="338" spans="1:51" ht="24.75"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t="s">
        <v>771</v>
      </c>
      <c r="AD338" s="290"/>
      <c r="AE338" s="290"/>
      <c r="AF338" s="290"/>
      <c r="AG338" s="291"/>
      <c r="AH338" s="292" t="s">
        <v>776</v>
      </c>
      <c r="AI338" s="293"/>
      <c r="AJ338" s="293"/>
      <c r="AK338" s="293"/>
      <c r="AL338" s="293"/>
      <c r="AM338" s="293"/>
      <c r="AN338" s="293"/>
      <c r="AO338" s="293"/>
      <c r="AP338" s="293"/>
      <c r="AQ338" s="293"/>
      <c r="AR338" s="293"/>
      <c r="AS338" s="293"/>
      <c r="AT338" s="294"/>
      <c r="AU338" s="295">
        <v>2</v>
      </c>
      <c r="AV338" s="296"/>
      <c r="AW338" s="296"/>
      <c r="AX338" s="298"/>
      <c r="AY338">
        <f t="shared" si="12"/>
        <v>2</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x14ac:dyDescent="0.1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3</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22</v>
      </c>
      <c r="AV346" s="286"/>
      <c r="AW346" s="286"/>
      <c r="AX346" s="288"/>
      <c r="AY346">
        <f t="shared" si="13"/>
        <v>2</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657</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308</v>
      </c>
      <c r="AM360" s="279"/>
      <c r="AN360" s="279"/>
      <c r="AO360" s="94" t="s">
        <v>307</v>
      </c>
      <c r="AP360" s="21"/>
      <c r="AQ360" s="21"/>
      <c r="AR360" s="21"/>
      <c r="AS360" s="21"/>
      <c r="AT360" s="21"/>
      <c r="AU360" s="21"/>
      <c r="AV360" s="21"/>
      <c r="AW360" s="21"/>
      <c r="AX360" s="22"/>
      <c r="AY360">
        <f>COUNTIF($AO$360,"☑")</f>
        <v>0</v>
      </c>
    </row>
    <row r="361" spans="1:51" ht="9"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6" customHeight="1" x14ac:dyDescent="0.15"/>
    <row r="363" spans="1:51" ht="18.6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4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306</v>
      </c>
      <c r="AD365" s="256"/>
      <c r="AE365" s="256"/>
      <c r="AF365" s="256"/>
      <c r="AG365" s="256"/>
      <c r="AH365" s="272" t="s">
        <v>326</v>
      </c>
      <c r="AI365" s="270"/>
      <c r="AJ365" s="270"/>
      <c r="AK365" s="270"/>
      <c r="AL365" s="270" t="s">
        <v>19</v>
      </c>
      <c r="AM365" s="270"/>
      <c r="AN365" s="270"/>
      <c r="AO365" s="274"/>
      <c r="AP365" s="259" t="s">
        <v>275</v>
      </c>
      <c r="AQ365" s="259"/>
      <c r="AR365" s="259"/>
      <c r="AS365" s="259"/>
      <c r="AT365" s="259"/>
      <c r="AU365" s="259"/>
      <c r="AV365" s="259"/>
      <c r="AW365" s="259"/>
      <c r="AX365" s="259"/>
    </row>
    <row r="366" spans="1:51" ht="90.6" customHeight="1" x14ac:dyDescent="0.15">
      <c r="A366" s="245">
        <v>1</v>
      </c>
      <c r="B366" s="245">
        <v>1</v>
      </c>
      <c r="C366" s="267" t="s">
        <v>727</v>
      </c>
      <c r="D366" s="266"/>
      <c r="E366" s="266"/>
      <c r="F366" s="266"/>
      <c r="G366" s="266"/>
      <c r="H366" s="266"/>
      <c r="I366" s="266"/>
      <c r="J366" s="248">
        <v>9011105004645</v>
      </c>
      <c r="K366" s="249"/>
      <c r="L366" s="249"/>
      <c r="M366" s="249"/>
      <c r="N366" s="249"/>
      <c r="O366" s="249"/>
      <c r="P366" s="260" t="s">
        <v>758</v>
      </c>
      <c r="Q366" s="250"/>
      <c r="R366" s="250"/>
      <c r="S366" s="250"/>
      <c r="T366" s="250"/>
      <c r="U366" s="250"/>
      <c r="V366" s="250"/>
      <c r="W366" s="250"/>
      <c r="X366" s="250"/>
      <c r="Y366" s="251">
        <v>1039</v>
      </c>
      <c r="Z366" s="252"/>
      <c r="AA366" s="252"/>
      <c r="AB366" s="253"/>
      <c r="AC366" s="237" t="s">
        <v>332</v>
      </c>
      <c r="AD366" s="238"/>
      <c r="AE366" s="238"/>
      <c r="AF366" s="238"/>
      <c r="AG366" s="238"/>
      <c r="AH366" s="268">
        <v>1</v>
      </c>
      <c r="AI366" s="269"/>
      <c r="AJ366" s="269"/>
      <c r="AK366" s="269"/>
      <c r="AL366" s="241">
        <v>97.6</v>
      </c>
      <c r="AM366" s="242"/>
      <c r="AN366" s="242"/>
      <c r="AO366" s="243"/>
      <c r="AP366" s="244" t="s">
        <v>730</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0.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1.6"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306</v>
      </c>
      <c r="AD398" s="256"/>
      <c r="AE398" s="256"/>
      <c r="AF398" s="256"/>
      <c r="AG398" s="256"/>
      <c r="AH398" s="272" t="s">
        <v>326</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4" customHeight="1" x14ac:dyDescent="0.15">
      <c r="A399" s="245">
        <v>1</v>
      </c>
      <c r="B399" s="245">
        <v>1</v>
      </c>
      <c r="C399" s="267" t="s">
        <v>728</v>
      </c>
      <c r="D399" s="266"/>
      <c r="E399" s="266"/>
      <c r="F399" s="266"/>
      <c r="G399" s="266"/>
      <c r="H399" s="266"/>
      <c r="I399" s="266"/>
      <c r="J399" s="248">
        <v>7010701013722</v>
      </c>
      <c r="K399" s="249"/>
      <c r="L399" s="249"/>
      <c r="M399" s="249"/>
      <c r="N399" s="249"/>
      <c r="O399" s="249"/>
      <c r="P399" s="260" t="s">
        <v>729</v>
      </c>
      <c r="Q399" s="250"/>
      <c r="R399" s="250"/>
      <c r="S399" s="250"/>
      <c r="T399" s="250"/>
      <c r="U399" s="250"/>
      <c r="V399" s="250"/>
      <c r="W399" s="250"/>
      <c r="X399" s="250"/>
      <c r="Y399" s="251">
        <v>93</v>
      </c>
      <c r="Z399" s="252"/>
      <c r="AA399" s="252"/>
      <c r="AB399" s="253"/>
      <c r="AC399" s="237" t="s">
        <v>332</v>
      </c>
      <c r="AD399" s="238"/>
      <c r="AE399" s="238"/>
      <c r="AF399" s="238"/>
      <c r="AG399" s="238"/>
      <c r="AH399" s="268">
        <v>2</v>
      </c>
      <c r="AI399" s="269"/>
      <c r="AJ399" s="269"/>
      <c r="AK399" s="269"/>
      <c r="AL399" s="241">
        <v>69.099999999999994</v>
      </c>
      <c r="AM399" s="242"/>
      <c r="AN399" s="242"/>
      <c r="AO399" s="243"/>
      <c r="AP399" s="244"/>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6.9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306</v>
      </c>
      <c r="AD431" s="256"/>
      <c r="AE431" s="256"/>
      <c r="AF431" s="256"/>
      <c r="AG431" s="256"/>
      <c r="AH431" s="272" t="s">
        <v>326</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291.60000000000002" customHeight="1" x14ac:dyDescent="0.15">
      <c r="A432" s="245">
        <v>1</v>
      </c>
      <c r="B432" s="245">
        <v>1</v>
      </c>
      <c r="C432" s="266" t="s">
        <v>777</v>
      </c>
      <c r="D432" s="266"/>
      <c r="E432" s="266"/>
      <c r="F432" s="266"/>
      <c r="G432" s="266"/>
      <c r="H432" s="266"/>
      <c r="I432" s="266"/>
      <c r="J432" s="248">
        <v>9011105004645</v>
      </c>
      <c r="K432" s="249"/>
      <c r="L432" s="249"/>
      <c r="M432" s="249"/>
      <c r="N432" s="249"/>
      <c r="O432" s="249"/>
      <c r="P432" s="250" t="s">
        <v>786</v>
      </c>
      <c r="Q432" s="250"/>
      <c r="R432" s="250"/>
      <c r="S432" s="250"/>
      <c r="T432" s="250"/>
      <c r="U432" s="250"/>
      <c r="V432" s="250"/>
      <c r="W432" s="250"/>
      <c r="X432" s="250"/>
      <c r="Y432" s="251">
        <v>314</v>
      </c>
      <c r="Z432" s="252"/>
      <c r="AA432" s="252"/>
      <c r="AB432" s="253"/>
      <c r="AC432" s="237" t="s">
        <v>332</v>
      </c>
      <c r="AD432" s="238"/>
      <c r="AE432" s="238"/>
      <c r="AF432" s="238"/>
      <c r="AG432" s="238"/>
      <c r="AH432" s="268">
        <v>1</v>
      </c>
      <c r="AI432" s="269"/>
      <c r="AJ432" s="269"/>
      <c r="AK432" s="269"/>
      <c r="AL432" s="241">
        <v>99.9</v>
      </c>
      <c r="AM432" s="242"/>
      <c r="AN432" s="242"/>
      <c r="AO432" s="243"/>
      <c r="AP432" s="244" t="s">
        <v>696</v>
      </c>
      <c r="AQ432" s="244"/>
      <c r="AR432" s="244"/>
      <c r="AS432" s="244"/>
      <c r="AT432" s="244"/>
      <c r="AU432" s="244"/>
      <c r="AV432" s="244"/>
      <c r="AW432" s="244"/>
      <c r="AX432" s="244"/>
      <c r="AY432">
        <f>$AY$429</f>
        <v>1</v>
      </c>
    </row>
    <row r="433" spans="1:51" ht="30" customHeight="1" x14ac:dyDescent="0.15">
      <c r="A433" s="245">
        <v>2</v>
      </c>
      <c r="B433" s="245">
        <v>1</v>
      </c>
      <c r="C433" s="266" t="s">
        <v>778</v>
      </c>
      <c r="D433" s="266"/>
      <c r="E433" s="266"/>
      <c r="F433" s="266"/>
      <c r="G433" s="266"/>
      <c r="H433" s="266"/>
      <c r="I433" s="266"/>
      <c r="J433" s="248">
        <v>3010005003993</v>
      </c>
      <c r="K433" s="249"/>
      <c r="L433" s="249"/>
      <c r="M433" s="249"/>
      <c r="N433" s="249"/>
      <c r="O433" s="249"/>
      <c r="P433" s="250" t="s">
        <v>787</v>
      </c>
      <c r="Q433" s="250"/>
      <c r="R433" s="250"/>
      <c r="S433" s="250"/>
      <c r="T433" s="250"/>
      <c r="U433" s="250"/>
      <c r="V433" s="250"/>
      <c r="W433" s="250"/>
      <c r="X433" s="250"/>
      <c r="Y433" s="251">
        <v>91</v>
      </c>
      <c r="Z433" s="252"/>
      <c r="AA433" s="252"/>
      <c r="AB433" s="253"/>
      <c r="AC433" s="237" t="s">
        <v>332</v>
      </c>
      <c r="AD433" s="238"/>
      <c r="AE433" s="238"/>
      <c r="AF433" s="238"/>
      <c r="AG433" s="238"/>
      <c r="AH433" s="268">
        <v>1</v>
      </c>
      <c r="AI433" s="269"/>
      <c r="AJ433" s="269"/>
      <c r="AK433" s="269"/>
      <c r="AL433" s="241">
        <v>95.4</v>
      </c>
      <c r="AM433" s="242"/>
      <c r="AN433" s="242"/>
      <c r="AO433" s="243"/>
      <c r="AP433" s="244" t="s">
        <v>696</v>
      </c>
      <c r="AQ433" s="244"/>
      <c r="AR433" s="244"/>
      <c r="AS433" s="244"/>
      <c r="AT433" s="244"/>
      <c r="AU433" s="244"/>
      <c r="AV433" s="244"/>
      <c r="AW433" s="244"/>
      <c r="AX433" s="244"/>
      <c r="AY433">
        <f>COUNTA($C$433)</f>
        <v>1</v>
      </c>
    </row>
    <row r="434" spans="1:51" ht="30" customHeight="1" x14ac:dyDescent="0.15">
      <c r="A434" s="245">
        <v>3</v>
      </c>
      <c r="B434" s="245">
        <v>1</v>
      </c>
      <c r="C434" s="267" t="s">
        <v>779</v>
      </c>
      <c r="D434" s="266"/>
      <c r="E434" s="266"/>
      <c r="F434" s="266"/>
      <c r="G434" s="266"/>
      <c r="H434" s="266"/>
      <c r="I434" s="266"/>
      <c r="J434" s="248">
        <v>9180005004276</v>
      </c>
      <c r="K434" s="249"/>
      <c r="L434" s="249"/>
      <c r="M434" s="249"/>
      <c r="N434" s="249"/>
      <c r="O434" s="249"/>
      <c r="P434" s="260" t="s">
        <v>787</v>
      </c>
      <c r="Q434" s="250"/>
      <c r="R434" s="250"/>
      <c r="S434" s="250"/>
      <c r="T434" s="250"/>
      <c r="U434" s="250"/>
      <c r="V434" s="250"/>
      <c r="W434" s="250"/>
      <c r="X434" s="250"/>
      <c r="Y434" s="251">
        <v>84</v>
      </c>
      <c r="Z434" s="252"/>
      <c r="AA434" s="252"/>
      <c r="AB434" s="253"/>
      <c r="AC434" s="237" t="s">
        <v>338</v>
      </c>
      <c r="AD434" s="238"/>
      <c r="AE434" s="238"/>
      <c r="AF434" s="238"/>
      <c r="AG434" s="238"/>
      <c r="AH434" s="268">
        <v>1</v>
      </c>
      <c r="AI434" s="269"/>
      <c r="AJ434" s="269"/>
      <c r="AK434" s="269"/>
      <c r="AL434" s="241" t="s">
        <v>696</v>
      </c>
      <c r="AM434" s="242"/>
      <c r="AN434" s="242"/>
      <c r="AO434" s="243"/>
      <c r="AP434" s="244" t="s">
        <v>788</v>
      </c>
      <c r="AQ434" s="244"/>
      <c r="AR434" s="244"/>
      <c r="AS434" s="244"/>
      <c r="AT434" s="244"/>
      <c r="AU434" s="244"/>
      <c r="AV434" s="244"/>
      <c r="AW434" s="244"/>
      <c r="AX434" s="244"/>
      <c r="AY434">
        <f>COUNTA($C$434)</f>
        <v>1</v>
      </c>
    </row>
    <row r="435" spans="1:51" ht="30" customHeight="1" x14ac:dyDescent="0.15">
      <c r="A435" s="245">
        <v>4</v>
      </c>
      <c r="B435" s="245">
        <v>1</v>
      </c>
      <c r="C435" s="267" t="s">
        <v>780</v>
      </c>
      <c r="D435" s="266"/>
      <c r="E435" s="266"/>
      <c r="F435" s="266"/>
      <c r="G435" s="266"/>
      <c r="H435" s="266"/>
      <c r="I435" s="266"/>
      <c r="J435" s="248">
        <v>3020005003539</v>
      </c>
      <c r="K435" s="249"/>
      <c r="L435" s="249"/>
      <c r="M435" s="249"/>
      <c r="N435" s="249"/>
      <c r="O435" s="249"/>
      <c r="P435" s="260" t="s">
        <v>787</v>
      </c>
      <c r="Q435" s="250"/>
      <c r="R435" s="250"/>
      <c r="S435" s="250"/>
      <c r="T435" s="250"/>
      <c r="U435" s="250"/>
      <c r="V435" s="250"/>
      <c r="W435" s="250"/>
      <c r="X435" s="250"/>
      <c r="Y435" s="251">
        <v>71</v>
      </c>
      <c r="Z435" s="252"/>
      <c r="AA435" s="252"/>
      <c r="AB435" s="253"/>
      <c r="AC435" s="237" t="s">
        <v>338</v>
      </c>
      <c r="AD435" s="238"/>
      <c r="AE435" s="238"/>
      <c r="AF435" s="238"/>
      <c r="AG435" s="238"/>
      <c r="AH435" s="268">
        <v>1</v>
      </c>
      <c r="AI435" s="269"/>
      <c r="AJ435" s="269"/>
      <c r="AK435" s="269"/>
      <c r="AL435" s="241" t="s">
        <v>696</v>
      </c>
      <c r="AM435" s="242"/>
      <c r="AN435" s="242"/>
      <c r="AO435" s="243"/>
      <c r="AP435" s="244" t="s">
        <v>788</v>
      </c>
      <c r="AQ435" s="244"/>
      <c r="AR435" s="244"/>
      <c r="AS435" s="244"/>
      <c r="AT435" s="244"/>
      <c r="AU435" s="244"/>
      <c r="AV435" s="244"/>
      <c r="AW435" s="244"/>
      <c r="AX435" s="244"/>
      <c r="AY435">
        <f>COUNTA($C$435)</f>
        <v>1</v>
      </c>
    </row>
    <row r="436" spans="1:51" ht="30" customHeight="1" x14ac:dyDescent="0.15">
      <c r="A436" s="245">
        <v>5</v>
      </c>
      <c r="B436" s="245">
        <v>1</v>
      </c>
      <c r="C436" s="266" t="s">
        <v>781</v>
      </c>
      <c r="D436" s="266"/>
      <c r="E436" s="266"/>
      <c r="F436" s="266"/>
      <c r="G436" s="266"/>
      <c r="H436" s="266"/>
      <c r="I436" s="266"/>
      <c r="J436" s="248">
        <v>8120005004365</v>
      </c>
      <c r="K436" s="249"/>
      <c r="L436" s="249"/>
      <c r="M436" s="249"/>
      <c r="N436" s="249"/>
      <c r="O436" s="249"/>
      <c r="P436" s="250" t="s">
        <v>787</v>
      </c>
      <c r="Q436" s="250"/>
      <c r="R436" s="250"/>
      <c r="S436" s="250"/>
      <c r="T436" s="250"/>
      <c r="U436" s="250"/>
      <c r="V436" s="250"/>
      <c r="W436" s="250"/>
      <c r="X436" s="250"/>
      <c r="Y436" s="251">
        <v>70</v>
      </c>
      <c r="Z436" s="252"/>
      <c r="AA436" s="252"/>
      <c r="AB436" s="253"/>
      <c r="AC436" s="237" t="s">
        <v>338</v>
      </c>
      <c r="AD436" s="238"/>
      <c r="AE436" s="238"/>
      <c r="AF436" s="238"/>
      <c r="AG436" s="238"/>
      <c r="AH436" s="268">
        <v>1</v>
      </c>
      <c r="AI436" s="269"/>
      <c r="AJ436" s="269"/>
      <c r="AK436" s="269"/>
      <c r="AL436" s="241" t="s">
        <v>696</v>
      </c>
      <c r="AM436" s="242"/>
      <c r="AN436" s="242"/>
      <c r="AO436" s="243"/>
      <c r="AP436" s="244" t="s">
        <v>788</v>
      </c>
      <c r="AQ436" s="244"/>
      <c r="AR436" s="244"/>
      <c r="AS436" s="244"/>
      <c r="AT436" s="244"/>
      <c r="AU436" s="244"/>
      <c r="AV436" s="244"/>
      <c r="AW436" s="244"/>
      <c r="AX436" s="244"/>
      <c r="AY436">
        <f>COUNTA($C$436)</f>
        <v>1</v>
      </c>
    </row>
    <row r="437" spans="1:51" ht="30" customHeight="1" x14ac:dyDescent="0.15">
      <c r="A437" s="245">
        <v>6</v>
      </c>
      <c r="B437" s="245">
        <v>1</v>
      </c>
      <c r="C437" s="266" t="s">
        <v>782</v>
      </c>
      <c r="D437" s="266"/>
      <c r="E437" s="266"/>
      <c r="F437" s="266"/>
      <c r="G437" s="266"/>
      <c r="H437" s="266"/>
      <c r="I437" s="266"/>
      <c r="J437" s="248">
        <v>2240005001703</v>
      </c>
      <c r="K437" s="249"/>
      <c r="L437" s="249"/>
      <c r="M437" s="249"/>
      <c r="N437" s="249"/>
      <c r="O437" s="249"/>
      <c r="P437" s="250" t="s">
        <v>787</v>
      </c>
      <c r="Q437" s="250"/>
      <c r="R437" s="250"/>
      <c r="S437" s="250"/>
      <c r="T437" s="250"/>
      <c r="U437" s="250"/>
      <c r="V437" s="250"/>
      <c r="W437" s="250"/>
      <c r="X437" s="250"/>
      <c r="Y437" s="251">
        <v>70</v>
      </c>
      <c r="Z437" s="252"/>
      <c r="AA437" s="252"/>
      <c r="AB437" s="253"/>
      <c r="AC437" s="237" t="s">
        <v>338</v>
      </c>
      <c r="AD437" s="238"/>
      <c r="AE437" s="238"/>
      <c r="AF437" s="238"/>
      <c r="AG437" s="238"/>
      <c r="AH437" s="268">
        <v>1</v>
      </c>
      <c r="AI437" s="269"/>
      <c r="AJ437" s="269"/>
      <c r="AK437" s="269"/>
      <c r="AL437" s="241" t="s">
        <v>696</v>
      </c>
      <c r="AM437" s="242"/>
      <c r="AN437" s="242"/>
      <c r="AO437" s="243"/>
      <c r="AP437" s="244" t="s">
        <v>788</v>
      </c>
      <c r="AQ437" s="244"/>
      <c r="AR437" s="244"/>
      <c r="AS437" s="244"/>
      <c r="AT437" s="244"/>
      <c r="AU437" s="244"/>
      <c r="AV437" s="244"/>
      <c r="AW437" s="244"/>
      <c r="AX437" s="244"/>
      <c r="AY437">
        <f>COUNTA($C$437)</f>
        <v>1</v>
      </c>
    </row>
    <row r="438" spans="1:51" ht="30" customHeight="1" x14ac:dyDescent="0.15">
      <c r="A438" s="245">
        <v>7</v>
      </c>
      <c r="B438" s="245">
        <v>1</v>
      </c>
      <c r="C438" s="266" t="s">
        <v>783</v>
      </c>
      <c r="D438" s="266"/>
      <c r="E438" s="266"/>
      <c r="F438" s="266"/>
      <c r="G438" s="266"/>
      <c r="H438" s="266"/>
      <c r="I438" s="266"/>
      <c r="J438" s="248">
        <v>6140005002815</v>
      </c>
      <c r="K438" s="249"/>
      <c r="L438" s="249"/>
      <c r="M438" s="249"/>
      <c r="N438" s="249"/>
      <c r="O438" s="249"/>
      <c r="P438" s="250" t="s">
        <v>787</v>
      </c>
      <c r="Q438" s="250"/>
      <c r="R438" s="250"/>
      <c r="S438" s="250"/>
      <c r="T438" s="250"/>
      <c r="U438" s="250"/>
      <c r="V438" s="250"/>
      <c r="W438" s="250"/>
      <c r="X438" s="250"/>
      <c r="Y438" s="251">
        <v>67</v>
      </c>
      <c r="Z438" s="252"/>
      <c r="AA438" s="252"/>
      <c r="AB438" s="253"/>
      <c r="AC438" s="237" t="s">
        <v>338</v>
      </c>
      <c r="AD438" s="238"/>
      <c r="AE438" s="238"/>
      <c r="AF438" s="238"/>
      <c r="AG438" s="238"/>
      <c r="AH438" s="268">
        <v>1</v>
      </c>
      <c r="AI438" s="269"/>
      <c r="AJ438" s="269"/>
      <c r="AK438" s="269"/>
      <c r="AL438" s="241" t="s">
        <v>696</v>
      </c>
      <c r="AM438" s="242"/>
      <c r="AN438" s="242"/>
      <c r="AO438" s="243"/>
      <c r="AP438" s="244" t="s">
        <v>788</v>
      </c>
      <c r="AQ438" s="244"/>
      <c r="AR438" s="244"/>
      <c r="AS438" s="244"/>
      <c r="AT438" s="244"/>
      <c r="AU438" s="244"/>
      <c r="AV438" s="244"/>
      <c r="AW438" s="244"/>
      <c r="AX438" s="244"/>
      <c r="AY438">
        <f>COUNTA($C$438)</f>
        <v>1</v>
      </c>
    </row>
    <row r="439" spans="1:51" ht="30" customHeight="1" x14ac:dyDescent="0.15">
      <c r="A439" s="245">
        <v>8</v>
      </c>
      <c r="B439" s="245">
        <v>1</v>
      </c>
      <c r="C439" s="266" t="s">
        <v>785</v>
      </c>
      <c r="D439" s="266"/>
      <c r="E439" s="266"/>
      <c r="F439" s="266"/>
      <c r="G439" s="266"/>
      <c r="H439" s="266"/>
      <c r="I439" s="266"/>
      <c r="J439" s="248">
        <v>7070005004272</v>
      </c>
      <c r="K439" s="249"/>
      <c r="L439" s="249"/>
      <c r="M439" s="249"/>
      <c r="N439" s="249"/>
      <c r="O439" s="249"/>
      <c r="P439" s="250" t="s">
        <v>787</v>
      </c>
      <c r="Q439" s="250"/>
      <c r="R439" s="250"/>
      <c r="S439" s="250"/>
      <c r="T439" s="250"/>
      <c r="U439" s="250"/>
      <c r="V439" s="250"/>
      <c r="W439" s="250"/>
      <c r="X439" s="250"/>
      <c r="Y439" s="251">
        <v>67</v>
      </c>
      <c r="Z439" s="252"/>
      <c r="AA439" s="252"/>
      <c r="AB439" s="253"/>
      <c r="AC439" s="237" t="s">
        <v>338</v>
      </c>
      <c r="AD439" s="238"/>
      <c r="AE439" s="238"/>
      <c r="AF439" s="238"/>
      <c r="AG439" s="238"/>
      <c r="AH439" s="268">
        <v>1</v>
      </c>
      <c r="AI439" s="269"/>
      <c r="AJ439" s="269"/>
      <c r="AK439" s="269"/>
      <c r="AL439" s="241" t="s">
        <v>696</v>
      </c>
      <c r="AM439" s="242"/>
      <c r="AN439" s="242"/>
      <c r="AO439" s="243"/>
      <c r="AP439" s="244" t="s">
        <v>788</v>
      </c>
      <c r="AQ439" s="244"/>
      <c r="AR439" s="244"/>
      <c r="AS439" s="244"/>
      <c r="AT439" s="244"/>
      <c r="AU439" s="244"/>
      <c r="AV439" s="244"/>
      <c r="AW439" s="244"/>
      <c r="AX439" s="244"/>
      <c r="AY439">
        <f>COUNTA($C$439)</f>
        <v>1</v>
      </c>
    </row>
    <row r="440" spans="1:51" ht="30" customHeight="1" x14ac:dyDescent="0.15">
      <c r="A440" s="245">
        <v>9</v>
      </c>
      <c r="B440" s="245">
        <v>1</v>
      </c>
      <c r="C440" s="267" t="s">
        <v>784</v>
      </c>
      <c r="D440" s="266"/>
      <c r="E440" s="266"/>
      <c r="F440" s="266"/>
      <c r="G440" s="266"/>
      <c r="H440" s="266"/>
      <c r="I440" s="266"/>
      <c r="J440" s="248">
        <v>2030005001352</v>
      </c>
      <c r="K440" s="249"/>
      <c r="L440" s="249"/>
      <c r="M440" s="249"/>
      <c r="N440" s="249"/>
      <c r="O440" s="249"/>
      <c r="P440" s="250" t="s">
        <v>787</v>
      </c>
      <c r="Q440" s="250"/>
      <c r="R440" s="250"/>
      <c r="S440" s="250"/>
      <c r="T440" s="250"/>
      <c r="U440" s="250"/>
      <c r="V440" s="250"/>
      <c r="W440" s="250"/>
      <c r="X440" s="250"/>
      <c r="Y440" s="251">
        <v>67</v>
      </c>
      <c r="Z440" s="252"/>
      <c r="AA440" s="252"/>
      <c r="AB440" s="253"/>
      <c r="AC440" s="237" t="s">
        <v>338</v>
      </c>
      <c r="AD440" s="238"/>
      <c r="AE440" s="238"/>
      <c r="AF440" s="238"/>
      <c r="AG440" s="238"/>
      <c r="AH440" s="268">
        <v>1</v>
      </c>
      <c r="AI440" s="269"/>
      <c r="AJ440" s="269"/>
      <c r="AK440" s="269"/>
      <c r="AL440" s="241" t="s">
        <v>696</v>
      </c>
      <c r="AM440" s="242"/>
      <c r="AN440" s="242"/>
      <c r="AO440" s="243"/>
      <c r="AP440" s="244" t="s">
        <v>788</v>
      </c>
      <c r="AQ440" s="244"/>
      <c r="AR440" s="244"/>
      <c r="AS440" s="244"/>
      <c r="AT440" s="244"/>
      <c r="AU440" s="244"/>
      <c r="AV440" s="244"/>
      <c r="AW440" s="244"/>
      <c r="AX440" s="244"/>
      <c r="AY440">
        <f>COUNTA($C$440)</f>
        <v>1</v>
      </c>
    </row>
    <row r="441" spans="1:51" ht="30" customHeight="1" x14ac:dyDescent="0.15">
      <c r="A441" s="245">
        <v>10</v>
      </c>
      <c r="B441" s="245">
        <v>1</v>
      </c>
      <c r="C441" s="267" t="s">
        <v>796</v>
      </c>
      <c r="D441" s="266"/>
      <c r="E441" s="266"/>
      <c r="F441" s="266"/>
      <c r="G441" s="266"/>
      <c r="H441" s="266"/>
      <c r="I441" s="266"/>
      <c r="J441" s="248">
        <v>5290005002743</v>
      </c>
      <c r="K441" s="249"/>
      <c r="L441" s="249"/>
      <c r="M441" s="249"/>
      <c r="N441" s="249"/>
      <c r="O441" s="249"/>
      <c r="P441" s="250" t="s">
        <v>787</v>
      </c>
      <c r="Q441" s="250"/>
      <c r="R441" s="250"/>
      <c r="S441" s="250"/>
      <c r="T441" s="250"/>
      <c r="U441" s="250"/>
      <c r="V441" s="250"/>
      <c r="W441" s="250"/>
      <c r="X441" s="250"/>
      <c r="Y441" s="251">
        <v>63</v>
      </c>
      <c r="Z441" s="252"/>
      <c r="AA441" s="252"/>
      <c r="AB441" s="253"/>
      <c r="AC441" s="237" t="s">
        <v>338</v>
      </c>
      <c r="AD441" s="238"/>
      <c r="AE441" s="238"/>
      <c r="AF441" s="238"/>
      <c r="AG441" s="238"/>
      <c r="AH441" s="268">
        <v>1</v>
      </c>
      <c r="AI441" s="269"/>
      <c r="AJ441" s="269"/>
      <c r="AK441" s="269"/>
      <c r="AL441" s="241" t="s">
        <v>696</v>
      </c>
      <c r="AM441" s="242"/>
      <c r="AN441" s="242"/>
      <c r="AO441" s="243"/>
      <c r="AP441" s="244" t="s">
        <v>788</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68">
        <v>1</v>
      </c>
      <c r="AI442" s="269"/>
      <c r="AJ442" s="269"/>
      <c r="AK442" s="269"/>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68">
        <v>1</v>
      </c>
      <c r="AI443" s="269"/>
      <c r="AJ443" s="269"/>
      <c r="AK443" s="269"/>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68">
        <v>1</v>
      </c>
      <c r="AI444" s="269"/>
      <c r="AJ444" s="269"/>
      <c r="AK444" s="269"/>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68">
        <v>1</v>
      </c>
      <c r="AI445" s="269"/>
      <c r="AJ445" s="269"/>
      <c r="AK445" s="269"/>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68">
        <v>1</v>
      </c>
      <c r="AI446" s="269"/>
      <c r="AJ446" s="269"/>
      <c r="AK446" s="269"/>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68">
        <v>1</v>
      </c>
      <c r="AI447" s="269"/>
      <c r="AJ447" s="269"/>
      <c r="AK447" s="269"/>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68">
        <v>1</v>
      </c>
      <c r="AI448" s="269"/>
      <c r="AJ448" s="269"/>
      <c r="AK448" s="269"/>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68">
        <v>1</v>
      </c>
      <c r="AI449" s="269"/>
      <c r="AJ449" s="269"/>
      <c r="AK449" s="269"/>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68">
        <v>1</v>
      </c>
      <c r="AI450" s="269"/>
      <c r="AJ450" s="269"/>
      <c r="AK450" s="269"/>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68">
        <v>1</v>
      </c>
      <c r="AI451" s="269"/>
      <c r="AJ451" s="269"/>
      <c r="AK451" s="269"/>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68">
        <v>1</v>
      </c>
      <c r="AI452" s="269"/>
      <c r="AJ452" s="269"/>
      <c r="AK452" s="269"/>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68">
        <v>1</v>
      </c>
      <c r="AI453" s="269"/>
      <c r="AJ453" s="269"/>
      <c r="AK453" s="269"/>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68">
        <v>1</v>
      </c>
      <c r="AI454" s="269"/>
      <c r="AJ454" s="269"/>
      <c r="AK454" s="269"/>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68">
        <v>1</v>
      </c>
      <c r="AI455" s="269"/>
      <c r="AJ455" s="269"/>
      <c r="AK455" s="269"/>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68">
        <v>1</v>
      </c>
      <c r="AI456" s="269"/>
      <c r="AJ456" s="269"/>
      <c r="AK456" s="269"/>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68">
        <v>1</v>
      </c>
      <c r="AI457" s="269"/>
      <c r="AJ457" s="269"/>
      <c r="AK457" s="269"/>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68">
        <v>1</v>
      </c>
      <c r="AI458" s="269"/>
      <c r="AJ458" s="269"/>
      <c r="AK458" s="269"/>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68">
        <v>1</v>
      </c>
      <c r="AI459" s="269"/>
      <c r="AJ459" s="269"/>
      <c r="AK459" s="269"/>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68">
        <v>1</v>
      </c>
      <c r="AI460" s="269"/>
      <c r="AJ460" s="269"/>
      <c r="AK460" s="269"/>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68">
        <v>1</v>
      </c>
      <c r="AI461" s="269"/>
      <c r="AJ461" s="269"/>
      <c r="AK461" s="269"/>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306</v>
      </c>
      <c r="AD464" s="256"/>
      <c r="AE464" s="256"/>
      <c r="AF464" s="256"/>
      <c r="AG464" s="256"/>
      <c r="AH464" s="272" t="s">
        <v>326</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105" customHeight="1" x14ac:dyDescent="0.15">
      <c r="A465" s="245">
        <v>1</v>
      </c>
      <c r="B465" s="245">
        <v>1</v>
      </c>
      <c r="C465" s="266" t="s">
        <v>728</v>
      </c>
      <c r="D465" s="266"/>
      <c r="E465" s="266"/>
      <c r="F465" s="266"/>
      <c r="G465" s="266"/>
      <c r="H465" s="266"/>
      <c r="I465" s="266"/>
      <c r="J465" s="248">
        <v>7010701013722</v>
      </c>
      <c r="K465" s="249"/>
      <c r="L465" s="249"/>
      <c r="M465" s="249"/>
      <c r="N465" s="249"/>
      <c r="O465" s="249"/>
      <c r="P465" s="250" t="s">
        <v>789</v>
      </c>
      <c r="Q465" s="250"/>
      <c r="R465" s="250"/>
      <c r="S465" s="250"/>
      <c r="T465" s="250"/>
      <c r="U465" s="250"/>
      <c r="V465" s="250"/>
      <c r="W465" s="250"/>
      <c r="X465" s="250"/>
      <c r="Y465" s="251">
        <v>55</v>
      </c>
      <c r="Z465" s="252"/>
      <c r="AA465" s="252"/>
      <c r="AB465" s="253"/>
      <c r="AC465" s="237" t="s">
        <v>332</v>
      </c>
      <c r="AD465" s="238"/>
      <c r="AE465" s="238"/>
      <c r="AF465" s="238"/>
      <c r="AG465" s="238"/>
      <c r="AH465" s="268">
        <v>1</v>
      </c>
      <c r="AI465" s="269"/>
      <c r="AJ465" s="269"/>
      <c r="AK465" s="269"/>
      <c r="AL465" s="241">
        <v>95</v>
      </c>
      <c r="AM465" s="242"/>
      <c r="AN465" s="242"/>
      <c r="AO465" s="243"/>
      <c r="AP465" s="244" t="s">
        <v>696</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17.25"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18"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306</v>
      </c>
      <c r="AD497" s="256"/>
      <c r="AE497" s="256"/>
      <c r="AF497" s="256"/>
      <c r="AG497" s="256"/>
      <c r="AH497" s="272" t="s">
        <v>326</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30" customHeight="1" x14ac:dyDescent="0.15">
      <c r="A498" s="245">
        <v>1</v>
      </c>
      <c r="B498" s="245">
        <v>1</v>
      </c>
      <c r="C498" s="267" t="s">
        <v>793</v>
      </c>
      <c r="D498" s="266"/>
      <c r="E498" s="266"/>
      <c r="F498" s="266"/>
      <c r="G498" s="266"/>
      <c r="H498" s="266"/>
      <c r="I498" s="266"/>
      <c r="J498" s="248">
        <v>4021001000529</v>
      </c>
      <c r="K498" s="249"/>
      <c r="L498" s="249"/>
      <c r="M498" s="249"/>
      <c r="N498" s="249"/>
      <c r="O498" s="249"/>
      <c r="P498" s="260" t="s">
        <v>790</v>
      </c>
      <c r="Q498" s="250"/>
      <c r="R498" s="250"/>
      <c r="S498" s="250"/>
      <c r="T498" s="250"/>
      <c r="U498" s="250"/>
      <c r="V498" s="250"/>
      <c r="W498" s="250"/>
      <c r="X498" s="250"/>
      <c r="Y498" s="251">
        <v>3</v>
      </c>
      <c r="Z498" s="252"/>
      <c r="AA498" s="252"/>
      <c r="AB498" s="253"/>
      <c r="AC498" s="237" t="s">
        <v>331</v>
      </c>
      <c r="AD498" s="238"/>
      <c r="AE498" s="238"/>
      <c r="AF498" s="238"/>
      <c r="AG498" s="238"/>
      <c r="AH498" s="268">
        <v>3</v>
      </c>
      <c r="AI498" s="269"/>
      <c r="AJ498" s="269"/>
      <c r="AK498" s="269"/>
      <c r="AL498" s="241">
        <v>99.5</v>
      </c>
      <c r="AM498" s="242"/>
      <c r="AN498" s="242"/>
      <c r="AO498" s="243"/>
      <c r="AP498" s="244" t="s">
        <v>696</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306</v>
      </c>
      <c r="AD530" s="256"/>
      <c r="AE530" s="256"/>
      <c r="AF530" s="256"/>
      <c r="AG530" s="256"/>
      <c r="AH530" s="272" t="s">
        <v>326</v>
      </c>
      <c r="AI530" s="270"/>
      <c r="AJ530" s="270"/>
      <c r="AK530" s="270"/>
      <c r="AL530" s="270" t="s">
        <v>19</v>
      </c>
      <c r="AM530" s="270"/>
      <c r="AN530" s="270"/>
      <c r="AO530" s="274"/>
      <c r="AP530" s="259" t="s">
        <v>275</v>
      </c>
      <c r="AQ530" s="259"/>
      <c r="AR530" s="259"/>
      <c r="AS530" s="259"/>
      <c r="AT530" s="259"/>
      <c r="AU530" s="259"/>
      <c r="AV530" s="259"/>
      <c r="AW530" s="259"/>
      <c r="AX530" s="259"/>
      <c r="AY530">
        <f>$AY$528</f>
        <v>1</v>
      </c>
    </row>
    <row r="531" spans="1:51" ht="30" customHeight="1" x14ac:dyDescent="0.15">
      <c r="A531" s="245">
        <v>1</v>
      </c>
      <c r="B531" s="245">
        <v>1</v>
      </c>
      <c r="C531" s="267" t="s">
        <v>791</v>
      </c>
      <c r="D531" s="266"/>
      <c r="E531" s="266"/>
      <c r="F531" s="266"/>
      <c r="G531" s="266"/>
      <c r="H531" s="266"/>
      <c r="I531" s="266"/>
      <c r="J531" s="248" t="s">
        <v>761</v>
      </c>
      <c r="K531" s="249"/>
      <c r="L531" s="249"/>
      <c r="M531" s="249"/>
      <c r="N531" s="249"/>
      <c r="O531" s="249"/>
      <c r="P531" s="260" t="s">
        <v>792</v>
      </c>
      <c r="Q531" s="250"/>
      <c r="R531" s="250"/>
      <c r="S531" s="250"/>
      <c r="T531" s="250"/>
      <c r="U531" s="250"/>
      <c r="V531" s="250"/>
      <c r="W531" s="250"/>
      <c r="X531" s="250"/>
      <c r="Y531" s="251">
        <v>15</v>
      </c>
      <c r="Z531" s="252"/>
      <c r="AA531" s="252"/>
      <c r="AB531" s="253"/>
      <c r="AC531" s="237" t="s">
        <v>76</v>
      </c>
      <c r="AD531" s="238"/>
      <c r="AE531" s="238"/>
      <c r="AF531" s="238"/>
      <c r="AG531" s="238"/>
      <c r="AH531" s="268" t="s">
        <v>696</v>
      </c>
      <c r="AI531" s="269"/>
      <c r="AJ531" s="269"/>
      <c r="AK531" s="269"/>
      <c r="AL531" s="268" t="s">
        <v>696</v>
      </c>
      <c r="AM531" s="269"/>
      <c r="AN531" s="269"/>
      <c r="AO531" s="269"/>
      <c r="AP531" s="244" t="s">
        <v>696</v>
      </c>
      <c r="AQ531" s="244"/>
      <c r="AR531" s="244"/>
      <c r="AS531" s="244"/>
      <c r="AT531" s="244"/>
      <c r="AU531" s="244"/>
      <c r="AV531" s="244"/>
      <c r="AW531" s="244"/>
      <c r="AX531" s="244"/>
      <c r="AY531">
        <f>$AY$528</f>
        <v>1</v>
      </c>
    </row>
    <row r="532" spans="1:51" ht="50.1" customHeight="1" x14ac:dyDescent="0.15">
      <c r="A532" s="245">
        <v>2</v>
      </c>
      <c r="B532" s="245">
        <v>1</v>
      </c>
      <c r="C532" s="267" t="s">
        <v>795</v>
      </c>
      <c r="D532" s="266"/>
      <c r="E532" s="266"/>
      <c r="F532" s="266"/>
      <c r="G532" s="266"/>
      <c r="H532" s="266"/>
      <c r="I532" s="266"/>
      <c r="J532" s="248" t="s">
        <v>696</v>
      </c>
      <c r="K532" s="249"/>
      <c r="L532" s="249"/>
      <c r="M532" s="249"/>
      <c r="N532" s="249"/>
      <c r="O532" s="249"/>
      <c r="P532" s="260" t="s">
        <v>794</v>
      </c>
      <c r="Q532" s="250"/>
      <c r="R532" s="250"/>
      <c r="S532" s="250"/>
      <c r="T532" s="250"/>
      <c r="U532" s="250"/>
      <c r="V532" s="250"/>
      <c r="W532" s="250"/>
      <c r="X532" s="250"/>
      <c r="Y532" s="251">
        <v>7</v>
      </c>
      <c r="Z532" s="252"/>
      <c r="AA532" s="252"/>
      <c r="AB532" s="253"/>
      <c r="AC532" s="237" t="s">
        <v>337</v>
      </c>
      <c r="AD532" s="238"/>
      <c r="AE532" s="238"/>
      <c r="AF532" s="238"/>
      <c r="AG532" s="238"/>
      <c r="AH532" s="268" t="s">
        <v>696</v>
      </c>
      <c r="AI532" s="269"/>
      <c r="AJ532" s="269"/>
      <c r="AK532" s="269"/>
      <c r="AL532" s="268" t="s">
        <v>696</v>
      </c>
      <c r="AM532" s="269"/>
      <c r="AN532" s="269"/>
      <c r="AO532" s="269"/>
      <c r="AP532" s="244" t="s">
        <v>696</v>
      </c>
      <c r="AQ532" s="244"/>
      <c r="AR532" s="244"/>
      <c r="AS532" s="244"/>
      <c r="AT532" s="244"/>
      <c r="AU532" s="244"/>
      <c r="AV532" s="244"/>
      <c r="AW532" s="244"/>
      <c r="AX532" s="244"/>
      <c r="AY532">
        <f>COUNTA($C$532)</f>
        <v>1</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68"/>
      <c r="AI533" s="269"/>
      <c r="AJ533" s="269"/>
      <c r="AK533" s="269"/>
      <c r="AL533" s="268"/>
      <c r="AM533" s="269"/>
      <c r="AN533" s="269"/>
      <c r="AO533" s="269"/>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68"/>
      <c r="AM534" s="269"/>
      <c r="AN534" s="269"/>
      <c r="AO534" s="269"/>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306</v>
      </c>
      <c r="AD563" s="256"/>
      <c r="AE563" s="256"/>
      <c r="AF563" s="256"/>
      <c r="AG563" s="256"/>
      <c r="AH563" s="272" t="s">
        <v>326</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18"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306</v>
      </c>
      <c r="AD596" s="256"/>
      <c r="AE596" s="256"/>
      <c r="AF596" s="256"/>
      <c r="AG596" s="256"/>
      <c r="AH596" s="272" t="s">
        <v>326</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658</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308</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302</v>
      </c>
      <c r="AQ630" s="259"/>
      <c r="AR630" s="259"/>
      <c r="AS630" s="259"/>
      <c r="AT630" s="259"/>
      <c r="AU630" s="259"/>
      <c r="AV630" s="259"/>
      <c r="AW630" s="259"/>
      <c r="AX630" s="259"/>
    </row>
    <row r="631" spans="1:51" ht="30" hidden="1" customHeight="1" x14ac:dyDescent="0.15">
      <c r="A631" s="245">
        <v>1</v>
      </c>
      <c r="B631" s="245">
        <v>1</v>
      </c>
      <c r="C631" s="246"/>
      <c r="D631" s="246"/>
      <c r="E631" s="255" t="s">
        <v>716</v>
      </c>
      <c r="F631" s="247"/>
      <c r="G631" s="247"/>
      <c r="H631" s="247"/>
      <c r="I631" s="247"/>
      <c r="J631" s="248" t="s">
        <v>716</v>
      </c>
      <c r="K631" s="249"/>
      <c r="L631" s="249"/>
      <c r="M631" s="249"/>
      <c r="N631" s="249"/>
      <c r="O631" s="249"/>
      <c r="P631" s="260" t="s">
        <v>716</v>
      </c>
      <c r="Q631" s="250"/>
      <c r="R631" s="250"/>
      <c r="S631" s="250"/>
      <c r="T631" s="250"/>
      <c r="U631" s="250"/>
      <c r="V631" s="250"/>
      <c r="W631" s="250"/>
      <c r="X631" s="250"/>
      <c r="Y631" s="251" t="s">
        <v>716</v>
      </c>
      <c r="Z631" s="252"/>
      <c r="AA631" s="252"/>
      <c r="AB631" s="253"/>
      <c r="AC631" s="237"/>
      <c r="AD631" s="238"/>
      <c r="AE631" s="238"/>
      <c r="AF631" s="238"/>
      <c r="AG631" s="238"/>
      <c r="AH631" s="239" t="s">
        <v>716</v>
      </c>
      <c r="AI631" s="240"/>
      <c r="AJ631" s="240"/>
      <c r="AK631" s="240"/>
      <c r="AL631" s="241" t="s">
        <v>716</v>
      </c>
      <c r="AM631" s="242"/>
      <c r="AN631" s="242"/>
      <c r="AO631" s="243"/>
      <c r="AP631" s="244" t="s">
        <v>716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1505" priority="911">
      <formula>IF(RIGHT(TEXT(P14,"0.#"),1)=".",FALSE,TRUE)</formula>
    </cfRule>
    <cfRule type="expression" dxfId="1504" priority="912">
      <formula>IF(RIGHT(TEXT(P14,"0.#"),1)=".",TRUE,FALSE)</formula>
    </cfRule>
  </conditionalFormatting>
  <conditionalFormatting sqref="P18:AX18">
    <cfRule type="expression" dxfId="1503" priority="909">
      <formula>IF(RIGHT(TEXT(P18,"0.#"),1)=".",FALSE,TRUE)</formula>
    </cfRule>
    <cfRule type="expression" dxfId="1502" priority="910">
      <formula>IF(RIGHT(TEXT(P18,"0.#"),1)=".",TRUE,FALSE)</formula>
    </cfRule>
  </conditionalFormatting>
  <conditionalFormatting sqref="Y311">
    <cfRule type="expression" dxfId="1501" priority="907">
      <formula>IF(RIGHT(TEXT(Y311,"0.#"),1)=".",FALSE,TRUE)</formula>
    </cfRule>
    <cfRule type="expression" dxfId="1500" priority="908">
      <formula>IF(RIGHT(TEXT(Y311,"0.#"),1)=".",TRUE,FALSE)</formula>
    </cfRule>
  </conditionalFormatting>
  <conditionalFormatting sqref="Y320">
    <cfRule type="expression" dxfId="1499" priority="905">
      <formula>IF(RIGHT(TEXT(Y320,"0.#"),1)=".",FALSE,TRUE)</formula>
    </cfRule>
    <cfRule type="expression" dxfId="1498" priority="906">
      <formula>IF(RIGHT(TEXT(Y320,"0.#"),1)=".",TRUE,FALSE)</formula>
    </cfRule>
  </conditionalFormatting>
  <conditionalFormatting sqref="Y351:Y358 Y349 Y338:Y345 Y336 Y325:Y332 Y323">
    <cfRule type="expression" dxfId="1497" priority="885">
      <formula>IF(RIGHT(TEXT(Y323,"0.#"),1)=".",FALSE,TRUE)</formula>
    </cfRule>
    <cfRule type="expression" dxfId="1496" priority="886">
      <formula>IF(RIGHT(TEXT(Y323,"0.#"),1)=".",TRUE,FALSE)</formula>
    </cfRule>
  </conditionalFormatting>
  <conditionalFormatting sqref="P15:AC17 P13:AX13 AK15:AX15 AK16:AQ17">
    <cfRule type="expression" dxfId="1495" priority="903">
      <formula>IF(RIGHT(TEXT(P13,"0.#"),1)=".",FALSE,TRUE)</formula>
    </cfRule>
    <cfRule type="expression" dxfId="1494" priority="904">
      <formula>IF(RIGHT(TEXT(P13,"0.#"),1)=".",TRUE,FALSE)</formula>
    </cfRule>
  </conditionalFormatting>
  <conditionalFormatting sqref="P19:AJ19">
    <cfRule type="expression" dxfId="1493" priority="901">
      <formula>IF(RIGHT(TEXT(P19,"0.#"),1)=".",FALSE,TRUE)</formula>
    </cfRule>
    <cfRule type="expression" dxfId="1492" priority="902">
      <formula>IF(RIGHT(TEXT(P19,"0.#"),1)=".",TRUE,FALSE)</formula>
    </cfRule>
  </conditionalFormatting>
  <conditionalFormatting sqref="AE32 AQ32">
    <cfRule type="expression" dxfId="1491" priority="899">
      <formula>IF(RIGHT(TEXT(AE32,"0.#"),1)=".",FALSE,TRUE)</formula>
    </cfRule>
    <cfRule type="expression" dxfId="1490" priority="900">
      <formula>IF(RIGHT(TEXT(AE32,"0.#"),1)=".",TRUE,FALSE)</formula>
    </cfRule>
  </conditionalFormatting>
  <conditionalFormatting sqref="Y312:Y319 Y310">
    <cfRule type="expression" dxfId="1489" priority="897">
      <formula>IF(RIGHT(TEXT(Y310,"0.#"),1)=".",FALSE,TRUE)</formula>
    </cfRule>
    <cfRule type="expression" dxfId="1488" priority="898">
      <formula>IF(RIGHT(TEXT(Y310,"0.#"),1)=".",TRUE,FALSE)</formula>
    </cfRule>
  </conditionalFormatting>
  <conditionalFormatting sqref="AU311">
    <cfRule type="expression" dxfId="1487" priority="895">
      <formula>IF(RIGHT(TEXT(AU311,"0.#"),1)=".",FALSE,TRUE)</formula>
    </cfRule>
    <cfRule type="expression" dxfId="1486" priority="896">
      <formula>IF(RIGHT(TEXT(AU311,"0.#"),1)=".",TRUE,FALSE)</formula>
    </cfRule>
  </conditionalFormatting>
  <conditionalFormatting sqref="AU320">
    <cfRule type="expression" dxfId="1485" priority="893">
      <formula>IF(RIGHT(TEXT(AU320,"0.#"),1)=".",FALSE,TRUE)</formula>
    </cfRule>
    <cfRule type="expression" dxfId="1484" priority="894">
      <formula>IF(RIGHT(TEXT(AU320,"0.#"),1)=".",TRUE,FALSE)</formula>
    </cfRule>
  </conditionalFormatting>
  <conditionalFormatting sqref="AU312:AU319 AU310">
    <cfRule type="expression" dxfId="1483" priority="891">
      <formula>IF(RIGHT(TEXT(AU310,"0.#"),1)=".",FALSE,TRUE)</formula>
    </cfRule>
    <cfRule type="expression" dxfId="1482" priority="892">
      <formula>IF(RIGHT(TEXT(AU310,"0.#"),1)=".",TRUE,FALSE)</formula>
    </cfRule>
  </conditionalFormatting>
  <conditionalFormatting sqref="Y350 Y337 Y324">
    <cfRule type="expression" dxfId="1481" priority="889">
      <formula>IF(RIGHT(TEXT(Y324,"0.#"),1)=".",FALSE,TRUE)</formula>
    </cfRule>
    <cfRule type="expression" dxfId="1480" priority="890">
      <formula>IF(RIGHT(TEXT(Y324,"0.#"),1)=".",TRUE,FALSE)</formula>
    </cfRule>
  </conditionalFormatting>
  <conditionalFormatting sqref="Y359 Y346 Y333">
    <cfRule type="expression" dxfId="1479" priority="887">
      <formula>IF(RIGHT(TEXT(Y333,"0.#"),1)=".",FALSE,TRUE)</formula>
    </cfRule>
    <cfRule type="expression" dxfId="1478" priority="888">
      <formula>IF(RIGHT(TEXT(Y333,"0.#"),1)=".",TRUE,FALSE)</formula>
    </cfRule>
  </conditionalFormatting>
  <conditionalFormatting sqref="AU350 AU337 AU324">
    <cfRule type="expression" dxfId="1477" priority="883">
      <formula>IF(RIGHT(TEXT(AU324,"0.#"),1)=".",FALSE,TRUE)</formula>
    </cfRule>
    <cfRule type="expression" dxfId="1476" priority="884">
      <formula>IF(RIGHT(TEXT(AU324,"0.#"),1)=".",TRUE,FALSE)</formula>
    </cfRule>
  </conditionalFormatting>
  <conditionalFormatting sqref="AU359 AU346 AU333">
    <cfRule type="expression" dxfId="1475" priority="881">
      <formula>IF(RIGHT(TEXT(AU333,"0.#"),1)=".",FALSE,TRUE)</formula>
    </cfRule>
    <cfRule type="expression" dxfId="1474" priority="882">
      <formula>IF(RIGHT(TEXT(AU333,"0.#"),1)=".",TRUE,FALSE)</formula>
    </cfRule>
  </conditionalFormatting>
  <conditionalFormatting sqref="AU351:AU358 AU349 AU338:AU345 AU336 AU325:AU332 AU323">
    <cfRule type="expression" dxfId="1473" priority="879">
      <formula>IF(RIGHT(TEXT(AU323,"0.#"),1)=".",FALSE,TRUE)</formula>
    </cfRule>
    <cfRule type="expression" dxfId="1472" priority="880">
      <formula>IF(RIGHT(TEXT(AU323,"0.#"),1)=".",TRUE,FALSE)</formula>
    </cfRule>
  </conditionalFormatting>
  <conditionalFormatting sqref="AI32">
    <cfRule type="expression" dxfId="1471" priority="877">
      <formula>IF(RIGHT(TEXT(AI32,"0.#"),1)=".",FALSE,TRUE)</formula>
    </cfRule>
    <cfRule type="expression" dxfId="1470" priority="878">
      <formula>IF(RIGHT(TEXT(AI32,"0.#"),1)=".",TRUE,FALSE)</formula>
    </cfRule>
  </conditionalFormatting>
  <conditionalFormatting sqref="AM32">
    <cfRule type="expression" dxfId="1469" priority="875">
      <formula>IF(RIGHT(TEXT(AM32,"0.#"),1)=".",FALSE,TRUE)</formula>
    </cfRule>
    <cfRule type="expression" dxfId="1468" priority="876">
      <formula>IF(RIGHT(TEXT(AM32,"0.#"),1)=".",TRUE,FALSE)</formula>
    </cfRule>
  </conditionalFormatting>
  <conditionalFormatting sqref="AE33">
    <cfRule type="expression" dxfId="1467" priority="873">
      <formula>IF(RIGHT(TEXT(AE33,"0.#"),1)=".",FALSE,TRUE)</formula>
    </cfRule>
    <cfRule type="expression" dxfId="1466" priority="874">
      <formula>IF(RIGHT(TEXT(AE33,"0.#"),1)=".",TRUE,FALSE)</formula>
    </cfRule>
  </conditionalFormatting>
  <conditionalFormatting sqref="AI33">
    <cfRule type="expression" dxfId="1465" priority="871">
      <formula>IF(RIGHT(TEXT(AI33,"0.#"),1)=".",FALSE,TRUE)</formula>
    </cfRule>
    <cfRule type="expression" dxfId="1464" priority="872">
      <formula>IF(RIGHT(TEXT(AI33,"0.#"),1)=".",TRUE,FALSE)</formula>
    </cfRule>
  </conditionalFormatting>
  <conditionalFormatting sqref="AM33">
    <cfRule type="expression" dxfId="1463" priority="869">
      <formula>IF(RIGHT(TEXT(AM33,"0.#"),1)=".",FALSE,TRUE)</formula>
    </cfRule>
    <cfRule type="expression" dxfId="1462" priority="870">
      <formula>IF(RIGHT(TEXT(AM33,"0.#"),1)=".",TRUE,FALSE)</formula>
    </cfRule>
  </conditionalFormatting>
  <conditionalFormatting sqref="AQ33">
    <cfRule type="expression" dxfId="1461" priority="867">
      <formula>IF(RIGHT(TEXT(AQ33,"0.#"),1)=".",FALSE,TRUE)</formula>
    </cfRule>
    <cfRule type="expression" dxfId="1460" priority="868">
      <formula>IF(RIGHT(TEXT(AQ33,"0.#"),1)=".",TRUE,FALSE)</formula>
    </cfRule>
  </conditionalFormatting>
  <conditionalFormatting sqref="AE210">
    <cfRule type="expression" dxfId="1459" priority="865">
      <formula>IF(RIGHT(TEXT(AE210,"0.#"),1)=".",FALSE,TRUE)</formula>
    </cfRule>
    <cfRule type="expression" dxfId="1458" priority="866">
      <formula>IF(RIGHT(TEXT(AE210,"0.#"),1)=".",TRUE,FALSE)</formula>
    </cfRule>
  </conditionalFormatting>
  <conditionalFormatting sqref="AE211">
    <cfRule type="expression" dxfId="1457" priority="863">
      <formula>IF(RIGHT(TEXT(AE211,"0.#"),1)=".",FALSE,TRUE)</formula>
    </cfRule>
    <cfRule type="expression" dxfId="1456" priority="864">
      <formula>IF(RIGHT(TEXT(AE211,"0.#"),1)=".",TRUE,FALSE)</formula>
    </cfRule>
  </conditionalFormatting>
  <conditionalFormatting sqref="AE212">
    <cfRule type="expression" dxfId="1455" priority="861">
      <formula>IF(RIGHT(TEXT(AE212,"0.#"),1)=".",FALSE,TRUE)</formula>
    </cfRule>
    <cfRule type="expression" dxfId="1454" priority="862">
      <formula>IF(RIGHT(TEXT(AE212,"0.#"),1)=".",TRUE,FALSE)</formula>
    </cfRule>
  </conditionalFormatting>
  <conditionalFormatting sqref="AI212">
    <cfRule type="expression" dxfId="1453" priority="859">
      <formula>IF(RIGHT(TEXT(AI212,"0.#"),1)=".",FALSE,TRUE)</formula>
    </cfRule>
    <cfRule type="expression" dxfId="1452" priority="860">
      <formula>IF(RIGHT(TEXT(AI212,"0.#"),1)=".",TRUE,FALSE)</formula>
    </cfRule>
  </conditionalFormatting>
  <conditionalFormatting sqref="AI211">
    <cfRule type="expression" dxfId="1451" priority="857">
      <formula>IF(RIGHT(TEXT(AI211,"0.#"),1)=".",FALSE,TRUE)</formula>
    </cfRule>
    <cfRule type="expression" dxfId="1450" priority="858">
      <formula>IF(RIGHT(TEXT(AI211,"0.#"),1)=".",TRUE,FALSE)</formula>
    </cfRule>
  </conditionalFormatting>
  <conditionalFormatting sqref="AI210">
    <cfRule type="expression" dxfId="1449" priority="855">
      <formula>IF(RIGHT(TEXT(AI210,"0.#"),1)=".",FALSE,TRUE)</formula>
    </cfRule>
    <cfRule type="expression" dxfId="1448" priority="856">
      <formula>IF(RIGHT(TEXT(AI210,"0.#"),1)=".",TRUE,FALSE)</formula>
    </cfRule>
  </conditionalFormatting>
  <conditionalFormatting sqref="AM210">
    <cfRule type="expression" dxfId="1447" priority="853">
      <formula>IF(RIGHT(TEXT(AM210,"0.#"),1)=".",FALSE,TRUE)</formula>
    </cfRule>
    <cfRule type="expression" dxfId="1446" priority="854">
      <formula>IF(RIGHT(TEXT(AM210,"0.#"),1)=".",TRUE,FALSE)</formula>
    </cfRule>
  </conditionalFormatting>
  <conditionalFormatting sqref="AM211">
    <cfRule type="expression" dxfId="1445" priority="851">
      <formula>IF(RIGHT(TEXT(AM211,"0.#"),1)=".",FALSE,TRUE)</formula>
    </cfRule>
    <cfRule type="expression" dxfId="1444" priority="852">
      <formula>IF(RIGHT(TEXT(AM211,"0.#"),1)=".",TRUE,FALSE)</formula>
    </cfRule>
  </conditionalFormatting>
  <conditionalFormatting sqref="AM212">
    <cfRule type="expression" dxfId="1443" priority="849">
      <formula>IF(RIGHT(TEXT(AM212,"0.#"),1)=".",FALSE,TRUE)</formula>
    </cfRule>
    <cfRule type="expression" dxfId="1442" priority="850">
      <formula>IF(RIGHT(TEXT(AM212,"0.#"),1)=".",TRUE,FALSE)</formula>
    </cfRule>
  </conditionalFormatting>
  <conditionalFormatting sqref="AL368:AO395">
    <cfRule type="expression" dxfId="1441" priority="845">
      <formula>IF(AND(AL368&gt;=0, RIGHT(TEXT(AL368,"0.#"),1)&lt;&gt;"."),TRUE,FALSE)</formula>
    </cfRule>
    <cfRule type="expression" dxfId="1440" priority="846">
      <formula>IF(AND(AL368&gt;=0, RIGHT(TEXT(AL368,"0.#"),1)="."),TRUE,FALSE)</formula>
    </cfRule>
    <cfRule type="expression" dxfId="1439" priority="847">
      <formula>IF(AND(AL368&lt;0, RIGHT(TEXT(AL368,"0.#"),1)&lt;&gt;"."),TRUE,FALSE)</formula>
    </cfRule>
    <cfRule type="expression" dxfId="1438" priority="848">
      <formula>IF(AND(AL368&lt;0, RIGHT(TEXT(AL368,"0.#"),1)="."),TRUE,FALSE)</formula>
    </cfRule>
  </conditionalFormatting>
  <conditionalFormatting sqref="AQ210:AQ212">
    <cfRule type="expression" dxfId="1437" priority="843">
      <formula>IF(RIGHT(TEXT(AQ210,"0.#"),1)=".",FALSE,TRUE)</formula>
    </cfRule>
    <cfRule type="expression" dxfId="1436" priority="844">
      <formula>IF(RIGHT(TEXT(AQ210,"0.#"),1)=".",TRUE,FALSE)</formula>
    </cfRule>
  </conditionalFormatting>
  <conditionalFormatting sqref="AU210:AU212">
    <cfRule type="expression" dxfId="1435" priority="841">
      <formula>IF(RIGHT(TEXT(AU210,"0.#"),1)=".",FALSE,TRUE)</formula>
    </cfRule>
    <cfRule type="expression" dxfId="1434" priority="842">
      <formula>IF(RIGHT(TEXT(AU210,"0.#"),1)=".",TRUE,FALSE)</formula>
    </cfRule>
  </conditionalFormatting>
  <conditionalFormatting sqref="Y368:Y395">
    <cfRule type="expression" dxfId="1433" priority="839">
      <formula>IF(RIGHT(TEXT(Y368,"0.#"),1)=".",FALSE,TRUE)</formula>
    </cfRule>
    <cfRule type="expression" dxfId="1432" priority="840">
      <formula>IF(RIGHT(TEXT(Y368,"0.#"),1)=".",TRUE,FALSE)</formula>
    </cfRule>
  </conditionalFormatting>
  <conditionalFormatting sqref="AL631:AO660">
    <cfRule type="expression" dxfId="1431" priority="835">
      <formula>IF(AND(AL631&gt;=0, RIGHT(TEXT(AL631,"0.#"),1)&lt;&gt;"."),TRUE,FALSE)</formula>
    </cfRule>
    <cfRule type="expression" dxfId="1430" priority="836">
      <formula>IF(AND(AL631&gt;=0, RIGHT(TEXT(AL631,"0.#"),1)="."),TRUE,FALSE)</formula>
    </cfRule>
    <cfRule type="expression" dxfId="1429" priority="837">
      <formula>IF(AND(AL631&lt;0, RIGHT(TEXT(AL631,"0.#"),1)&lt;&gt;"."),TRUE,FALSE)</formula>
    </cfRule>
    <cfRule type="expression" dxfId="1428" priority="838">
      <formula>IF(AND(AL631&lt;0, RIGHT(TEXT(AL631,"0.#"),1)="."),TRUE,FALSE)</formula>
    </cfRule>
  </conditionalFormatting>
  <conditionalFormatting sqref="Y631:Y660">
    <cfRule type="expression" dxfId="1427" priority="833">
      <formula>IF(RIGHT(TEXT(Y631,"0.#"),1)=".",FALSE,TRUE)</formula>
    </cfRule>
    <cfRule type="expression" dxfId="1426" priority="834">
      <formula>IF(RIGHT(TEXT(Y631,"0.#"),1)=".",TRUE,FALSE)</formula>
    </cfRule>
  </conditionalFormatting>
  <conditionalFormatting sqref="AL366:AO367">
    <cfRule type="expression" dxfId="1425" priority="829">
      <formula>IF(AND(AL366&gt;=0, RIGHT(TEXT(AL366,"0.#"),1)&lt;&gt;"."),TRUE,FALSE)</formula>
    </cfRule>
    <cfRule type="expression" dxfId="1424" priority="830">
      <formula>IF(AND(AL366&gt;=0, RIGHT(TEXT(AL366,"0.#"),1)="."),TRUE,FALSE)</formula>
    </cfRule>
    <cfRule type="expression" dxfId="1423" priority="831">
      <formula>IF(AND(AL366&lt;0, RIGHT(TEXT(AL366,"0.#"),1)&lt;&gt;"."),TRUE,FALSE)</formula>
    </cfRule>
    <cfRule type="expression" dxfId="1422" priority="832">
      <formula>IF(AND(AL366&lt;0, RIGHT(TEXT(AL366,"0.#"),1)="."),TRUE,FALSE)</formula>
    </cfRule>
  </conditionalFormatting>
  <conditionalFormatting sqref="Y366:Y367">
    <cfRule type="expression" dxfId="1421" priority="827">
      <formula>IF(RIGHT(TEXT(Y366,"0.#"),1)=".",FALSE,TRUE)</formula>
    </cfRule>
    <cfRule type="expression" dxfId="1420" priority="828">
      <formula>IF(RIGHT(TEXT(Y366,"0.#"),1)=".",TRUE,FALSE)</formula>
    </cfRule>
  </conditionalFormatting>
  <conditionalFormatting sqref="Y401:Y428">
    <cfRule type="expression" dxfId="1419" priority="765">
      <formula>IF(RIGHT(TEXT(Y401,"0.#"),1)=".",FALSE,TRUE)</formula>
    </cfRule>
    <cfRule type="expression" dxfId="1418" priority="766">
      <formula>IF(RIGHT(TEXT(Y401,"0.#"),1)=".",TRUE,FALSE)</formula>
    </cfRule>
  </conditionalFormatting>
  <conditionalFormatting sqref="Y399:Y400">
    <cfRule type="expression" dxfId="1417" priority="759">
      <formula>IF(RIGHT(TEXT(Y399,"0.#"),1)=".",FALSE,TRUE)</formula>
    </cfRule>
    <cfRule type="expression" dxfId="1416" priority="760">
      <formula>IF(RIGHT(TEXT(Y399,"0.#"),1)=".",TRUE,FALSE)</formula>
    </cfRule>
  </conditionalFormatting>
  <conditionalFormatting sqref="Y434:Y461">
    <cfRule type="expression" dxfId="1415" priority="753">
      <formula>IF(RIGHT(TEXT(Y434,"0.#"),1)=".",FALSE,TRUE)</formula>
    </cfRule>
    <cfRule type="expression" dxfId="1414" priority="754">
      <formula>IF(RIGHT(TEXT(Y434,"0.#"),1)=".",TRUE,FALSE)</formula>
    </cfRule>
  </conditionalFormatting>
  <conditionalFormatting sqref="Y432:Y433">
    <cfRule type="expression" dxfId="1413" priority="747">
      <formula>IF(RIGHT(TEXT(Y432,"0.#"),1)=".",FALSE,TRUE)</formula>
    </cfRule>
    <cfRule type="expression" dxfId="1412" priority="748">
      <formula>IF(RIGHT(TEXT(Y432,"0.#"),1)=".",TRUE,FALSE)</formula>
    </cfRule>
  </conditionalFormatting>
  <conditionalFormatting sqref="Y467:Y494">
    <cfRule type="expression" dxfId="1411" priority="741">
      <formula>IF(RIGHT(TEXT(Y467,"0.#"),1)=".",FALSE,TRUE)</formula>
    </cfRule>
    <cfRule type="expression" dxfId="1410" priority="742">
      <formula>IF(RIGHT(TEXT(Y467,"0.#"),1)=".",TRUE,FALSE)</formula>
    </cfRule>
  </conditionalFormatting>
  <conditionalFormatting sqref="Y465:Y466">
    <cfRule type="expression" dxfId="1409" priority="735">
      <formula>IF(RIGHT(TEXT(Y465,"0.#"),1)=".",FALSE,TRUE)</formula>
    </cfRule>
    <cfRule type="expression" dxfId="1408" priority="736">
      <formula>IF(RIGHT(TEXT(Y465,"0.#"),1)=".",TRUE,FALSE)</formula>
    </cfRule>
  </conditionalFormatting>
  <conditionalFormatting sqref="Y500:Y527">
    <cfRule type="expression" dxfId="1407" priority="729">
      <formula>IF(RIGHT(TEXT(Y500,"0.#"),1)=".",FALSE,TRUE)</formula>
    </cfRule>
    <cfRule type="expression" dxfId="1406" priority="730">
      <formula>IF(RIGHT(TEXT(Y500,"0.#"),1)=".",TRUE,FALSE)</formula>
    </cfRule>
  </conditionalFormatting>
  <conditionalFormatting sqref="Y498:Y499">
    <cfRule type="expression" dxfId="1405" priority="723">
      <formula>IF(RIGHT(TEXT(Y498,"0.#"),1)=".",FALSE,TRUE)</formula>
    </cfRule>
    <cfRule type="expression" dxfId="1404" priority="724">
      <formula>IF(RIGHT(TEXT(Y498,"0.#"),1)=".",TRUE,FALSE)</formula>
    </cfRule>
  </conditionalFormatting>
  <conditionalFormatting sqref="Y533:Y560">
    <cfRule type="expression" dxfId="1403" priority="717">
      <formula>IF(RIGHT(TEXT(Y533,"0.#"),1)=".",FALSE,TRUE)</formula>
    </cfRule>
    <cfRule type="expression" dxfId="1402" priority="718">
      <formula>IF(RIGHT(TEXT(Y533,"0.#"),1)=".",TRUE,FALSE)</formula>
    </cfRule>
  </conditionalFormatting>
  <conditionalFormatting sqref="W23">
    <cfRule type="expression" dxfId="1401" priority="825">
      <formula>IF(RIGHT(TEXT(W23,"0.#"),1)=".",FALSE,TRUE)</formula>
    </cfRule>
    <cfRule type="expression" dxfId="1400" priority="826">
      <formula>IF(RIGHT(TEXT(W23,"0.#"),1)=".",TRUE,FALSE)</formula>
    </cfRule>
  </conditionalFormatting>
  <conditionalFormatting sqref="W24:W27">
    <cfRule type="expression" dxfId="1399" priority="823">
      <formula>IF(RIGHT(TEXT(W24,"0.#"),1)=".",FALSE,TRUE)</formula>
    </cfRule>
    <cfRule type="expression" dxfId="1398" priority="824">
      <formula>IF(RIGHT(TEXT(W24,"0.#"),1)=".",TRUE,FALSE)</formula>
    </cfRule>
  </conditionalFormatting>
  <conditionalFormatting sqref="W28">
    <cfRule type="expression" dxfId="1397" priority="821">
      <formula>IF(RIGHT(TEXT(W28,"0.#"),1)=".",FALSE,TRUE)</formula>
    </cfRule>
    <cfRule type="expression" dxfId="1396" priority="822">
      <formula>IF(RIGHT(TEXT(W28,"0.#"),1)=".",TRUE,FALSE)</formula>
    </cfRule>
  </conditionalFormatting>
  <conditionalFormatting sqref="P23">
    <cfRule type="expression" dxfId="1395" priority="819">
      <formula>IF(RIGHT(TEXT(P23,"0.#"),1)=".",FALSE,TRUE)</formula>
    </cfRule>
    <cfRule type="expression" dxfId="1394" priority="820">
      <formula>IF(RIGHT(TEXT(P23,"0.#"),1)=".",TRUE,FALSE)</formula>
    </cfRule>
  </conditionalFormatting>
  <conditionalFormatting sqref="P24:P27">
    <cfRule type="expression" dxfId="1393" priority="817">
      <formula>IF(RIGHT(TEXT(P24,"0.#"),1)=".",FALSE,TRUE)</formula>
    </cfRule>
    <cfRule type="expression" dxfId="1392" priority="818">
      <formula>IF(RIGHT(TEXT(P24,"0.#"),1)=".",TRUE,FALSE)</formula>
    </cfRule>
  </conditionalFormatting>
  <conditionalFormatting sqref="P28">
    <cfRule type="expression" dxfId="1391" priority="815">
      <formula>IF(RIGHT(TEXT(P28,"0.#"),1)=".",FALSE,TRUE)</formula>
    </cfRule>
    <cfRule type="expression" dxfId="1390" priority="816">
      <formula>IF(RIGHT(TEXT(P28,"0.#"),1)=".",TRUE,FALSE)</formula>
    </cfRule>
  </conditionalFormatting>
  <conditionalFormatting sqref="AE202">
    <cfRule type="expression" dxfId="1389" priority="813">
      <formula>IF(RIGHT(TEXT(AE202,"0.#"),1)=".",FALSE,TRUE)</formula>
    </cfRule>
    <cfRule type="expression" dxfId="1388" priority="814">
      <formula>IF(RIGHT(TEXT(AE202,"0.#"),1)=".",TRUE,FALSE)</formula>
    </cfRule>
  </conditionalFormatting>
  <conditionalFormatting sqref="AE203">
    <cfRule type="expression" dxfId="1387" priority="811">
      <formula>IF(RIGHT(TEXT(AE203,"0.#"),1)=".",FALSE,TRUE)</formula>
    </cfRule>
    <cfRule type="expression" dxfId="1386" priority="812">
      <formula>IF(RIGHT(TEXT(AE203,"0.#"),1)=".",TRUE,FALSE)</formula>
    </cfRule>
  </conditionalFormatting>
  <conditionalFormatting sqref="AE204">
    <cfRule type="expression" dxfId="1385" priority="809">
      <formula>IF(RIGHT(TEXT(AE204,"0.#"),1)=".",FALSE,TRUE)</formula>
    </cfRule>
    <cfRule type="expression" dxfId="1384" priority="810">
      <formula>IF(RIGHT(TEXT(AE204,"0.#"),1)=".",TRUE,FALSE)</formula>
    </cfRule>
  </conditionalFormatting>
  <conditionalFormatting sqref="AI204">
    <cfRule type="expression" dxfId="1383" priority="807">
      <formula>IF(RIGHT(TEXT(AI204,"0.#"),1)=".",FALSE,TRUE)</formula>
    </cfRule>
    <cfRule type="expression" dxfId="1382" priority="808">
      <formula>IF(RIGHT(TEXT(AI204,"0.#"),1)=".",TRUE,FALSE)</formula>
    </cfRule>
  </conditionalFormatting>
  <conditionalFormatting sqref="AI203">
    <cfRule type="expression" dxfId="1381" priority="805">
      <formula>IF(RIGHT(TEXT(AI203,"0.#"),1)=".",FALSE,TRUE)</formula>
    </cfRule>
    <cfRule type="expression" dxfId="1380" priority="806">
      <formula>IF(RIGHT(TEXT(AI203,"0.#"),1)=".",TRUE,FALSE)</formula>
    </cfRule>
  </conditionalFormatting>
  <conditionalFormatting sqref="AI202">
    <cfRule type="expression" dxfId="1379" priority="803">
      <formula>IF(RIGHT(TEXT(AI202,"0.#"),1)=".",FALSE,TRUE)</formula>
    </cfRule>
    <cfRule type="expression" dxfId="1378" priority="804">
      <formula>IF(RIGHT(TEXT(AI202,"0.#"),1)=".",TRUE,FALSE)</formula>
    </cfRule>
  </conditionalFormatting>
  <conditionalFormatting sqref="AM202">
    <cfRule type="expression" dxfId="1377" priority="801">
      <formula>IF(RIGHT(TEXT(AM202,"0.#"),1)=".",FALSE,TRUE)</formula>
    </cfRule>
    <cfRule type="expression" dxfId="1376" priority="802">
      <formula>IF(RIGHT(TEXT(AM202,"0.#"),1)=".",TRUE,FALSE)</formula>
    </cfRule>
  </conditionalFormatting>
  <conditionalFormatting sqref="AM203">
    <cfRule type="expression" dxfId="1375" priority="799">
      <formula>IF(RIGHT(TEXT(AM203,"0.#"),1)=".",FALSE,TRUE)</formula>
    </cfRule>
    <cfRule type="expression" dxfId="1374" priority="800">
      <formula>IF(RIGHT(TEXT(AM203,"0.#"),1)=".",TRUE,FALSE)</formula>
    </cfRule>
  </conditionalFormatting>
  <conditionalFormatting sqref="AM204">
    <cfRule type="expression" dxfId="1373" priority="797">
      <formula>IF(RIGHT(TEXT(AM204,"0.#"),1)=".",FALSE,TRUE)</formula>
    </cfRule>
    <cfRule type="expression" dxfId="1372" priority="798">
      <formula>IF(RIGHT(TEXT(AM204,"0.#"),1)=".",TRUE,FALSE)</formula>
    </cfRule>
  </conditionalFormatting>
  <conditionalFormatting sqref="AQ202:AQ204">
    <cfRule type="expression" dxfId="1371" priority="795">
      <formula>IF(RIGHT(TEXT(AQ202,"0.#"),1)=".",FALSE,TRUE)</formula>
    </cfRule>
    <cfRule type="expression" dxfId="1370" priority="796">
      <formula>IF(RIGHT(TEXT(AQ202,"0.#"),1)=".",TRUE,FALSE)</formula>
    </cfRule>
  </conditionalFormatting>
  <conditionalFormatting sqref="AU202:AU204">
    <cfRule type="expression" dxfId="1369" priority="793">
      <formula>IF(RIGHT(TEXT(AU202,"0.#"),1)=".",FALSE,TRUE)</formula>
    </cfRule>
    <cfRule type="expression" dxfId="1368" priority="794">
      <formula>IF(RIGHT(TEXT(AU202,"0.#"),1)=".",TRUE,FALSE)</formula>
    </cfRule>
  </conditionalFormatting>
  <conditionalFormatting sqref="AE205">
    <cfRule type="expression" dxfId="1367" priority="791">
      <formula>IF(RIGHT(TEXT(AE205,"0.#"),1)=".",FALSE,TRUE)</formula>
    </cfRule>
    <cfRule type="expression" dxfId="1366" priority="792">
      <formula>IF(RIGHT(TEXT(AE205,"0.#"),1)=".",TRUE,FALSE)</formula>
    </cfRule>
  </conditionalFormatting>
  <conditionalFormatting sqref="AE206">
    <cfRule type="expression" dxfId="1365" priority="789">
      <formula>IF(RIGHT(TEXT(AE206,"0.#"),1)=".",FALSE,TRUE)</formula>
    </cfRule>
    <cfRule type="expression" dxfId="1364" priority="790">
      <formula>IF(RIGHT(TEXT(AE206,"0.#"),1)=".",TRUE,FALSE)</formula>
    </cfRule>
  </conditionalFormatting>
  <conditionalFormatting sqref="AE207">
    <cfRule type="expression" dxfId="1363" priority="787">
      <formula>IF(RIGHT(TEXT(AE207,"0.#"),1)=".",FALSE,TRUE)</formula>
    </cfRule>
    <cfRule type="expression" dxfId="1362" priority="788">
      <formula>IF(RIGHT(TEXT(AE207,"0.#"),1)=".",TRUE,FALSE)</formula>
    </cfRule>
  </conditionalFormatting>
  <conditionalFormatting sqref="AI207">
    <cfRule type="expression" dxfId="1361" priority="785">
      <formula>IF(RIGHT(TEXT(AI207,"0.#"),1)=".",FALSE,TRUE)</formula>
    </cfRule>
    <cfRule type="expression" dxfId="1360" priority="786">
      <formula>IF(RIGHT(TEXT(AI207,"0.#"),1)=".",TRUE,FALSE)</formula>
    </cfRule>
  </conditionalFormatting>
  <conditionalFormatting sqref="AI206">
    <cfRule type="expression" dxfId="1359" priority="783">
      <formula>IF(RIGHT(TEXT(AI206,"0.#"),1)=".",FALSE,TRUE)</formula>
    </cfRule>
    <cfRule type="expression" dxfId="1358" priority="784">
      <formula>IF(RIGHT(TEXT(AI206,"0.#"),1)=".",TRUE,FALSE)</formula>
    </cfRule>
  </conditionalFormatting>
  <conditionalFormatting sqref="AI205">
    <cfRule type="expression" dxfId="1357" priority="781">
      <formula>IF(RIGHT(TEXT(AI205,"0.#"),1)=".",FALSE,TRUE)</formula>
    </cfRule>
    <cfRule type="expression" dxfId="1356" priority="782">
      <formula>IF(RIGHT(TEXT(AI205,"0.#"),1)=".",TRUE,FALSE)</formula>
    </cfRule>
  </conditionalFormatting>
  <conditionalFormatting sqref="AM205">
    <cfRule type="expression" dxfId="1355" priority="779">
      <formula>IF(RIGHT(TEXT(AM205,"0.#"),1)=".",FALSE,TRUE)</formula>
    </cfRule>
    <cfRule type="expression" dxfId="1354" priority="780">
      <formula>IF(RIGHT(TEXT(AM205,"0.#"),1)=".",TRUE,FALSE)</formula>
    </cfRule>
  </conditionalFormatting>
  <conditionalFormatting sqref="AM206">
    <cfRule type="expression" dxfId="1353" priority="777">
      <formula>IF(RIGHT(TEXT(AM206,"0.#"),1)=".",FALSE,TRUE)</formula>
    </cfRule>
    <cfRule type="expression" dxfId="1352" priority="778">
      <formula>IF(RIGHT(TEXT(AM206,"0.#"),1)=".",TRUE,FALSE)</formula>
    </cfRule>
  </conditionalFormatting>
  <conditionalFormatting sqref="AM207">
    <cfRule type="expression" dxfId="1351" priority="775">
      <formula>IF(RIGHT(TEXT(AM207,"0.#"),1)=".",FALSE,TRUE)</formula>
    </cfRule>
    <cfRule type="expression" dxfId="1350" priority="776">
      <formula>IF(RIGHT(TEXT(AM207,"0.#"),1)=".",TRUE,FALSE)</formula>
    </cfRule>
  </conditionalFormatting>
  <conditionalFormatting sqref="AQ205:AQ207">
    <cfRule type="expression" dxfId="1349" priority="773">
      <formula>IF(RIGHT(TEXT(AQ205,"0.#"),1)=".",FALSE,TRUE)</formula>
    </cfRule>
    <cfRule type="expression" dxfId="1348" priority="774">
      <formula>IF(RIGHT(TEXT(AQ205,"0.#"),1)=".",TRUE,FALSE)</formula>
    </cfRule>
  </conditionalFormatting>
  <conditionalFormatting sqref="AU205:AU207">
    <cfRule type="expression" dxfId="1347" priority="771">
      <formula>IF(RIGHT(TEXT(AU205,"0.#"),1)=".",FALSE,TRUE)</formula>
    </cfRule>
    <cfRule type="expression" dxfId="1346" priority="772">
      <formula>IF(RIGHT(TEXT(AU205,"0.#"),1)=".",TRUE,FALSE)</formula>
    </cfRule>
  </conditionalFormatting>
  <conditionalFormatting sqref="AL401:AO428">
    <cfRule type="expression" dxfId="1345" priority="767">
      <formula>IF(AND(AL401&gt;=0, RIGHT(TEXT(AL401,"0.#"),1)&lt;&gt;"."),TRUE,FALSE)</formula>
    </cfRule>
    <cfRule type="expression" dxfId="1344" priority="768">
      <formula>IF(AND(AL401&gt;=0, RIGHT(TEXT(AL401,"0.#"),1)="."),TRUE,FALSE)</formula>
    </cfRule>
    <cfRule type="expression" dxfId="1343" priority="769">
      <formula>IF(AND(AL401&lt;0, RIGHT(TEXT(AL401,"0.#"),1)&lt;&gt;"."),TRUE,FALSE)</formula>
    </cfRule>
    <cfRule type="expression" dxfId="1342" priority="770">
      <formula>IF(AND(AL401&lt;0, RIGHT(TEXT(AL401,"0.#"),1)="."),TRUE,FALSE)</formula>
    </cfRule>
  </conditionalFormatting>
  <conditionalFormatting sqref="AL399:AO400">
    <cfRule type="expression" dxfId="1341" priority="761">
      <formula>IF(AND(AL399&gt;=0, RIGHT(TEXT(AL399,"0.#"),1)&lt;&gt;"."),TRUE,FALSE)</formula>
    </cfRule>
    <cfRule type="expression" dxfId="1340" priority="762">
      <formula>IF(AND(AL399&gt;=0, RIGHT(TEXT(AL399,"0.#"),1)="."),TRUE,FALSE)</formula>
    </cfRule>
    <cfRule type="expression" dxfId="1339" priority="763">
      <formula>IF(AND(AL399&lt;0, RIGHT(TEXT(AL399,"0.#"),1)&lt;&gt;"."),TRUE,FALSE)</formula>
    </cfRule>
    <cfRule type="expression" dxfId="1338" priority="764">
      <formula>IF(AND(AL399&lt;0, RIGHT(TEXT(AL399,"0.#"),1)="."),TRUE,FALSE)</formula>
    </cfRule>
  </conditionalFormatting>
  <conditionalFormatting sqref="AL434:AO461">
    <cfRule type="expression" dxfId="1337" priority="755">
      <formula>IF(AND(AL434&gt;=0, RIGHT(TEXT(AL434,"0.#"),1)&lt;&gt;"."),TRUE,FALSE)</formula>
    </cfRule>
    <cfRule type="expression" dxfId="1336" priority="756">
      <formula>IF(AND(AL434&gt;=0, RIGHT(TEXT(AL434,"0.#"),1)="."),TRUE,FALSE)</formula>
    </cfRule>
    <cfRule type="expression" dxfId="1335" priority="757">
      <formula>IF(AND(AL434&lt;0, RIGHT(TEXT(AL434,"0.#"),1)&lt;&gt;"."),TRUE,FALSE)</formula>
    </cfRule>
    <cfRule type="expression" dxfId="1334" priority="758">
      <formula>IF(AND(AL434&lt;0, RIGHT(TEXT(AL434,"0.#"),1)="."),TRUE,FALSE)</formula>
    </cfRule>
  </conditionalFormatting>
  <conditionalFormatting sqref="AL432:AO433">
    <cfRule type="expression" dxfId="1333" priority="749">
      <formula>IF(AND(AL432&gt;=0, RIGHT(TEXT(AL432,"0.#"),1)&lt;&gt;"."),TRUE,FALSE)</formula>
    </cfRule>
    <cfRule type="expression" dxfId="1332" priority="750">
      <formula>IF(AND(AL432&gt;=0, RIGHT(TEXT(AL432,"0.#"),1)="."),TRUE,FALSE)</formula>
    </cfRule>
    <cfRule type="expression" dxfId="1331" priority="751">
      <formula>IF(AND(AL432&lt;0, RIGHT(TEXT(AL432,"0.#"),1)&lt;&gt;"."),TRUE,FALSE)</formula>
    </cfRule>
    <cfRule type="expression" dxfId="1330" priority="752">
      <formula>IF(AND(AL432&lt;0, RIGHT(TEXT(AL432,"0.#"),1)="."),TRUE,FALSE)</formula>
    </cfRule>
  </conditionalFormatting>
  <conditionalFormatting sqref="AL467:AO494">
    <cfRule type="expression" dxfId="1329" priority="743">
      <formula>IF(AND(AL467&gt;=0, RIGHT(TEXT(AL467,"0.#"),1)&lt;&gt;"."),TRUE,FALSE)</formula>
    </cfRule>
    <cfRule type="expression" dxfId="1328" priority="744">
      <formula>IF(AND(AL467&gt;=0, RIGHT(TEXT(AL467,"0.#"),1)="."),TRUE,FALSE)</formula>
    </cfRule>
    <cfRule type="expression" dxfId="1327" priority="745">
      <formula>IF(AND(AL467&lt;0, RIGHT(TEXT(AL467,"0.#"),1)&lt;&gt;"."),TRUE,FALSE)</formula>
    </cfRule>
    <cfRule type="expression" dxfId="1326" priority="746">
      <formula>IF(AND(AL467&lt;0, RIGHT(TEXT(AL467,"0.#"),1)="."),TRUE,FALSE)</formula>
    </cfRule>
  </conditionalFormatting>
  <conditionalFormatting sqref="AL465:AO466">
    <cfRule type="expression" dxfId="1325" priority="737">
      <formula>IF(AND(AL465&gt;=0, RIGHT(TEXT(AL465,"0.#"),1)&lt;&gt;"."),TRUE,FALSE)</formula>
    </cfRule>
    <cfRule type="expression" dxfId="1324" priority="738">
      <formula>IF(AND(AL465&gt;=0, RIGHT(TEXT(AL465,"0.#"),1)="."),TRUE,FALSE)</formula>
    </cfRule>
    <cfRule type="expression" dxfId="1323" priority="739">
      <formula>IF(AND(AL465&lt;0, RIGHT(TEXT(AL465,"0.#"),1)&lt;&gt;"."),TRUE,FALSE)</formula>
    </cfRule>
    <cfRule type="expression" dxfId="1322" priority="740">
      <formula>IF(AND(AL465&lt;0, RIGHT(TEXT(AL465,"0.#"),1)="."),TRUE,FALSE)</formula>
    </cfRule>
  </conditionalFormatting>
  <conditionalFormatting sqref="AL500:AO527">
    <cfRule type="expression" dxfId="1321" priority="731">
      <formula>IF(AND(AL500&gt;=0, RIGHT(TEXT(AL500,"0.#"),1)&lt;&gt;"."),TRUE,FALSE)</formula>
    </cfRule>
    <cfRule type="expression" dxfId="1320" priority="732">
      <formula>IF(AND(AL500&gt;=0, RIGHT(TEXT(AL500,"0.#"),1)="."),TRUE,FALSE)</formula>
    </cfRule>
    <cfRule type="expression" dxfId="1319" priority="733">
      <formula>IF(AND(AL500&lt;0, RIGHT(TEXT(AL500,"0.#"),1)&lt;&gt;"."),TRUE,FALSE)</formula>
    </cfRule>
    <cfRule type="expression" dxfId="1318" priority="734">
      <formula>IF(AND(AL500&lt;0, RIGHT(TEXT(AL500,"0.#"),1)="."),TRUE,FALSE)</formula>
    </cfRule>
  </conditionalFormatting>
  <conditionalFormatting sqref="AL498:AO499">
    <cfRule type="expression" dxfId="1317" priority="725">
      <formula>IF(AND(AL498&gt;=0, RIGHT(TEXT(AL498,"0.#"),1)&lt;&gt;"."),TRUE,FALSE)</formula>
    </cfRule>
    <cfRule type="expression" dxfId="1316" priority="726">
      <formula>IF(AND(AL498&gt;=0, RIGHT(TEXT(AL498,"0.#"),1)="."),TRUE,FALSE)</formula>
    </cfRule>
    <cfRule type="expression" dxfId="1315" priority="727">
      <formula>IF(AND(AL498&lt;0, RIGHT(TEXT(AL498,"0.#"),1)&lt;&gt;"."),TRUE,FALSE)</formula>
    </cfRule>
    <cfRule type="expression" dxfId="1314" priority="728">
      <formula>IF(AND(AL498&lt;0, RIGHT(TEXT(AL498,"0.#"),1)="."),TRUE,FALSE)</formula>
    </cfRule>
  </conditionalFormatting>
  <conditionalFormatting sqref="AL535:AO560">
    <cfRule type="expression" dxfId="1313" priority="719">
      <formula>IF(AND(AL535&gt;=0, RIGHT(TEXT(AL535,"0.#"),1)&lt;&gt;"."),TRUE,FALSE)</formula>
    </cfRule>
    <cfRule type="expression" dxfId="1312" priority="720">
      <formula>IF(AND(AL535&gt;=0, RIGHT(TEXT(AL535,"0.#"),1)="."),TRUE,FALSE)</formula>
    </cfRule>
    <cfRule type="expression" dxfId="1311" priority="721">
      <formula>IF(AND(AL535&lt;0, RIGHT(TEXT(AL535,"0.#"),1)&lt;&gt;"."),TRUE,FALSE)</formula>
    </cfRule>
    <cfRule type="expression" dxfId="1310" priority="722">
      <formula>IF(AND(AL535&lt;0, RIGHT(TEXT(AL535,"0.#"),1)="."),TRUE,FALSE)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M70">
    <cfRule type="expression" dxfId="705" priority="5">
      <formula>IF(RIGHT(TEXT(AM70,"0.#"),1)=".",FALSE,TRUE)</formula>
    </cfRule>
    <cfRule type="expression" dxfId="704" priority="6">
      <formula>IF(RIGHT(TEXT(AM70,"0.#"),1)=".",TRUE,FALSE)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45" orientation="portrait" cellComments="asDisplayed" r:id="rId1"/>
  <headerFooter differentFirst="1" alignWithMargins="0"/>
  <rowBreaks count="5" manualBreakCount="5">
    <brk id="30" max="50" man="1"/>
    <brk id="213" max="16383" man="1"/>
    <brk id="239" max="50" man="1"/>
    <brk id="268" max="16383" man="1"/>
    <brk id="333"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714</v>
      </c>
      <c r="M2" s="13" t="str">
        <f>IF(L2="","",K2)</f>
        <v>社会保障</v>
      </c>
      <c r="N2" s="13" t="str">
        <f>IF(M2="","",IF(N1&lt;&gt;"",CONCATENATE(N1,"、",M2),M2))</f>
        <v>社会保障</v>
      </c>
      <c r="O2" s="13"/>
      <c r="P2" s="12" t="s">
        <v>70</v>
      </c>
      <c r="Q2" s="17" t="s">
        <v>714</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714</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
      </c>
      <c r="K10" s="14" t="s">
        <v>303</v>
      </c>
      <c r="L10" s="15"/>
      <c r="M10" s="13" t="str">
        <f t="shared" si="2"/>
        <v/>
      </c>
      <c r="N10" s="13" t="str">
        <f t="shared" si="6"/>
        <v>社会保障</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t="s">
        <v>714</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子ども・若者育成支援</v>
      </c>
      <c r="F14" s="18" t="s">
        <v>116</v>
      </c>
      <c r="G14" s="17" t="s">
        <v>714</v>
      </c>
      <c r="H14" s="13" t="str">
        <f t="shared" si="1"/>
        <v>労働保険特別会計雇用勘定</v>
      </c>
      <c r="I14" s="13" t="str">
        <f t="shared" si="5"/>
        <v>労働保険特別会計雇用勘定</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労働保険特別会計雇用勘定</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労働保険特別会計雇用勘定</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労働保険特別会計雇用勘定</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労働保険特別会計雇用勘定</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労働保険特別会計雇用勘定</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労働保険特別会計雇用勘定</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労働保険特別会計雇用勘定</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労働保険特別会計雇用勘定</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子ども・若者育成支援</v>
      </c>
      <c r="F23" s="18" t="s">
        <v>124</v>
      </c>
      <c r="G23" s="17"/>
      <c r="H23" s="13" t="str">
        <f t="shared" si="1"/>
        <v/>
      </c>
      <c r="I23" s="13" t="str">
        <f t="shared" si="5"/>
        <v>労働保険特別会計雇用勘定</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労働保険特別会計雇用勘定</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労働保険特別会計雇用勘定</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労働保険特別会計雇用勘定</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312</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367</v>
      </c>
      <c r="AF2" s="926"/>
      <c r="AG2" s="926"/>
      <c r="AH2" s="128"/>
      <c r="AI2" s="926" t="s">
        <v>463</v>
      </c>
      <c r="AJ2" s="926"/>
      <c r="AK2" s="926"/>
      <c r="AL2" s="128"/>
      <c r="AM2" s="926" t="s">
        <v>464</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4"/>
      <c r="AD3" s="715"/>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3"/>
      <c r="R4" s="653"/>
      <c r="S4" s="653"/>
      <c r="T4" s="653"/>
      <c r="U4" s="653"/>
      <c r="V4" s="653"/>
      <c r="W4" s="653"/>
      <c r="X4" s="654"/>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6"/>
      <c r="Q6" s="656"/>
      <c r="R6" s="656"/>
      <c r="S6" s="656"/>
      <c r="T6" s="656"/>
      <c r="U6" s="656"/>
      <c r="V6" s="656"/>
      <c r="W6" s="656"/>
      <c r="X6" s="657"/>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339</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312</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367</v>
      </c>
      <c r="AF9" s="926"/>
      <c r="AG9" s="926"/>
      <c r="AH9" s="128"/>
      <c r="AI9" s="926" t="s">
        <v>463</v>
      </c>
      <c r="AJ9" s="926"/>
      <c r="AK9" s="926"/>
      <c r="AL9" s="128"/>
      <c r="AM9" s="926" t="s">
        <v>464</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4"/>
      <c r="AD10" s="715"/>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3"/>
      <c r="R11" s="653"/>
      <c r="S11" s="653"/>
      <c r="T11" s="653"/>
      <c r="U11" s="653"/>
      <c r="V11" s="653"/>
      <c r="W11" s="653"/>
      <c r="X11" s="654"/>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6"/>
      <c r="Q13" s="656"/>
      <c r="R13" s="656"/>
      <c r="S13" s="656"/>
      <c r="T13" s="656"/>
      <c r="U13" s="656"/>
      <c r="V13" s="656"/>
      <c r="W13" s="656"/>
      <c r="X13" s="657"/>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339</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312</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367</v>
      </c>
      <c r="AF16" s="926"/>
      <c r="AG16" s="926"/>
      <c r="AH16" s="128"/>
      <c r="AI16" s="926" t="s">
        <v>463</v>
      </c>
      <c r="AJ16" s="926"/>
      <c r="AK16" s="926"/>
      <c r="AL16" s="128"/>
      <c r="AM16" s="926" t="s">
        <v>464</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4"/>
      <c r="AD17" s="715"/>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3"/>
      <c r="R18" s="653"/>
      <c r="S18" s="653"/>
      <c r="T18" s="653"/>
      <c r="U18" s="653"/>
      <c r="V18" s="653"/>
      <c r="W18" s="653"/>
      <c r="X18" s="654"/>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6"/>
      <c r="Q20" s="656"/>
      <c r="R20" s="656"/>
      <c r="S20" s="656"/>
      <c r="T20" s="656"/>
      <c r="U20" s="656"/>
      <c r="V20" s="656"/>
      <c r="W20" s="656"/>
      <c r="X20" s="657"/>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339</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312</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367</v>
      </c>
      <c r="AF23" s="926"/>
      <c r="AG23" s="926"/>
      <c r="AH23" s="128"/>
      <c r="AI23" s="926" t="s">
        <v>463</v>
      </c>
      <c r="AJ23" s="926"/>
      <c r="AK23" s="926"/>
      <c r="AL23" s="128"/>
      <c r="AM23" s="926" t="s">
        <v>464</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4"/>
      <c r="AD24" s="715"/>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3"/>
      <c r="R25" s="653"/>
      <c r="S25" s="653"/>
      <c r="T25" s="653"/>
      <c r="U25" s="653"/>
      <c r="V25" s="653"/>
      <c r="W25" s="653"/>
      <c r="X25" s="654"/>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6"/>
      <c r="Q27" s="656"/>
      <c r="R27" s="656"/>
      <c r="S27" s="656"/>
      <c r="T27" s="656"/>
      <c r="U27" s="656"/>
      <c r="V27" s="656"/>
      <c r="W27" s="656"/>
      <c r="X27" s="657"/>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339</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312</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367</v>
      </c>
      <c r="AF30" s="926"/>
      <c r="AG30" s="926"/>
      <c r="AH30" s="128"/>
      <c r="AI30" s="926" t="s">
        <v>463</v>
      </c>
      <c r="AJ30" s="926"/>
      <c r="AK30" s="926"/>
      <c r="AL30" s="128"/>
      <c r="AM30" s="926" t="s">
        <v>464</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4"/>
      <c r="AD31" s="715"/>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3"/>
      <c r="R32" s="653"/>
      <c r="S32" s="653"/>
      <c r="T32" s="653"/>
      <c r="U32" s="653"/>
      <c r="V32" s="653"/>
      <c r="W32" s="653"/>
      <c r="X32" s="654"/>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6"/>
      <c r="Q34" s="656"/>
      <c r="R34" s="656"/>
      <c r="S34" s="656"/>
      <c r="T34" s="656"/>
      <c r="U34" s="656"/>
      <c r="V34" s="656"/>
      <c r="W34" s="656"/>
      <c r="X34" s="657"/>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339</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312</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367</v>
      </c>
      <c r="AF37" s="926"/>
      <c r="AG37" s="926"/>
      <c r="AH37" s="128"/>
      <c r="AI37" s="926" t="s">
        <v>463</v>
      </c>
      <c r="AJ37" s="926"/>
      <c r="AK37" s="926"/>
      <c r="AL37" s="128"/>
      <c r="AM37" s="926" t="s">
        <v>464</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4"/>
      <c r="AD38" s="715"/>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3"/>
      <c r="R39" s="653"/>
      <c r="S39" s="653"/>
      <c r="T39" s="653"/>
      <c r="U39" s="653"/>
      <c r="V39" s="653"/>
      <c r="W39" s="653"/>
      <c r="X39" s="654"/>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6"/>
      <c r="Q41" s="656"/>
      <c r="R41" s="656"/>
      <c r="S41" s="656"/>
      <c r="T41" s="656"/>
      <c r="U41" s="656"/>
      <c r="V41" s="656"/>
      <c r="W41" s="656"/>
      <c r="X41" s="657"/>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339</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312</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367</v>
      </c>
      <c r="AF44" s="926"/>
      <c r="AG44" s="926"/>
      <c r="AH44" s="128"/>
      <c r="AI44" s="926" t="s">
        <v>463</v>
      </c>
      <c r="AJ44" s="926"/>
      <c r="AK44" s="926"/>
      <c r="AL44" s="128"/>
      <c r="AM44" s="926" t="s">
        <v>464</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4"/>
      <c r="AD45" s="715"/>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3"/>
      <c r="R46" s="653"/>
      <c r="S46" s="653"/>
      <c r="T46" s="653"/>
      <c r="U46" s="653"/>
      <c r="V46" s="653"/>
      <c r="W46" s="653"/>
      <c r="X46" s="654"/>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6"/>
      <c r="Q48" s="656"/>
      <c r="R48" s="656"/>
      <c r="S48" s="656"/>
      <c r="T48" s="656"/>
      <c r="U48" s="656"/>
      <c r="V48" s="656"/>
      <c r="W48" s="656"/>
      <c r="X48" s="657"/>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339</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312</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367</v>
      </c>
      <c r="AF51" s="926"/>
      <c r="AG51" s="926"/>
      <c r="AH51" s="128"/>
      <c r="AI51" s="926" t="s">
        <v>463</v>
      </c>
      <c r="AJ51" s="926"/>
      <c r="AK51" s="926"/>
      <c r="AL51" s="128"/>
      <c r="AM51" s="926" t="s">
        <v>464</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4"/>
      <c r="AD52" s="715"/>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3"/>
      <c r="R53" s="653"/>
      <c r="S53" s="653"/>
      <c r="T53" s="653"/>
      <c r="U53" s="653"/>
      <c r="V53" s="653"/>
      <c r="W53" s="653"/>
      <c r="X53" s="654"/>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6"/>
      <c r="Q55" s="656"/>
      <c r="R55" s="656"/>
      <c r="S55" s="656"/>
      <c r="T55" s="656"/>
      <c r="U55" s="656"/>
      <c r="V55" s="656"/>
      <c r="W55" s="656"/>
      <c r="X55" s="657"/>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339</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312</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367</v>
      </c>
      <c r="AF58" s="926"/>
      <c r="AG58" s="926"/>
      <c r="AH58" s="128"/>
      <c r="AI58" s="926" t="s">
        <v>463</v>
      </c>
      <c r="AJ58" s="926"/>
      <c r="AK58" s="926"/>
      <c r="AL58" s="128"/>
      <c r="AM58" s="926" t="s">
        <v>464</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4"/>
      <c r="AD59" s="715"/>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3"/>
      <c r="R60" s="653"/>
      <c r="S60" s="653"/>
      <c r="T60" s="653"/>
      <c r="U60" s="653"/>
      <c r="V60" s="653"/>
      <c r="W60" s="653"/>
      <c r="X60" s="654"/>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6"/>
      <c r="Q62" s="656"/>
      <c r="R62" s="656"/>
      <c r="S62" s="656"/>
      <c r="T62" s="656"/>
      <c r="U62" s="656"/>
      <c r="V62" s="656"/>
      <c r="W62" s="656"/>
      <c r="X62" s="657"/>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339</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312</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367</v>
      </c>
      <c r="AF65" s="926"/>
      <c r="AG65" s="926"/>
      <c r="AH65" s="128"/>
      <c r="AI65" s="926" t="s">
        <v>463</v>
      </c>
      <c r="AJ65" s="926"/>
      <c r="AK65" s="926"/>
      <c r="AL65" s="128"/>
      <c r="AM65" s="926" t="s">
        <v>464</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4"/>
      <c r="AD66" s="715"/>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3"/>
      <c r="R67" s="653"/>
      <c r="S67" s="653"/>
      <c r="T67" s="653"/>
      <c r="U67" s="653"/>
      <c r="V67" s="653"/>
      <c r="W67" s="653"/>
      <c r="X67" s="654"/>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6"/>
      <c r="Q69" s="656"/>
      <c r="R69" s="656"/>
      <c r="S69" s="656"/>
      <c r="T69" s="656"/>
      <c r="U69" s="656"/>
      <c r="V69" s="656"/>
      <c r="W69" s="656"/>
      <c r="X69" s="657"/>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339</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325</v>
      </c>
      <c r="H2" s="310"/>
      <c r="I2" s="310"/>
      <c r="J2" s="310"/>
      <c r="K2" s="310"/>
      <c r="L2" s="310"/>
      <c r="M2" s="310"/>
      <c r="N2" s="310"/>
      <c r="O2" s="310"/>
      <c r="P2" s="310"/>
      <c r="Q2" s="310"/>
      <c r="R2" s="310"/>
      <c r="S2" s="310"/>
      <c r="T2" s="310"/>
      <c r="U2" s="310"/>
      <c r="V2" s="310"/>
      <c r="W2" s="310"/>
      <c r="X2" s="310"/>
      <c r="Y2" s="310"/>
      <c r="Z2" s="310"/>
      <c r="AA2" s="310"/>
      <c r="AB2" s="311"/>
      <c r="AC2" s="309" t="s">
        <v>327</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315</v>
      </c>
      <c r="Z3" s="273"/>
      <c r="AA3" s="273"/>
      <c r="AB3" s="273"/>
      <c r="AC3" s="990" t="s">
        <v>306</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315</v>
      </c>
      <c r="Z36" s="273"/>
      <c r="AA36" s="273"/>
      <c r="AB36" s="273"/>
      <c r="AC36" s="990" t="s">
        <v>306</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315</v>
      </c>
      <c r="Z69" s="273"/>
      <c r="AA69" s="273"/>
      <c r="AB69" s="273"/>
      <c r="AC69" s="990" t="s">
        <v>306</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315</v>
      </c>
      <c r="Z102" s="273"/>
      <c r="AA102" s="273"/>
      <c r="AB102" s="273"/>
      <c r="AC102" s="990" t="s">
        <v>306</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315</v>
      </c>
      <c r="Z135" s="273"/>
      <c r="AA135" s="273"/>
      <c r="AB135" s="273"/>
      <c r="AC135" s="990" t="s">
        <v>306</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315</v>
      </c>
      <c r="Z168" s="273"/>
      <c r="AA168" s="273"/>
      <c r="AB168" s="273"/>
      <c r="AC168" s="990" t="s">
        <v>306</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315</v>
      </c>
      <c r="Z201" s="273"/>
      <c r="AA201" s="273"/>
      <c r="AB201" s="273"/>
      <c r="AC201" s="990" t="s">
        <v>306</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315</v>
      </c>
      <c r="Z234" s="273"/>
      <c r="AA234" s="273"/>
      <c r="AB234" s="273"/>
      <c r="AC234" s="990" t="s">
        <v>306</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315</v>
      </c>
      <c r="Z267" s="273"/>
      <c r="AA267" s="273"/>
      <c r="AB267" s="273"/>
      <c r="AC267" s="990" t="s">
        <v>306</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315</v>
      </c>
      <c r="Z300" s="273"/>
      <c r="AA300" s="273"/>
      <c r="AB300" s="273"/>
      <c r="AC300" s="990" t="s">
        <v>306</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315</v>
      </c>
      <c r="Z333" s="273"/>
      <c r="AA333" s="273"/>
      <c r="AB333" s="273"/>
      <c r="AC333" s="990" t="s">
        <v>306</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315</v>
      </c>
      <c r="Z366" s="273"/>
      <c r="AA366" s="273"/>
      <c r="AB366" s="273"/>
      <c r="AC366" s="990" t="s">
        <v>306</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315</v>
      </c>
      <c r="Z399" s="273"/>
      <c r="AA399" s="273"/>
      <c r="AB399" s="273"/>
      <c r="AC399" s="990" t="s">
        <v>306</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315</v>
      </c>
      <c r="Z432" s="273"/>
      <c r="AA432" s="273"/>
      <c r="AB432" s="273"/>
      <c r="AC432" s="990" t="s">
        <v>306</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315</v>
      </c>
      <c r="Z465" s="273"/>
      <c r="AA465" s="273"/>
      <c r="AB465" s="273"/>
      <c r="AC465" s="990" t="s">
        <v>306</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315</v>
      </c>
      <c r="Z498" s="273"/>
      <c r="AA498" s="273"/>
      <c r="AB498" s="273"/>
      <c r="AC498" s="990" t="s">
        <v>306</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315</v>
      </c>
      <c r="Z531" s="273"/>
      <c r="AA531" s="273"/>
      <c r="AB531" s="273"/>
      <c r="AC531" s="990" t="s">
        <v>306</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315</v>
      </c>
      <c r="Z564" s="273"/>
      <c r="AA564" s="273"/>
      <c r="AB564" s="273"/>
      <c r="AC564" s="990" t="s">
        <v>306</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315</v>
      </c>
      <c r="Z597" s="273"/>
      <c r="AA597" s="273"/>
      <c r="AB597" s="273"/>
      <c r="AC597" s="990" t="s">
        <v>306</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315</v>
      </c>
      <c r="Z630" s="273"/>
      <c r="AA630" s="273"/>
      <c r="AB630" s="273"/>
      <c r="AC630" s="990" t="s">
        <v>306</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315</v>
      </c>
      <c r="Z663" s="273"/>
      <c r="AA663" s="273"/>
      <c r="AB663" s="273"/>
      <c r="AC663" s="990" t="s">
        <v>306</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315</v>
      </c>
      <c r="Z696" s="273"/>
      <c r="AA696" s="273"/>
      <c r="AB696" s="273"/>
      <c r="AC696" s="990" t="s">
        <v>306</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315</v>
      </c>
      <c r="Z729" s="273"/>
      <c r="AA729" s="273"/>
      <c r="AB729" s="273"/>
      <c r="AC729" s="990" t="s">
        <v>306</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315</v>
      </c>
      <c r="Z762" s="273"/>
      <c r="AA762" s="273"/>
      <c r="AB762" s="273"/>
      <c r="AC762" s="990" t="s">
        <v>306</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315</v>
      </c>
      <c r="Z795" s="273"/>
      <c r="AA795" s="273"/>
      <c r="AB795" s="273"/>
      <c r="AC795" s="990" t="s">
        <v>306</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315</v>
      </c>
      <c r="Z828" s="273"/>
      <c r="AA828" s="273"/>
      <c r="AB828" s="273"/>
      <c r="AC828" s="990" t="s">
        <v>306</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315</v>
      </c>
      <c r="Z861" s="273"/>
      <c r="AA861" s="273"/>
      <c r="AB861" s="273"/>
      <c r="AC861" s="990" t="s">
        <v>306</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315</v>
      </c>
      <c r="Z894" s="273"/>
      <c r="AA894" s="273"/>
      <c r="AB894" s="273"/>
      <c r="AC894" s="990" t="s">
        <v>306</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315</v>
      </c>
      <c r="Z927" s="273"/>
      <c r="AA927" s="273"/>
      <c r="AB927" s="273"/>
      <c r="AC927" s="990" t="s">
        <v>306</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315</v>
      </c>
      <c r="Z960" s="273"/>
      <c r="AA960" s="273"/>
      <c r="AB960" s="273"/>
      <c r="AC960" s="990" t="s">
        <v>306</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315</v>
      </c>
      <c r="Z993" s="273"/>
      <c r="AA993" s="273"/>
      <c r="AB993" s="273"/>
      <c r="AC993" s="990" t="s">
        <v>306</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315</v>
      </c>
      <c r="Z1026" s="273"/>
      <c r="AA1026" s="273"/>
      <c r="AB1026" s="273"/>
      <c r="AC1026" s="990" t="s">
        <v>306</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315</v>
      </c>
      <c r="Z1059" s="273"/>
      <c r="AA1059" s="273"/>
      <c r="AB1059" s="273"/>
      <c r="AC1059" s="990" t="s">
        <v>306</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315</v>
      </c>
      <c r="Z1092" s="273"/>
      <c r="AA1092" s="273"/>
      <c r="AB1092" s="273"/>
      <c r="AC1092" s="990" t="s">
        <v>306</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315</v>
      </c>
      <c r="Z1125" s="273"/>
      <c r="AA1125" s="273"/>
      <c r="AB1125" s="273"/>
      <c r="AC1125" s="990" t="s">
        <v>306</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315</v>
      </c>
      <c r="Z1158" s="273"/>
      <c r="AA1158" s="273"/>
      <c r="AB1158" s="273"/>
      <c r="AC1158" s="990" t="s">
        <v>306</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315</v>
      </c>
      <c r="Z1191" s="273"/>
      <c r="AA1191" s="273"/>
      <c r="AB1191" s="273"/>
      <c r="AC1191" s="990" t="s">
        <v>306</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315</v>
      </c>
      <c r="Z1224" s="273"/>
      <c r="AA1224" s="273"/>
      <c r="AB1224" s="273"/>
      <c r="AC1224" s="990" t="s">
        <v>306</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315</v>
      </c>
      <c r="Z1257" s="273"/>
      <c r="AA1257" s="273"/>
      <c r="AB1257" s="273"/>
      <c r="AC1257" s="990" t="s">
        <v>306</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315</v>
      </c>
      <c r="Z1290" s="273"/>
      <c r="AA1290" s="273"/>
      <c r="AB1290" s="273"/>
      <c r="AC1290" s="990" t="s">
        <v>306</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2022-08-16T07:29:16Z</cp:lastPrinted>
  <dcterms:created xsi:type="dcterms:W3CDTF">2012-03-13T00:50:25Z</dcterms:created>
  <dcterms:modified xsi:type="dcterms:W3CDTF">2022-08-25T05:06:03Z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