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0" yWindow="1680" windowWidth="20490" windowHeight="547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8" i="11"/>
  <c r="AY337" i="11"/>
  <c r="AY327" i="11"/>
  <c r="AY323" i="11"/>
  <c r="AY321" i="11"/>
  <c r="AY330" i="11" s="1"/>
  <c r="AY398" i="11" l="1"/>
  <c r="AY331" i="11"/>
  <c r="AY397" i="11"/>
  <c r="AY324" i="11"/>
  <c r="AY325" i="11"/>
  <c r="AY329" i="11"/>
  <c r="AY333" i="11"/>
  <c r="AY340" i="11"/>
  <c r="AY328" i="11"/>
  <c r="AY332" i="11"/>
  <c r="AY322" i="11"/>
  <c r="AY326" i="11"/>
  <c r="AY33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2" i="11" s="1"/>
  <c r="AY167" i="11"/>
  <c r="AY169" i="11" s="1"/>
  <c r="AY136" i="11"/>
  <c r="AY138" i="11" s="1"/>
  <c r="AY133" i="11"/>
  <c r="AY134" i="11" s="1"/>
  <c r="AY132" i="11"/>
  <c r="AY142" i="11"/>
  <c r="AY139" i="11"/>
  <c r="AY144" i="11" s="1"/>
  <c r="AY166" i="11"/>
  <c r="AY161" i="11"/>
  <c r="AY162" i="11" s="1"/>
  <c r="AY156" i="11"/>
  <c r="AY158" i="11" s="1"/>
  <c r="AY153" i="11"/>
  <c r="AY152" i="11"/>
  <c r="AY146" i="11"/>
  <c r="AY150" i="11" s="1"/>
  <c r="AY130" i="11"/>
  <c r="AY127" i="11"/>
  <c r="AY128" i="11" s="1"/>
  <c r="AY122" i="11"/>
  <c r="AY124" i="11" s="1"/>
  <c r="AY119" i="11"/>
  <c r="AY118" i="11"/>
  <c r="AY115" i="11"/>
  <c r="AY114" i="11"/>
  <c r="AY112" i="11"/>
  <c r="AY120" i="11" s="1"/>
  <c r="AY101" i="11"/>
  <c r="AY100" i="11"/>
  <c r="AY99" i="11"/>
  <c r="AY98" i="11"/>
  <c r="AY102" i="11"/>
  <c r="AY104" i="11" s="1"/>
  <c r="AY137" i="11" l="1"/>
  <c r="AY171" i="11"/>
  <c r="AY113" i="11"/>
  <c r="AY117" i="11"/>
  <c r="AY121" i="11"/>
  <c r="AY125" i="11"/>
  <c r="AY129" i="11"/>
  <c r="AY151" i="11"/>
  <c r="AY155" i="11"/>
  <c r="AY164" i="11"/>
  <c r="AY141" i="11"/>
  <c r="AY145" i="11"/>
  <c r="AY135" i="11"/>
  <c r="AY177" i="11"/>
  <c r="AY204" i="11"/>
  <c r="AY212" i="11"/>
  <c r="AY126" i="11"/>
  <c r="AY174" i="11"/>
  <c r="AY178" i="11"/>
  <c r="AY193" i="11"/>
  <c r="AY201" i="11"/>
  <c r="AY205" i="11"/>
  <c r="AY209" i="11"/>
  <c r="AY213" i="11"/>
  <c r="AY123" i="11"/>
  <c r="AY131" i="11"/>
  <c r="AY143"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<sst xmlns="http://schemas.openxmlformats.org/spreadsheetml/2006/main" count="2069" uniqueCount="781">
  <si>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</si>
  <si>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</si>
  <si>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</si>
  <si>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</si>
  <si>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</si>
  <si>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</si>
  <si>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</si>
  <si>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</si>
  <si>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</si>
  <si>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</si>
  <si>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</si>
  <si>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</si>
  <si>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</si>
  <si>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</si>
  <si>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</si>
  <si>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</si>
  <si>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</si>
  <si>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</si>
  <si>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</si>
  <si>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</si>
  <si>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</si>
  <si>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</si>
  <si>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</si>
  <si>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</si>
  <si>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</si>
  <si>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</si>
  <si>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</si>
  <si>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</si>
  <si>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</si>
  <si>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</si>
  <si>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</si>
  <si>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</si>
  <si>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</si>
  <si>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</si>
  <si>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</si>
  <si>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</si>
  <si>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</si>
  <si>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</si>
  <si>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</si>
  <si>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</si>
  <si>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</si>
  <si>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</si>
  <si>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</si>
  <si>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</si>
  <si>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</si>
  <si>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</si>
  <si>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</si>
  <si>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</si>
  <si>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</si>
  <si>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</si>
  <si>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</si>
  <si>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</si>
  <si>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</si>
  <si>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</si>
  <si>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</si>
  <si>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</si>
  <si>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</si>
  <si>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</si>
  <si>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</si>
  <si>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</si>
  <si>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</si>
  <si>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</si>
  <si>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</si>
  <si>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</si>
  <si>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</si>
  <si>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</si>
  <si>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</si>
  <si>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</si>
  <si>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</si>
  <si>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</si>
  <si>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</si>
  <si>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</si>
  <si>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</si>
  <si>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</si>
  <si>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</si>
  <si>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</si>
  <si>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</si>
  <si>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</si>
  <si>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</si>
  <si>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</si>
  <si>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</si>
  <si>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</si>
  <si>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</si>
  <si>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</si>
  <si>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</si>
  <si>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</si>
  <si>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</si>
  <si>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</si>
  <si>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</si>
  <si>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</si>
  <si>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</si>
  <si>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</si>
  <si>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</si>
  <si>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</si>
  <si>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</si>
  <si>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</si>
  <si>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</si>
  <si>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</si>
  <si>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</si>
  <si>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</si>
  <si>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</si>
  <si>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</si>
  <si>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</si>
  <si>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</si>
  <si>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</si>
  <si>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</si>
  <si>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</si>
  <si>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</si>
  <si>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</si>
  <si>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</si>
  <si>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</si>
  <si>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</si>
  <si>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</si>
  <si>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</si>
  <si>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</si>
  <si>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</si>
  <si>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</si>
  <si>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</si>
  <si>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</si>
  <si>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</si>
  <si>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</si>
  <si>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</si>
  <si>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</si>
  <si>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</si>
  <si>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</si>
  <si>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</si>
  <si>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</si>
  <si>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</si>
  <si>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</si>
  <si>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</si>
  <si>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</si>
  <si>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</si>
  <si>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</si>
  <si>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</si>
  <si>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</si>
  <si>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</si>
  <si>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</si>
  <si>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</si>
  <si>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</si>
  <si>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</si>
  <si>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</si>
  <si>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</si>
  <si>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</si>
  <si>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</si>
  <si>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</si>
  <si>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</si>
  <si>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</si>
  <si>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</si>
  <si>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</si>
  <si>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</si>
  <si>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</si>
  <si>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</si>
  <si>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</si>
  <si>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</si>
  <si>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</si>
  <si>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</si>
  <si>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</si>
  <si>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</si>
  <si>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</si>
  <si>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</si>
  <si>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</si>
  <si>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</si>
  <si>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</si>
  <si>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</si>
  <si>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</si>
  <si>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</si>
  <si>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</si>
  <si>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</si>
  <si>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</si>
  <si>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</si>
  <si>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</si>
  <si>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</si>
  <si>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</si>
  <si>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</si>
  <si>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</si>
  <si>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</si>
  <si>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</si>
  <si>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</si>
  <si>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</si>
  <si>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</si>
  <si>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</si>
  <si>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</si>
  <si>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</si>
  <si>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</si>
  <si>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</si>
  <si>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</si>
  <si>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</si>
  <si>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</si>
  <si>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</si>
  <si>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</si>
  <si>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</si>
  <si>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</si>
  <si>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</si>
  <si>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</si>
  <si>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</si>
  <si>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</si>
  <si>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</si>
  <si>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</si>
  <si>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</si>
  <si>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</si>
  <si>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</si>
  <si>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</si>
  <si>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</si>
  <si>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</si>
  <si>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</si>
  <si>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</si>
  <si>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</si>
  <si>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</si>
  <si>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</si>
  <si>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</si>
  <si>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</si>
  <si>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</si>
  <si>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</si>
  <si>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</si>
  <si>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</si>
  <si>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</si>
  <si>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</si>
  <si>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</si>
  <si>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</si>
  <si>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</si>
  <si>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</si>
  <si>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</si>
  <si>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</si>
  <si>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</si>
  <si>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</si>
  <si>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</si>
  <si>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</si>
  <si>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</si>
  <si>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</si>
  <si>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</si>
  <si>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</si>
  <si>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</si>
  <si>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</si>
  <si>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</si>
  <si>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</si>
  <si>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</si>
  <si>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</si>
  <si>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</si>
  <si>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</si>
  <si>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</si>
  <si>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</si>
  <si>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</si>
  <si>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</si>
  <si>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</si>
  <si>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</si>
  <si>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</si>
  <si>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</si>
  <si>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</si>
  <si>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</si>
  <si>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</si>
  <si>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</si>
  <si>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</si>
  <si>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</si>
  <si>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</si>
  <si>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</si>
  <si>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</si>
  <si>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</si>
  <si>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</si>
  <si>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</si>
  <si>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</si>
  <si>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</si>
  <si>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</si>
  <si>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</si>
  <si>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</si>
  <si>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</si>
  <si>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</si>
  <si>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</si>
  <si>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</si>
  <si>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</si>
  <si>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</si>
  <si>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</si>
  <si>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</si>
  <si>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</si>
  <si>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</si>
  <si>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</si>
  <si>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</si>
  <si>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</si>
  <si>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</si>
  <si>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</si>
  <si>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</si>
  <si>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</si>
  <si>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</si>
  <si>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</si>
  <si>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</si>
  <si>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</si>
  <si>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</si>
  <si>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</si>
  <si>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</si>
  <si>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</si>
  <si>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</si>
  <si>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</si>
  <si>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</si>
  <si>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</si>
  <si>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</si>
  <si>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</si>
  <si>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</si>
  <si>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</si>
  <si>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</si>
  <si>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</si>
  <si>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</si>
  <si>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</si>
  <si>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</si>
  <si>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</si>
  <si>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</si>
  <si>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</si>
  <si>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</si>
  <si>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</si>
  <si>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</si>
  <si>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</si>
  <si>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</si>
  <si>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</si>
  <si>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</si>
  <si>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</si>
  <si>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</si>
  <si>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</si>
  <si>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</si>
  <si>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</si>
  <si>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</si>
  <si>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</si>
  <si>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</si>
  <si>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</si>
  <si>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</si>
  <si>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</si>
  <si>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</si>
  <si>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</si>
  <si>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</si>
  <si>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</si>
  <si>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</si>
  <si>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</si>
  <si>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</si>
  <si>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</si>
  <si>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</si>
  <si>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</si>
  <si>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</si>
  <si>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</si>
  <si>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</si>
  <si>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</si>
  <si>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</si>
  <si>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</si>
  <si>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</si>
  <si>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</si>
  <si>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</si>
  <si>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</si>
  <si>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</si>
  <si>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</si>
  <si>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</si>
  <si>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</si>
  <si>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</si>
  <si>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</si>
  <si>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</si>
  <si>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</si>
  <si>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</si>
  <si>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</si>
  <si>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</si>
  <si>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</si>
  <si>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</si>
  <si>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</si>
  <si>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</si>
  <si>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</si>
  <si>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</si>
  <si>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</si>
  <si>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</si>
  <si>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</si>
  <si>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</si>
  <si>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</si>
  <si>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</si>
  <si>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</si>
  <si>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</si>
  <si>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</si>
  <si>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</si>
  <si>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</si>
  <si>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</si>
  <si>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</si>
  <si>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</si>
  <si>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</si>
  <si>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</si>
  <si>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</si>
  <si>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</si>
  <si>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</si>
  <si>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</si>
  <si>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</si>
  <si>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</si>
  <si>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</si>
  <si>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</si>
  <si>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</si>
  <si>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</si>
  <si>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</si>
  <si>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</si>
  <si>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</si>
  <si>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</si>
  <si>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</si>
  <si>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</si>
  <si>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</si>
  <si>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</si>
  <si>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</si>
  <si>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</si>
  <si>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</si>
  <si>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</si>
  <si>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</si>
  <si>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</si>
  <si>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</si>
  <si>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</si>
  <si>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</si>
  <si>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</si>
  <si>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</si>
  <si>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</si>
  <si>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</si>
  <si>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</si>
  <si>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</si>
  <si>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</si>
  <si>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</si>
  <si>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</si>
  <si>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</si>
  <si>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</si>
  <si>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</si>
  <si>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</si>
  <si>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</si>
  <si>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</si>
  <si>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</si>
  <si>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</si>
  <si>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</si>
  <si>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</si>
  <si>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</si>
  <si>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</si>
  <si>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</si>
  <si>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</si>
  <si>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</si>
  <si>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</si>
  <si>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</si>
  <si>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</si>
  <si>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</si>
  <si>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</si>
  <si>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</si>
  <si>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</si>
  <si>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</si>
  <si>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</si>
  <si>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</si>
  <si>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</si>
  <si>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</si>
  <si>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</si>
  <si>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</si>
  <si>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</si>
  <si>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</si>
  <si>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</si>
  <si>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</si>
  <si>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</si>
  <si>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</si>
  <si>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</si>
  <si>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</si>
  <si>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</si>
  <si>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</si>
  <si>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</si>
  <si>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</si>
  <si>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</si>
  <si>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</si>
  <si>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</si>
  <si>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</si>
  <si>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</si>
  <si>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</si>
  <si>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</si>
  <si>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</si>
  <si>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</si>
  <si>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</si>
  <si>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</si>
  <si>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</si>
  <si>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</si>
  <si>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</si>
  <si>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</si>
  <si>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</si>
  <si>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</si>
  <si>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</si>
  <si>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</si>
  <si>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</si>
  <si>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</si>
  <si>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</si>
  <si>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</si>
  <si>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</si>
  <si>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</si>
  <si>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</si>
  <si>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</si>
  <si>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</si>
  <si>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</si>
  <si>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</si>
  <si>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</si>
  <si>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</si>
  <si>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</si>
  <si>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</si>
  <si>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</si>
  <si>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</si>
  <si>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</si>
  <si>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</si>
  <si>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</si>
  <si>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</si>
  <si>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</si>
  <si>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</si>
  <si>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</si>
  <si>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</si>
  <si>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</si>
  <si>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</si>
  <si>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</si>
  <si>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</si>
  <si>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</si>
  <si>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</si>
  <si>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</si>
  <si>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</si>
  <si>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</si>
  <si>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</si>
  <si>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</si>
  <si>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</si>
  <si>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</si>
  <si>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</si>
  <si>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</si>
  <si>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</si>
  <si>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</si>
  <si>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</si>
  <si>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</si>
  <si>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</si>
  <si>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</si>
  <si>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</si>
  <si>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</si>
  <si>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</si>
  <si>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</si>
  <si>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</si>
  <si>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</si>
  <si>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</si>
  <si>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</si>
  <si>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</si>
  <si>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</si>
  <si>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</si>
  <si>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</si>
  <si>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</si>
  <si>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</si>
  <si>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</si>
  <si>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</si>
  <si>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</si>
  <si>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</si>
  <si>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</si>
  <si>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</si>
  <si>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</si>
  <si>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</si>
  <si>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</si>
  <si>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</si>
  <si>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</si>
  <si>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</si>
  <si>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</si>
  <si>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</si>
  <si>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</si>
  <si>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</si>
  <si>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</si>
  <si>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</si>
  <si>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</si>
  <si>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</si>
  <si>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</si>
  <si>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</si>
  <si>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</si>
  <si>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</si>
  <si>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</si>
  <si>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</si>
  <si>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</si>
  <si>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</si>
  <si>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</si>
  <si>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</si>
  <si>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</si>
  <si>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</si>
  <si>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</si>
  <si>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</si>
  <si>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</si>
  <si>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</si>
  <si>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</si>
  <si>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</si>
  <si>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</si>
  <si>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</si>
  <si>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</si>
  <si>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</si>
  <si>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</si>
  <si>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</si>
  <si>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</si>
  <si>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</si>
  <si>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</si>
  <si>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</si>
  <si>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</si>
  <si>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</si>
  <si>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</si>
  <si>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</si>
  <si>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</si>
  <si>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</si>
  <si>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</si>
  <si>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</si>
  <si>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</si>
  <si>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</si>
  <si>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</si>
  <si>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</si>
  <si>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</si>
  <si>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</si>
  <si>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</si>
  <si>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</si>
  <si>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</si>
  <si>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</si>
  <si>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</si>
  <si>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</si>
  <si>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</si>
  <si>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</si>
  <si>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</si>
  <si>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</si>
  <si>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</si>
  <si>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</si>
  <si>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</si>
  <si>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</si>
  <si>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</si>
  <si>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</si>
  <si>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</si>
  <si>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</si>
  <si>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</si>
  <si>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</si>
  <si>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</si>
  <si>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</si>
  <si>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</si>
  <si>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</si>
  <si>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</si>
  <si>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</si>
  <si>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</si>
  <si>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</si>
  <si>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</si>
  <si>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</si>
  <si>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</si>
  <si>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</si>
  <si>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</si>
  <si>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</si>
  <si>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</si>
  <si>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</si>
  <si>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</si>
  <si>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</si>
  <si>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</si>
  <si>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</si>
  <si>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</si>
  <si>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</si>
  <si>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</si>
  <si>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</si>
  <si>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</si>
  <si>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</si>
  <si>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</si>
  <si>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</si>
  <si>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</si>
  <si>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</si>
  <si>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</si>
  <si>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</si>
  <si>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</si>
  <si>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</si>
  <si>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</si>
  <si>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</si>
  <si>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</si>
  <si>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</si>
  <si>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</si>
  <si>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</si>
  <si>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</si>
  <si>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</si>
  <si>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</si>
  <si>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</si>
  <si>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</si>
  <si>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</si>
  <si>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</si>
  <si>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</si>
  <si>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</si>
  <si>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</si>
  <si>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</si>
  <si>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</si>
  <si>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</si>
  <si>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</si>
  <si>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</si>
  <si>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</si>
  <si>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</si>
  <si>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</si>
  <si>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</si>
  <si>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</si>
  <si>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</si>
  <si>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</si>
  <si>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</si>
  <si>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</si>
  <si>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</si>
  <si>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</si>
  <si>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</si>
  <si>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</si>
  <si>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</si>
  <si>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</si>
  <si>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</si>
  <si>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</si>
  <si>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</si>
  <si>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</si>
  <si>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</si>
  <si>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</si>
  <si>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</si>
  <si>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</si>
  <si>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</si>
  <si>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福祉、教育、医療から雇用への移行推進事業</t>
  </si>
  <si>
    <t>職業安定局</t>
  </si>
  <si>
    <t>障害者雇用対策課長
小野寺　徳子</t>
  </si>
  <si>
    <t>平成25年度</t>
  </si>
  <si>
    <t>終了予定なし</t>
  </si>
  <si>
    <t>障害者雇用対策課</t>
  </si>
  <si>
    <t>雇用保険法第62条第1項第6号</t>
  </si>
  <si>
    <t>－</t>
  </si>
  <si>
    <t>障害者の一般企業への雇用が進む中で、企業における就業について理解が不足している障害者やその保護者等、又は障害者の雇用に関するノウハウが不足している企業、特に中小企業に対し、労働局やハローワークが中心となって職場実習先の確保、あっせん及び一般雇用に対する意識啓発を行うことによって障害者雇用の一層促進を目指す。</t>
  </si>
  <si>
    <t>-</t>
  </si>
  <si>
    <t>諸謝金
（一般会計・雇用勘定）</t>
  </si>
  <si>
    <t>職員旅費
（一般会計・雇用勘定）</t>
  </si>
  <si>
    <t>委員等旅費
（一般会計・雇用勘定）</t>
  </si>
  <si>
    <t>庁費
（一般会計・雇用勘定）</t>
  </si>
  <si>
    <t>ハローワークにおける障害者の就職件数を前年度実績以上とする。</t>
  </si>
  <si>
    <t>ハローワークにおける障害者の就職件数</t>
  </si>
  <si>
    <t>人</t>
  </si>
  <si>
    <t>厚生労働省職業安定局調べ</t>
  </si>
  <si>
    <t>企業と就労移行支援事業所等との面談会・見学会実施後、職場実習・就職に繋がった企業数を目標値以上とする。</t>
  </si>
  <si>
    <t>面談会・見学会実施後に職場実習・就職に繋がった企業数（平成29年度から把握）</t>
  </si>
  <si>
    <t>件</t>
  </si>
  <si>
    <t>セミナー開催回数</t>
  </si>
  <si>
    <t>職場実習実施回数（平成28年度から実施）</t>
  </si>
  <si>
    <t>X：執行額（百万円）／Y：セミナー参加者数（人）　　　　　　　　　　　　　　</t>
    <phoneticPr fontId="5"/>
  </si>
  <si>
    <t>円</t>
  </si>
  <si>
    <t>X / Y</t>
    <phoneticPr fontId="5"/>
  </si>
  <si>
    <t>260百万円
／39,644人</t>
  </si>
  <si>
    <t>266百万円
／16,912人</t>
  </si>
  <si>
    <t>X：執行額（百万円）／Y：職場実習実施件数（件）　　　　　　　　　　　　　　</t>
    <phoneticPr fontId="5"/>
  </si>
  <si>
    <t>260百万円
／1,185件</t>
  </si>
  <si>
    <t>266百万円
／779件</t>
  </si>
  <si>
    <t>新25-0057</t>
  </si>
  <si>
    <t>573</t>
  </si>
  <si>
    <t>新25-45</t>
  </si>
  <si>
    <t>577</t>
  </si>
  <si>
    <t>560</t>
  </si>
  <si>
    <t>576</t>
  </si>
  <si>
    <t>○</t>
  </si>
  <si>
    <t>点検対象外</t>
    <rPh sb="0" eb="2">
      <t>テンケン</t>
    </rPh>
    <rPh sb="2" eb="5">
      <t>タイショウガイ</t>
    </rPh>
    <phoneticPr fontId="5"/>
  </si>
  <si>
    <t>本事業は、一般の求職者と比して就職が困難である障害者の雇用促進を目的として実施しており、その点において、国民のニーズがあり、国費を投入しなければ事業目的が達成できない。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</si>
  <si>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</si>
  <si>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t>
  </si>
  <si>
    <t>無</t>
  </si>
  <si>
    <t>各労働局に職場実習先の確保、あっせん及び一般雇用に対する意識啓発を専門的に取り扱う就職支援コーディネーター（一般雇用移行分）等を配置し、関係機関等と連携しながら職場実習を総合的かつ効果的に推進するとともに、就労支援セミナー、事業所見学会等を実施することにより、福祉、教育、医療から雇用への移行を推進する。</t>
    <phoneticPr fontId="5"/>
  </si>
  <si>
    <t>セミナーの開催により、障害者等や就労支援機関、医療機関等の職員が企業就労について理解を深める。</t>
    <rPh sb="5" eb="7">
      <t>カイサイ</t>
    </rPh>
    <phoneticPr fontId="5"/>
  </si>
  <si>
    <t>セミナーの開催に必要な経費等、事業の実施に必要なものに限定されている。</t>
    <phoneticPr fontId="5"/>
  </si>
  <si>
    <t>セミナーの開催や職場実習等は、特に障害者雇用の経験がない企業における障害者雇用に対する理解やノウハウを促進するために効果的である。</t>
    <phoneticPr fontId="5"/>
  </si>
  <si>
    <t>厚労</t>
  </si>
  <si>
    <t>-</t>
    <phoneticPr fontId="5"/>
  </si>
  <si>
    <t>労働者等の特性に応じた雇用の安定・促進を図ること（Ⅴ-3）</t>
    <phoneticPr fontId="5"/>
  </si>
  <si>
    <t>高齢者・障害者・若年者等の雇用の安定・促進を図ること（Ⅴ-3-1）</t>
    <phoneticPr fontId="5"/>
  </si>
  <si>
    <t>https://www.mhlw.go.jp/wp/seisaku/hyouka/dl/r03_jizenbunseki/V-3-1.pdf</t>
    <phoneticPr fontId="5"/>
  </si>
  <si>
    <t>関係機関の職員等に対し、企業での就業への理解促進を図り、企業での就業に対する不安感を払拭させるため、就労支援セミナーや事業所見学会、職場実習等、地域のニーズを踏まえた支援を実施する。</t>
    <rPh sb="0" eb="2">
      <t>カンケイ</t>
    </rPh>
    <rPh sb="2" eb="4">
      <t>キカン</t>
    </rPh>
    <rPh sb="5" eb="7">
      <t>ショクイン</t>
    </rPh>
    <rPh sb="7" eb="8">
      <t>トウ</t>
    </rPh>
    <rPh sb="9" eb="10">
      <t>タイ</t>
    </rPh>
    <rPh sb="12" eb="14">
      <t>キギョウ</t>
    </rPh>
    <rPh sb="16" eb="18">
      <t>シュウギョウ</t>
    </rPh>
    <rPh sb="20" eb="22">
      <t>リカイ</t>
    </rPh>
    <rPh sb="22" eb="24">
      <t>ソクシン</t>
    </rPh>
    <rPh sb="25" eb="26">
      <t>ハカ</t>
    </rPh>
    <rPh sb="28" eb="30">
      <t>キギョウ</t>
    </rPh>
    <rPh sb="32" eb="34">
      <t>シュウギョウ</t>
    </rPh>
    <rPh sb="35" eb="36">
      <t>タイ</t>
    </rPh>
    <rPh sb="38" eb="41">
      <t>フアンカン</t>
    </rPh>
    <rPh sb="42" eb="44">
      <t>フッショク</t>
    </rPh>
    <rPh sb="50" eb="52">
      <t>シュウロウ</t>
    </rPh>
    <rPh sb="52" eb="54">
      <t>シエン</t>
    </rPh>
    <rPh sb="66" eb="68">
      <t>ショクバ</t>
    </rPh>
    <rPh sb="68" eb="70">
      <t>ジッシュウ</t>
    </rPh>
    <rPh sb="72" eb="74">
      <t>チイキ</t>
    </rPh>
    <rPh sb="79" eb="80">
      <t>フ</t>
    </rPh>
    <rPh sb="83" eb="85">
      <t>シエン</t>
    </rPh>
    <rPh sb="86" eb="88">
      <t>ジッシ</t>
    </rPh>
    <phoneticPr fontId="5"/>
  </si>
  <si>
    <t>本事業は、国が行う職業紹介の一貫として実施しているものであり、また障害者の雇用促進に当たっては、国が行う事業主指導・支援と一体的に実施することが、効率的かつ効果的であるため、国が実施すべき。</t>
    <rPh sb="34" eb="35">
      <t>ガイ</t>
    </rPh>
    <phoneticPr fontId="5"/>
  </si>
  <si>
    <t>５頁</t>
    <rPh sb="1" eb="2">
      <t>ページ</t>
    </rPh>
    <phoneticPr fontId="5"/>
  </si>
  <si>
    <t>00</t>
    <phoneticPr fontId="5"/>
  </si>
  <si>
    <t>雇用保険料を納付している事業主に対象を絞っているため、妥当である。</t>
    <phoneticPr fontId="5"/>
  </si>
  <si>
    <t>活動実績及び成果実績は目標を上回っているものの、執行率が低調のため、真に必要な経費について精査を行うこと。</t>
    <phoneticPr fontId="5"/>
  </si>
  <si>
    <t>269百万円
／21,544人</t>
    <rPh sb="3" eb="5">
      <t>ヒャクマン</t>
    </rPh>
    <rPh sb="5" eb="6">
      <t>エン</t>
    </rPh>
    <rPh sb="14" eb="15">
      <t>ニン</t>
    </rPh>
    <phoneticPr fontId="5"/>
  </si>
  <si>
    <t>277百万円
／21,544人</t>
    <rPh sb="3" eb="5">
      <t>ヒャクマン</t>
    </rPh>
    <rPh sb="5" eb="6">
      <t>エン</t>
    </rPh>
    <rPh sb="14" eb="15">
      <t>ニン</t>
    </rPh>
    <phoneticPr fontId="5"/>
  </si>
  <si>
    <t>269百万円
／1,227件</t>
    <rPh sb="3" eb="5">
      <t>ヒャクマン</t>
    </rPh>
    <rPh sb="5" eb="6">
      <t>エン</t>
    </rPh>
    <rPh sb="13" eb="14">
      <t>ケン</t>
    </rPh>
    <phoneticPr fontId="5"/>
  </si>
  <si>
    <t>277百万円
／1,227件</t>
    <rPh sb="3" eb="5">
      <t>ヒャクマン</t>
    </rPh>
    <rPh sb="5" eb="6">
      <t>エン</t>
    </rPh>
    <rPh sb="13" eb="14">
      <t>ケン</t>
    </rPh>
    <phoneticPr fontId="5"/>
  </si>
  <si>
    <t>の障害者法定雇用率引き上げにより、新たに障害者雇用義務が課せられた企業が増加している状況にあるが、障害者雇用の経験のない企業にとって、各種セミナーや職場実習の機会は障害者の雇用に踏み出すための良い契機になっており、障害者雇用対策として有効な施策である。</t>
    <phoneticPr fontId="5"/>
  </si>
  <si>
    <t>成果目標に見合ったものとなっている。</t>
    <phoneticPr fontId="5"/>
  </si>
  <si>
    <t>見込に見合ったものとなっている。</t>
    <phoneticPr fontId="5"/>
  </si>
  <si>
    <t xml:space="preserve">実績を踏まえ、より効率的かつ効果的な事業の実施のため、引き続き事業の適性な執行に努める。 </t>
    <phoneticPr fontId="5"/>
  </si>
  <si>
    <t>執行等改善</t>
  </si>
  <si>
    <t>令和３年度の活動実績については、新型コロナウイルス感染症の影響で執行率が低調となったことを踏まえ、要因分析を行いながら、引き続き事業の適正な執行に努める。</t>
    <rPh sb="32" eb="35">
      <t>シッコウリツ</t>
    </rPh>
    <rPh sb="36" eb="38">
      <t>テイチョウ</t>
    </rPh>
    <rPh sb="45" eb="46">
      <t>フ</t>
    </rPh>
    <phoneticPr fontId="5"/>
  </si>
  <si>
    <t>A.愛知労働局</t>
    <rPh sb="2" eb="4">
      <t>アイチ</t>
    </rPh>
    <rPh sb="4" eb="7">
      <t>ロウドウキョク</t>
    </rPh>
    <phoneticPr fontId="5"/>
  </si>
  <si>
    <t>諸謝金</t>
    <rPh sb="0" eb="1">
      <t>ショ</t>
    </rPh>
    <rPh sb="1" eb="3">
      <t>シャキン</t>
    </rPh>
    <phoneticPr fontId="5"/>
  </si>
  <si>
    <t>庁費</t>
    <rPh sb="0" eb="2">
      <t>チョウヒ</t>
    </rPh>
    <phoneticPr fontId="5"/>
  </si>
  <si>
    <t>セミナーや職場実習の実施等に係る人件費</t>
    <rPh sb="5" eb="7">
      <t>ショクバ</t>
    </rPh>
    <rPh sb="7" eb="9">
      <t>ジッシュウ</t>
    </rPh>
    <rPh sb="10" eb="12">
      <t>ジッシ</t>
    </rPh>
    <rPh sb="12" eb="13">
      <t>トウ</t>
    </rPh>
    <rPh sb="14" eb="15">
      <t>カカ</t>
    </rPh>
    <rPh sb="16" eb="19">
      <t>ジンケンヒ</t>
    </rPh>
    <phoneticPr fontId="5"/>
  </si>
  <si>
    <t>セミナーや職場実習の実施等に係る事務経費</t>
    <rPh sb="5" eb="7">
      <t>ショクバ</t>
    </rPh>
    <rPh sb="7" eb="9">
      <t>ジッシュウ</t>
    </rPh>
    <rPh sb="10" eb="12">
      <t>ジッシ</t>
    </rPh>
    <rPh sb="12" eb="13">
      <t>トウ</t>
    </rPh>
    <rPh sb="14" eb="15">
      <t>カカ</t>
    </rPh>
    <rPh sb="16" eb="18">
      <t>ジム</t>
    </rPh>
    <rPh sb="18" eb="20">
      <t>ケイヒ</t>
    </rPh>
    <phoneticPr fontId="5"/>
  </si>
  <si>
    <t>セミナーや職場実習の実施等に係る人件費等</t>
  </si>
  <si>
    <t>セミナーや職場実習の実施等に係る人件費等</t>
    <phoneticPr fontId="5"/>
  </si>
  <si>
    <t>-</t>
    <phoneticPr fontId="5"/>
  </si>
  <si>
    <t>愛知労働局</t>
    <rPh sb="0" eb="5">
      <t>アイチロウドウキョク</t>
    </rPh>
    <phoneticPr fontId="5"/>
  </si>
  <si>
    <t>大阪労働局</t>
    <rPh sb="0" eb="2">
      <t>オオサカ</t>
    </rPh>
    <rPh sb="2" eb="5">
      <t>ロウドウキョク</t>
    </rPh>
    <phoneticPr fontId="5"/>
  </si>
  <si>
    <t>宮城労働局</t>
    <rPh sb="0" eb="2">
      <t>ミヤギ</t>
    </rPh>
    <rPh sb="2" eb="5">
      <t>ロウドウキョク</t>
    </rPh>
    <phoneticPr fontId="5"/>
  </si>
  <si>
    <t>神奈川労働局</t>
    <rPh sb="0" eb="6">
      <t>カナガワロウドウキョク</t>
    </rPh>
    <phoneticPr fontId="5"/>
  </si>
  <si>
    <t>埼玉労働局</t>
    <rPh sb="0" eb="2">
      <t>サイタマ</t>
    </rPh>
    <rPh sb="2" eb="5">
      <t>ロウドウキョク</t>
    </rPh>
    <phoneticPr fontId="5"/>
  </si>
  <si>
    <t>沖縄労働局</t>
    <rPh sb="0" eb="2">
      <t>オキナワ</t>
    </rPh>
    <rPh sb="2" eb="5">
      <t>ロウドウキョク</t>
    </rPh>
    <phoneticPr fontId="5"/>
  </si>
  <si>
    <t>東京労働局</t>
    <rPh sb="0" eb="2">
      <t>トウキョウ</t>
    </rPh>
    <rPh sb="2" eb="5">
      <t>ロウドウキョク</t>
    </rPh>
    <phoneticPr fontId="5"/>
  </si>
  <si>
    <t>宮崎労働局</t>
    <rPh sb="0" eb="2">
      <t>ミヤザキ</t>
    </rPh>
    <rPh sb="2" eb="5">
      <t>ロウドウキョク</t>
    </rPh>
    <phoneticPr fontId="5"/>
  </si>
  <si>
    <t>千葉労働局</t>
    <rPh sb="0" eb="2">
      <t>チバ</t>
    </rPh>
    <rPh sb="2" eb="5">
      <t>ロウドウキョク</t>
    </rPh>
    <phoneticPr fontId="5"/>
  </si>
  <si>
    <t>兵庫労働局</t>
    <rPh sb="0" eb="2">
      <t>ヒョウゴ</t>
    </rPh>
    <rPh sb="2" eb="5">
      <t>ロウドウキョク</t>
    </rPh>
    <phoneticPr fontId="5"/>
  </si>
  <si>
    <t>事業の実施に必要最低限の経費となっており、水準は妥当と考える。</t>
    <rPh sb="0" eb="2">
      <t>ジギョウ</t>
    </rPh>
    <rPh sb="3" eb="5">
      <t>ジッシ</t>
    </rPh>
    <rPh sb="6" eb="11">
      <t>ヒツヨウサイテイゲン</t>
    </rPh>
    <rPh sb="12" eb="14">
      <t>ケイヒ</t>
    </rPh>
    <rPh sb="21" eb="23">
      <t>スイジュン</t>
    </rPh>
    <rPh sb="24" eb="26">
      <t>ダトウ</t>
    </rPh>
    <rPh sb="27" eb="28">
      <t>カンガ</t>
    </rPh>
    <phoneticPr fontId="5"/>
  </si>
  <si>
    <t>国家公務員共済組合短期給付の適用拡大のため。</t>
    <rPh sb="0" eb="2">
      <t>コッカ</t>
    </rPh>
    <rPh sb="2" eb="5">
      <t>コウムイン</t>
    </rPh>
    <rPh sb="5" eb="7">
      <t>キョウサイ</t>
    </rPh>
    <rPh sb="7" eb="9">
      <t>クミアイ</t>
    </rPh>
    <rPh sb="9" eb="11">
      <t>タンキ</t>
    </rPh>
    <rPh sb="11" eb="13">
      <t>キュウフ</t>
    </rPh>
    <rPh sb="14" eb="16">
      <t>テキヨウ</t>
    </rPh>
    <rPh sb="16" eb="18">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</si>
</sst>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271</xdr:row>
      <xdr:rowOff>0</xdr:rowOff>
    </xdr:from>
    <xdr:to>
      <xdr:col>35</xdr:col>
      <xdr:colOff>2722</xdr:colOff>
      <xdr:row>282</xdr:row>
      <xdr:rowOff>96131</xdr:rowOff>
    </xdr:to>
    <xdr:sp macro="" textlink="">
      <xdr:nvSpPr>
        <xdr:cNvPr id="12" name="正方形/長方形 11"/>
        <xdr:cNvSpPr/>
      </xdr:nvSpPr>
      <xdr:spPr>
        <a:xfrm>
          <a:off x="3429000" y="42526324"/>
          <a:ext cx="3633428" cy="39173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168088</xdr:colOff>
      <xdr:row>271</xdr:row>
      <xdr:rowOff>235323</xdr:rowOff>
    </xdr:from>
    <xdr:to>
      <xdr:col>19</xdr:col>
      <xdr:colOff>69119</xdr:colOff>
      <xdr:row>272</xdr:row>
      <xdr:rowOff>213732</xdr:rowOff>
    </xdr:to>
    <xdr:sp macro="" textlink="">
      <xdr:nvSpPr>
        <xdr:cNvPr id="13" name="テキスト ボックス 12"/>
        <xdr:cNvSpPr txBox="1"/>
      </xdr:nvSpPr>
      <xdr:spPr>
        <a:xfrm>
          <a:off x="3597088" y="42761647"/>
          <a:ext cx="304443" cy="325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21</xdr:col>
      <xdr:colOff>0</xdr:colOff>
      <xdr:row>272</xdr:row>
      <xdr:rowOff>0</xdr:rowOff>
    </xdr:from>
    <xdr:to>
      <xdr:col>30</xdr:col>
      <xdr:colOff>138634</xdr:colOff>
      <xdr:row>274</xdr:row>
      <xdr:rowOff>100281</xdr:rowOff>
    </xdr:to>
    <xdr:sp macro="" textlink="">
      <xdr:nvSpPr>
        <xdr:cNvPr id="14" name="テキスト ボックス 13"/>
        <xdr:cNvSpPr txBox="1"/>
      </xdr:nvSpPr>
      <xdr:spPr>
        <a:xfrm>
          <a:off x="4235824" y="42873706"/>
          <a:ext cx="1953986" cy="795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269</a:t>
          </a:r>
          <a:r>
            <a:rPr kumimoji="1" lang="ja-JP" altLang="en-US" sz="1400"/>
            <a:t>百万円</a:t>
          </a:r>
          <a:endParaRPr kumimoji="1" lang="en-US" altLang="ja-JP" sz="1400"/>
        </a:p>
      </xdr:txBody>
    </xdr:sp>
    <xdr:clientData/>
  </xdr:twoCellAnchor>
  <xdr:twoCellAnchor>
    <xdr:from>
      <xdr:col>25</xdr:col>
      <xdr:colOff>145677</xdr:colOff>
      <xdr:row>274</xdr:row>
      <xdr:rowOff>112059</xdr:rowOff>
    </xdr:from>
    <xdr:to>
      <xdr:col>25</xdr:col>
      <xdr:colOff>150691</xdr:colOff>
      <xdr:row>276</xdr:row>
      <xdr:rowOff>330697</xdr:rowOff>
    </xdr:to>
    <xdr:cxnSp macro="">
      <xdr:nvCxnSpPr>
        <xdr:cNvPr id="15" name="直線矢印コネクタ 40"/>
        <xdr:cNvCxnSpPr>
          <a:cxnSpLocks noChangeShapeType="1"/>
        </xdr:cNvCxnSpPr>
      </xdr:nvCxnSpPr>
      <xdr:spPr bwMode="auto">
        <a:xfrm>
          <a:off x="5188324" y="43680530"/>
          <a:ext cx="5014" cy="91340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168087</xdr:colOff>
      <xdr:row>275</xdr:row>
      <xdr:rowOff>44824</xdr:rowOff>
    </xdr:from>
    <xdr:to>
      <xdr:col>27</xdr:col>
      <xdr:colOff>198258</xdr:colOff>
      <xdr:row>275</xdr:row>
      <xdr:rowOff>293033</xdr:rowOff>
    </xdr:to>
    <xdr:sp macro="" textlink="">
      <xdr:nvSpPr>
        <xdr:cNvPr id="17" name="テキスト ボックス 16"/>
        <xdr:cNvSpPr txBox="1"/>
      </xdr:nvSpPr>
      <xdr:spPr>
        <a:xfrm>
          <a:off x="4403911" y="43960677"/>
          <a:ext cx="1240406" cy="2482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予算の示達</a:t>
          </a:r>
          <a:r>
            <a:rPr kumimoji="1" lang="en-US" altLang="ja-JP" sz="1100"/>
            <a:t>〕</a:t>
          </a:r>
          <a:endParaRPr kumimoji="1" lang="ja-JP" altLang="en-US" sz="1100"/>
        </a:p>
      </xdr:txBody>
    </xdr:sp>
    <xdr:clientData/>
  </xdr:twoCellAnchor>
  <xdr:twoCellAnchor>
    <xdr:from>
      <xdr:col>19</xdr:col>
      <xdr:colOff>11205</xdr:colOff>
      <xdr:row>276</xdr:row>
      <xdr:rowOff>67236</xdr:rowOff>
    </xdr:from>
    <xdr:to>
      <xdr:col>24</xdr:col>
      <xdr:colOff>114955</xdr:colOff>
      <xdr:row>277</xdr:row>
      <xdr:rowOff>68848</xdr:rowOff>
    </xdr:to>
    <xdr:sp macro="" textlink="">
      <xdr:nvSpPr>
        <xdr:cNvPr id="18" name="テキスト ボックス 17"/>
        <xdr:cNvSpPr txBox="1"/>
      </xdr:nvSpPr>
      <xdr:spPr>
        <a:xfrm>
          <a:off x="3843617" y="44330471"/>
          <a:ext cx="1112279" cy="34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20</xdr:col>
      <xdr:colOff>123265</xdr:colOff>
      <xdr:row>277</xdr:row>
      <xdr:rowOff>11205</xdr:rowOff>
    </xdr:from>
    <xdr:to>
      <xdr:col>30</xdr:col>
      <xdr:colOff>131808</xdr:colOff>
      <xdr:row>279</xdr:row>
      <xdr:rowOff>285686</xdr:rowOff>
    </xdr:to>
    <xdr:sp macro="" textlink="">
      <xdr:nvSpPr>
        <xdr:cNvPr id="20" name="テキスト ボックス 19"/>
        <xdr:cNvSpPr txBox="1"/>
      </xdr:nvSpPr>
      <xdr:spPr>
        <a:xfrm>
          <a:off x="4157383" y="44621823"/>
          <a:ext cx="2025601" cy="969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ja-JP" altLang="en-US" sz="1400"/>
            <a:t>（</a:t>
          </a:r>
          <a:r>
            <a:rPr kumimoji="1" lang="en-US" altLang="ja-JP" sz="1400"/>
            <a:t>47</a:t>
          </a:r>
          <a:r>
            <a:rPr kumimoji="1" lang="ja-JP" altLang="en-US" sz="1400"/>
            <a:t>局）</a:t>
          </a:r>
          <a:endParaRPr kumimoji="1" lang="en-US" altLang="ja-JP" sz="1400"/>
        </a:p>
        <a:p>
          <a:pPr algn="ctr"/>
          <a:r>
            <a:rPr kumimoji="1" lang="en-US" altLang="ja-JP" sz="1400"/>
            <a:t>269</a:t>
          </a:r>
          <a:r>
            <a:rPr kumimoji="1" lang="ja-JP" altLang="en-US" sz="1400"/>
            <a:t>百万円</a:t>
          </a:r>
          <a:endParaRPr kumimoji="1" lang="en-US" altLang="ja-JP" sz="1400"/>
        </a:p>
      </xdr:txBody>
    </xdr:sp>
    <xdr:clientData/>
  </xdr:twoCellAnchor>
  <xdr:twoCellAnchor>
    <xdr:from>
      <xdr:col>17</xdr:col>
      <xdr:colOff>56030</xdr:colOff>
      <xdr:row>280</xdr:row>
      <xdr:rowOff>56031</xdr:rowOff>
    </xdr:from>
    <xdr:to>
      <xdr:col>34</xdr:col>
      <xdr:colOff>70454</xdr:colOff>
      <xdr:row>282</xdr:row>
      <xdr:rowOff>87327</xdr:rowOff>
    </xdr:to>
    <xdr:grpSp>
      <xdr:nvGrpSpPr>
        <xdr:cNvPr id="22" name="グループ化 19"/>
        <xdr:cNvGrpSpPr>
          <a:grpSpLocks/>
        </xdr:cNvGrpSpPr>
      </xdr:nvGrpSpPr>
      <xdr:grpSpPr bwMode="auto">
        <a:xfrm>
          <a:off x="3485030" y="44509766"/>
          <a:ext cx="3443424" cy="726061"/>
          <a:chOff x="3802258" y="17368262"/>
          <a:chExt cx="2317574" cy="655654"/>
        </a:xfrm>
        <a:noFill/>
      </xdr:grpSpPr>
      <xdr:sp macro="" textlink="">
        <xdr:nvSpPr>
          <xdr:cNvPr id="23" name="テキスト ボックス 20"/>
          <xdr:cNvSpPr txBox="1"/>
        </xdr:nvSpPr>
        <xdr:spPr>
          <a:xfrm>
            <a:off x="3802258" y="17427897"/>
            <a:ext cx="2317574" cy="59601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a:t>　・セミナーの実施による障害者雇用への</a:t>
            </a:r>
            <a:r>
              <a:rPr kumimoji="1" lang="ja-JP" altLang="en-US" sz="1050">
                <a:solidFill>
                  <a:schemeClr val="dk1"/>
                </a:solidFill>
                <a:latin typeface="+mn-lt"/>
                <a:ea typeface="+mn-ea"/>
                <a:cs typeface="+mn-cs"/>
              </a:rPr>
              <a:t>理解促進</a:t>
            </a:r>
            <a:endParaRPr kumimoji="1" lang="en-US" altLang="ja-JP" sz="1050"/>
          </a:p>
          <a:p>
            <a:r>
              <a:rPr kumimoji="1" lang="ja-JP" altLang="en-US" sz="1050"/>
              <a:t>　・障害者の職場実習の実施　等</a:t>
            </a:r>
          </a:p>
        </xdr:txBody>
      </xdr:sp>
      <xdr:grpSp>
        <xdr:nvGrpSpPr>
          <xdr:cNvPr id="24" name="グループ化 21"/>
          <xdr:cNvGrpSpPr>
            <a:grpSpLocks/>
          </xdr:cNvGrpSpPr>
        </xdr:nvGrpSpPr>
        <xdr:grpSpPr bwMode="auto">
          <a:xfrm>
            <a:off x="3881686" y="17368262"/>
            <a:ext cx="2174105" cy="527247"/>
            <a:chOff x="3881686" y="17368262"/>
            <a:chExt cx="2174105" cy="527247"/>
          </a:xfrm>
          <a:grpFill/>
        </xdr:grpSpPr>
        <xdr:sp macro="" textlink="">
          <xdr:nvSpPr>
            <xdr:cNvPr id="25" name="左大かっこ 22"/>
            <xdr:cNvSpPr/>
          </xdr:nvSpPr>
          <xdr:spPr>
            <a:xfrm>
              <a:off x="3881686" y="17368262"/>
              <a:ext cx="42291" cy="515785"/>
            </a:xfrm>
            <a:prstGeom prst="lef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sp macro="" textlink="">
          <xdr:nvSpPr>
            <xdr:cNvPr id="26" name="右大かっこ 25"/>
            <xdr:cNvSpPr/>
          </xdr:nvSpPr>
          <xdr:spPr>
            <a:xfrm>
              <a:off x="5998693" y="17402648"/>
              <a:ext cx="57098" cy="492861"/>
            </a:xfrm>
            <a:prstGeom prst="righ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740</v>
      </c>
      <c r="AK2" s="187"/>
      <c r="AL2" s="187"/>
      <c r="AM2" s="187"/>
      <c r="AN2" s="90" t="s">
        <v>368</v>
      </c>
      <c r="AO2" s="187">
        <v>21</v>
      </c>
      <c r="AP2" s="187"/>
      <c r="AQ2" s="187"/>
      <c r="AR2" s="91" t="s">
        <v>368</v>
      </c>
      <c r="AS2" s="188">
        <v>656</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696</v>
      </c>
      <c r="H5" s="178"/>
      <c r="I5" s="178"/>
      <c r="J5" s="178"/>
      <c r="K5" s="178"/>
      <c r="L5" s="178"/>
      <c r="M5" s="179" t="s">
        <v>62</v>
      </c>
      <c r="N5" s="180"/>
      <c r="O5" s="180"/>
      <c r="P5" s="180"/>
      <c r="Q5" s="180"/>
      <c r="R5" s="181"/>
      <c r="S5" s="182" t="s">
        <v>697</v>
      </c>
      <c r="T5" s="178"/>
      <c r="U5" s="178"/>
      <c r="V5" s="178"/>
      <c r="W5" s="178"/>
      <c r="X5" s="183"/>
      <c r="Y5" s="184" t="s">
        <v>3</v>
      </c>
      <c r="Z5" s="185"/>
      <c r="AA5" s="185"/>
      <c r="AB5" s="185"/>
      <c r="AC5" s="185"/>
      <c r="AD5" s="186"/>
      <c r="AE5" s="209" t="s">
        <v>698</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15">
      <c r="A6" s="214" t="s">
        <v>4</v>
      </c>
      <c r="B6" s="215"/>
      <c r="C6" s="215"/>
      <c r="D6" s="215"/>
      <c r="E6" s="215"/>
      <c r="F6" s="215"/>
      <c r="G6" s="216" t="str">
        <f>入力規則等!F39</f>
        <v>一般会計、労働保険特別会計雇用勘定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700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736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326</v>
      </c>
      <c r="Q13" s="232"/>
      <c r="R13" s="232"/>
      <c r="S13" s="232"/>
      <c r="T13" s="232"/>
      <c r="U13" s="232"/>
      <c r="V13" s="233"/>
      <c r="W13" s="231">
        <v>342</v>
      </c>
      <c r="X13" s="232"/>
      <c r="Y13" s="232"/>
      <c r="Z13" s="232"/>
      <c r="AA13" s="232"/>
      <c r="AB13" s="232"/>
      <c r="AC13" s="233"/>
      <c r="AD13" s="231">
        <v>291</v>
      </c>
      <c r="AE13" s="232"/>
      <c r="AF13" s="232"/>
      <c r="AG13" s="232"/>
      <c r="AH13" s="232"/>
      <c r="AI13" s="232"/>
      <c r="AJ13" s="233"/>
      <c r="AK13" s="231">
        <v>288</v>
      </c>
      <c r="AL13" s="232"/>
      <c r="AM13" s="232"/>
      <c r="AN13" s="232"/>
      <c r="AO13" s="232"/>
      <c r="AP13" s="232"/>
      <c r="AQ13" s="233"/>
      <c r="AR13" s="243">
        <v>277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702</v>
      </c>
      <c r="Q14" s="232"/>
      <c r="R14" s="232"/>
      <c r="S14" s="232"/>
      <c r="T14" s="232"/>
      <c r="U14" s="232"/>
      <c r="V14" s="233"/>
      <c r="W14" s="231" t="s">
        <v>702</v>
      </c>
      <c r="X14" s="232"/>
      <c r="Y14" s="232"/>
      <c r="Z14" s="232"/>
      <c r="AA14" s="232"/>
      <c r="AB14" s="232"/>
      <c r="AC14" s="233"/>
      <c r="AD14" s="231" t="s">
        <v>702</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702</v>
      </c>
      <c r="Q15" s="232"/>
      <c r="R15" s="232"/>
      <c r="S15" s="232"/>
      <c r="T15" s="232"/>
      <c r="U15" s="232"/>
      <c r="V15" s="233"/>
      <c r="W15" s="231" t="s">
        <v>702</v>
      </c>
      <c r="X15" s="232"/>
      <c r="Y15" s="232"/>
      <c r="Z15" s="232"/>
      <c r="AA15" s="232"/>
      <c r="AB15" s="232"/>
      <c r="AC15" s="233"/>
      <c r="AD15" s="231" t="s">
        <v>702</v>
      </c>
      <c r="AE15" s="232"/>
      <c r="AF15" s="232"/>
      <c r="AG15" s="232"/>
      <c r="AH15" s="232"/>
      <c r="AI15" s="232"/>
      <c r="AJ15" s="233"/>
      <c r="AK15" s="231"/>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702</v>
      </c>
      <c r="Q16" s="232"/>
      <c r="R16" s="232"/>
      <c r="S16" s="232"/>
      <c r="T16" s="232"/>
      <c r="U16" s="232"/>
      <c r="V16" s="233"/>
      <c r="W16" s="231" t="s">
        <v>702</v>
      </c>
      <c r="X16" s="232"/>
      <c r="Y16" s="232"/>
      <c r="Z16" s="232"/>
      <c r="AA16" s="232"/>
      <c r="AB16" s="232"/>
      <c r="AC16" s="233"/>
      <c r="AD16" s="231" t="s">
        <v>702</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702</v>
      </c>
      <c r="Q17" s="232"/>
      <c r="R17" s="232"/>
      <c r="S17" s="232"/>
      <c r="T17" s="232"/>
      <c r="U17" s="232"/>
      <c r="V17" s="233"/>
      <c r="W17" s="231" t="s">
        <v>702</v>
      </c>
      <c r="X17" s="232"/>
      <c r="Y17" s="232"/>
      <c r="Z17" s="232"/>
      <c r="AA17" s="232"/>
      <c r="AB17" s="232"/>
      <c r="AC17" s="233"/>
      <c r="AD17" s="231" t="s">
        <v>702</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326</v>
      </c>
      <c r="Q18" s="276"/>
      <c r="R18" s="276"/>
      <c r="S18" s="276"/>
      <c r="T18" s="276"/>
      <c r="U18" s="276"/>
      <c r="V18" s="277"/>
      <c r="W18" s="275">
        <f>SUM(W13:AC17)</f>
        <v>342</v>
      </c>
      <c r="X18" s="276"/>
      <c r="Y18" s="276"/>
      <c r="Z18" s="276"/>
      <c r="AA18" s="276"/>
      <c r="AB18" s="276"/>
      <c r="AC18" s="277"/>
      <c r="AD18" s="275">
        <f>SUM(AD13:AJ17)</f>
        <v>291</v>
      </c>
      <c r="AE18" s="276"/>
      <c r="AF18" s="276"/>
      <c r="AG18" s="276"/>
      <c r="AH18" s="276"/>
      <c r="AI18" s="276"/>
      <c r="AJ18" s="277"/>
      <c r="AK18" s="275">
        <f>SUM(AK13:AQ17)</f>
        <v>288</v>
      </c>
      <c r="AL18" s="276"/>
      <c r="AM18" s="276"/>
      <c r="AN18" s="276"/>
      <c r="AO18" s="276"/>
      <c r="AP18" s="276"/>
      <c r="AQ18" s="277"/>
      <c r="AR18" s="275">
        <f>SUM(AR13:AX17)</f>
        <v>277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260</v>
      </c>
      <c r="Q19" s="232"/>
      <c r="R19" s="232"/>
      <c r="S19" s="232"/>
      <c r="T19" s="232"/>
      <c r="U19" s="232"/>
      <c r="V19" s="233"/>
      <c r="W19" s="231">
        <v>266</v>
      </c>
      <c r="X19" s="232"/>
      <c r="Y19" s="232"/>
      <c r="Z19" s="232"/>
      <c r="AA19" s="232"/>
      <c r="AB19" s="232"/>
      <c r="AC19" s="233"/>
      <c r="AD19" s="231">
        <v>269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0.7975460122699386</v>
      </c>
      <c r="Q20" s="307"/>
      <c r="R20" s="307"/>
      <c r="S20" s="307"/>
      <c r="T20" s="307"/>
      <c r="U20" s="307"/>
      <c r="V20" s="307"/>
      <c r="W20" s="307">
        <f>IF(W18=0, "-", SUM(W19)/W18)</f>
        <v>0.77777777777777779</v>
      </c>
      <c r="X20" s="307"/>
      <c r="Y20" s="307"/>
      <c r="Z20" s="307"/>
      <c r="AA20" s="307"/>
      <c r="AB20" s="307"/>
      <c r="AC20" s="307"/>
      <c r="AD20" s="307">
        <f>IF(AD18=0, "-", SUM(AD19)/AD18)</f>
        <v>0.92439862542955331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0.7975460122699386</v>
      </c>
      <c r="Q21" s="307"/>
      <c r="R21" s="307"/>
      <c r="S21" s="307"/>
      <c r="T21" s="307"/>
      <c r="U21" s="307"/>
      <c r="V21" s="307"/>
      <c r="W21" s="307">
        <f>IF(W19=0, "-", SUM(W19)/SUM(W13,W14))</f>
        <v>0.77777777777777779</v>
      </c>
      <c r="X21" s="307"/>
      <c r="Y21" s="307"/>
      <c r="Z21" s="307"/>
      <c r="AA21" s="307"/>
      <c r="AB21" s="307"/>
      <c r="AC21" s="307"/>
      <c r="AD21" s="307">
        <f>IF(AD19=0, "-", SUM(AD19)/SUM(AD13,AD14))</f>
        <v>0.92439862542955331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703</v>
      </c>
      <c r="H23" s="293"/>
      <c r="I23" s="293"/>
      <c r="J23" s="293"/>
      <c r="K23" s="293"/>
      <c r="L23" s="293"/>
      <c r="M23" s="293"/>
      <c r="N23" s="293"/>
      <c r="O23" s="294"/>
      <c r="P23" s="243">
        <v>235</v>
      </c>
      <c r="Q23" s="244"/>
      <c r="R23" s="244"/>
      <c r="S23" s="244"/>
      <c r="T23" s="244"/>
      <c r="U23" s="244"/>
      <c r="V23" s="295"/>
      <c r="W23" s="243">
        <v>233</v>
      </c>
      <c r="X23" s="244"/>
      <c r="Y23" s="244"/>
      <c r="Z23" s="244"/>
      <c r="AA23" s="244"/>
      <c r="AB23" s="244"/>
      <c r="AC23" s="295"/>
      <c r="AD23" s="296" t="s">
        <v>780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704</v>
      </c>
      <c r="H24" s="303"/>
      <c r="I24" s="303"/>
      <c r="J24" s="303"/>
      <c r="K24" s="303"/>
      <c r="L24" s="303"/>
      <c r="M24" s="303"/>
      <c r="N24" s="303"/>
      <c r="O24" s="304"/>
      <c r="P24" s="231">
        <v>0.3</v>
      </c>
      <c r="Q24" s="232"/>
      <c r="R24" s="232"/>
      <c r="S24" s="232"/>
      <c r="T24" s="232"/>
      <c r="U24" s="232"/>
      <c r="V24" s="233"/>
      <c r="W24" s="231">
        <v>0.3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705</v>
      </c>
      <c r="H25" s="303"/>
      <c r="I25" s="303"/>
      <c r="J25" s="303"/>
      <c r="K25" s="303"/>
      <c r="L25" s="303"/>
      <c r="M25" s="303"/>
      <c r="N25" s="303"/>
      <c r="O25" s="304"/>
      <c r="P25" s="231">
        <v>1</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706</v>
      </c>
      <c r="H26" s="303"/>
      <c r="I26" s="303"/>
      <c r="J26" s="303"/>
      <c r="K26" s="303"/>
      <c r="L26" s="303"/>
      <c r="M26" s="303"/>
      <c r="N26" s="303"/>
      <c r="O26" s="304"/>
      <c r="P26" s="231">
        <v>52</v>
      </c>
      <c r="Q26" s="232"/>
      <c r="R26" s="232"/>
      <c r="S26" s="232"/>
      <c r="T26" s="232"/>
      <c r="U26" s="232"/>
      <c r="V26" s="233"/>
      <c r="W26" s="231">
        <v>43</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288</v>
      </c>
      <c r="Q29" s="346"/>
      <c r="R29" s="346"/>
      <c r="S29" s="346"/>
      <c r="T29" s="346"/>
      <c r="U29" s="346"/>
      <c r="V29" s="347"/>
      <c r="W29" s="348">
        <f>AR13</f>
        <v>277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31.5" customHeight="1" x14ac:dyDescent="0.15">
      <c r="A32" s="363"/>
      <c r="B32" s="332"/>
      <c r="C32" s="332"/>
      <c r="D32" s="332"/>
      <c r="E32" s="332"/>
      <c r="F32" s="333"/>
      <c r="G32" s="372" t="s">
        <v>737</v>
      </c>
      <c r="H32" s="373"/>
      <c r="I32" s="373"/>
      <c r="J32" s="373"/>
      <c r="K32" s="373"/>
      <c r="L32" s="373"/>
      <c r="M32" s="373"/>
      <c r="N32" s="373"/>
      <c r="O32" s="373"/>
      <c r="P32" s="376" t="s">
        <v>714</v>
      </c>
      <c r="Q32" s="377"/>
      <c r="R32" s="377"/>
      <c r="S32" s="377"/>
      <c r="T32" s="377"/>
      <c r="U32" s="377"/>
      <c r="V32" s="377"/>
      <c r="W32" s="377"/>
      <c r="X32" s="378"/>
      <c r="Y32" s="382" t="s">
        <v>52</v>
      </c>
      <c r="Z32" s="383"/>
      <c r="AA32" s="384"/>
      <c r="AB32" s="385" t="s">
        <v>713</v>
      </c>
      <c r="AC32" s="385"/>
      <c r="AD32" s="385"/>
      <c r="AE32" s="386">
        <v>1631</v>
      </c>
      <c r="AF32" s="386"/>
      <c r="AG32" s="386"/>
      <c r="AH32" s="386"/>
      <c r="AI32" s="386">
        <v>927</v>
      </c>
      <c r="AJ32" s="386"/>
      <c r="AK32" s="386"/>
      <c r="AL32" s="386"/>
      <c r="AM32" s="386">
        <v>1010</v>
      </c>
      <c r="AN32" s="386"/>
      <c r="AO32" s="386"/>
      <c r="AP32" s="386"/>
      <c r="AQ32" s="386"/>
      <c r="AR32" s="386"/>
      <c r="AS32" s="386"/>
      <c r="AT32" s="386"/>
      <c r="AU32" s="420"/>
      <c r="AV32" s="421"/>
      <c r="AW32" s="421"/>
      <c r="AX32" s="422"/>
    </row>
    <row r="33" spans="1:51" ht="31.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713</v>
      </c>
      <c r="AC33" s="385"/>
      <c r="AD33" s="385"/>
      <c r="AE33" s="386">
        <v>1692</v>
      </c>
      <c r="AF33" s="386"/>
      <c r="AG33" s="386"/>
      <c r="AH33" s="386"/>
      <c r="AI33" s="386">
        <v>1631</v>
      </c>
      <c r="AJ33" s="386"/>
      <c r="AK33" s="386"/>
      <c r="AL33" s="386"/>
      <c r="AM33" s="386">
        <v>927</v>
      </c>
      <c r="AN33" s="386"/>
      <c r="AO33" s="386"/>
      <c r="AP33" s="386"/>
      <c r="AQ33" s="386">
        <v>1010</v>
      </c>
      <c r="AR33" s="386"/>
      <c r="AS33" s="386"/>
      <c r="AT33" s="386"/>
      <c r="AU33" s="420"/>
      <c r="AV33" s="421"/>
      <c r="AW33" s="421"/>
      <c r="AX33" s="422"/>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716</v>
      </c>
      <c r="H35" s="410"/>
      <c r="I35" s="410"/>
      <c r="J35" s="410"/>
      <c r="K35" s="410"/>
      <c r="L35" s="410"/>
      <c r="M35" s="410"/>
      <c r="N35" s="410"/>
      <c r="O35" s="410"/>
      <c r="P35" s="410"/>
      <c r="Q35" s="410"/>
      <c r="R35" s="410"/>
      <c r="S35" s="410"/>
      <c r="T35" s="410"/>
      <c r="U35" s="410"/>
      <c r="V35" s="410"/>
      <c r="W35" s="410"/>
      <c r="X35" s="410"/>
      <c r="Y35" s="434" t="s">
        <v>666</v>
      </c>
      <c r="Z35" s="435"/>
      <c r="AA35" s="436"/>
      <c r="AB35" s="437" t="s">
        <v>717</v>
      </c>
      <c r="AC35" s="438"/>
      <c r="AD35" s="439"/>
      <c r="AE35" s="413">
        <v>6558</v>
      </c>
      <c r="AF35" s="413"/>
      <c r="AG35" s="413"/>
      <c r="AH35" s="413"/>
      <c r="AI35" s="413">
        <v>15728</v>
      </c>
      <c r="AJ35" s="413"/>
      <c r="AK35" s="413"/>
      <c r="AL35" s="413"/>
      <c r="AM35" s="413">
        <v>12486</v>
      </c>
      <c r="AN35" s="413"/>
      <c r="AO35" s="413"/>
      <c r="AP35" s="413"/>
      <c r="AQ35" s="404">
        <v>12857</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718</v>
      </c>
      <c r="AC36" s="441"/>
      <c r="AD36" s="442"/>
      <c r="AE36" s="445" t="s">
        <v>719</v>
      </c>
      <c r="AF36" s="443"/>
      <c r="AG36" s="443"/>
      <c r="AH36" s="443"/>
      <c r="AI36" s="445" t="s">
        <v>720</v>
      </c>
      <c r="AJ36" s="443"/>
      <c r="AK36" s="443"/>
      <c r="AL36" s="443"/>
      <c r="AM36" s="445" t="s">
        <v>751</v>
      </c>
      <c r="AN36" s="443"/>
      <c r="AO36" s="443"/>
      <c r="AP36" s="443"/>
      <c r="AQ36" s="445" t="s">
        <v>752</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702</v>
      </c>
      <c r="AR38" s="448"/>
      <c r="AS38" s="449" t="s">
        <v>224</v>
      </c>
      <c r="AT38" s="450"/>
      <c r="AU38" s="451">
        <v>4</v>
      </c>
      <c r="AV38" s="451"/>
      <c r="AW38" s="339" t="s">
        <v>170</v>
      </c>
      <c r="AX38" s="344"/>
    </row>
    <row r="39" spans="1:51" ht="23.25" customHeight="1" x14ac:dyDescent="0.15">
      <c r="A39" s="488"/>
      <c r="B39" s="486"/>
      <c r="C39" s="486"/>
      <c r="D39" s="486"/>
      <c r="E39" s="486"/>
      <c r="F39" s="487"/>
      <c r="G39" s="389" t="s">
        <v>707</v>
      </c>
      <c r="H39" s="390"/>
      <c r="I39" s="390"/>
      <c r="J39" s="390"/>
      <c r="K39" s="390"/>
      <c r="L39" s="390"/>
      <c r="M39" s="390"/>
      <c r="N39" s="390"/>
      <c r="O39" s="391"/>
      <c r="P39" s="154" t="s">
        <v>708</v>
      </c>
      <c r="Q39" s="154"/>
      <c r="R39" s="154"/>
      <c r="S39" s="154"/>
      <c r="T39" s="154"/>
      <c r="U39" s="154"/>
      <c r="V39" s="154"/>
      <c r="W39" s="154"/>
      <c r="X39" s="155"/>
      <c r="Y39" s="400" t="s">
        <v>12</v>
      </c>
      <c r="Z39" s="401"/>
      <c r="AA39" s="402"/>
      <c r="AB39" s="403" t="s">
        <v>709</v>
      </c>
      <c r="AC39" s="403"/>
      <c r="AD39" s="403"/>
      <c r="AE39" s="404">
        <v>103163</v>
      </c>
      <c r="AF39" s="387"/>
      <c r="AG39" s="387"/>
      <c r="AH39" s="387"/>
      <c r="AI39" s="404">
        <v>89840</v>
      </c>
      <c r="AJ39" s="387"/>
      <c r="AK39" s="387"/>
      <c r="AL39" s="387"/>
      <c r="AM39" s="404">
        <v>96180</v>
      </c>
      <c r="AN39" s="387"/>
      <c r="AO39" s="387"/>
      <c r="AP39" s="387"/>
      <c r="AQ39" s="406" t="s">
        <v>702</v>
      </c>
      <c r="AR39" s="407"/>
      <c r="AS39" s="407"/>
      <c r="AT39" s="408"/>
      <c r="AU39" s="387" t="s">
        <v>702</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709</v>
      </c>
      <c r="AC40" s="463"/>
      <c r="AD40" s="463"/>
      <c r="AE40" s="404">
        <v>102318</v>
      </c>
      <c r="AF40" s="387"/>
      <c r="AG40" s="387"/>
      <c r="AH40" s="387"/>
      <c r="AI40" s="404">
        <v>103163</v>
      </c>
      <c r="AJ40" s="387"/>
      <c r="AK40" s="387"/>
      <c r="AL40" s="387"/>
      <c r="AM40" s="404">
        <v>89840</v>
      </c>
      <c r="AN40" s="387"/>
      <c r="AO40" s="387"/>
      <c r="AP40" s="387"/>
      <c r="AQ40" s="406" t="s">
        <v>702</v>
      </c>
      <c r="AR40" s="407"/>
      <c r="AS40" s="407"/>
      <c r="AT40" s="408"/>
      <c r="AU40" s="387">
        <v>89840</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101</v>
      </c>
      <c r="AF41" s="387"/>
      <c r="AG41" s="387"/>
      <c r="AH41" s="387"/>
      <c r="AI41" s="404">
        <v>87</v>
      </c>
      <c r="AJ41" s="387"/>
      <c r="AK41" s="387"/>
      <c r="AL41" s="387"/>
      <c r="AM41" s="404">
        <v>107</v>
      </c>
      <c r="AN41" s="387"/>
      <c r="AO41" s="387"/>
      <c r="AP41" s="387"/>
      <c r="AQ41" s="406" t="s">
        <v>702</v>
      </c>
      <c r="AR41" s="407"/>
      <c r="AS41" s="407"/>
      <c r="AT41" s="408"/>
      <c r="AU41" s="387" t="s">
        <v>702</v>
      </c>
      <c r="AV41" s="387"/>
      <c r="AW41" s="387"/>
      <c r="AX41" s="388"/>
    </row>
    <row r="42" spans="1:51" ht="23.25" customHeight="1" x14ac:dyDescent="0.15">
      <c r="A42" s="476" t="s">
        <v>344</v>
      </c>
      <c r="B42" s="471"/>
      <c r="C42" s="471"/>
      <c r="D42" s="471"/>
      <c r="E42" s="471"/>
      <c r="F42" s="472"/>
      <c r="G42" s="512" t="s">
        <v>710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6"/>
      <c r="Q52" s="466"/>
      <c r="R52" s="466"/>
      <c r="S52" s="466"/>
      <c r="T52" s="466"/>
      <c r="U52" s="466"/>
      <c r="V52" s="466"/>
      <c r="W52" s="466"/>
      <c r="X52" s="467"/>
      <c r="Y52" s="909" t="s">
        <v>51</v>
      </c>
      <c r="Z52" s="801"/>
      <c r="AA52" s="802"/>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6"/>
      <c r="Q57" s="466"/>
      <c r="R57" s="466"/>
      <c r="S57" s="466"/>
      <c r="T57" s="466"/>
      <c r="U57" s="466"/>
      <c r="V57" s="466"/>
      <c r="W57" s="466"/>
      <c r="X57" s="467"/>
      <c r="Y57" s="909" t="s">
        <v>51</v>
      </c>
      <c r="Z57" s="801"/>
      <c r="AA57" s="802"/>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6"/>
      <c r="Q62" s="466"/>
      <c r="R62" s="466"/>
      <c r="S62" s="466"/>
      <c r="T62" s="466"/>
      <c r="U62" s="466"/>
      <c r="V62" s="466"/>
      <c r="W62" s="466"/>
      <c r="X62" s="467"/>
      <c r="Y62" s="909" t="s">
        <v>51</v>
      </c>
      <c r="Z62" s="801"/>
      <c r="AA62" s="802"/>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t="s">
        <v>715</v>
      </c>
      <c r="Q66" s="377"/>
      <c r="R66" s="377"/>
      <c r="S66" s="377"/>
      <c r="T66" s="377"/>
      <c r="U66" s="377"/>
      <c r="V66" s="377"/>
      <c r="W66" s="377"/>
      <c r="X66" s="378"/>
      <c r="Y66" s="382" t="s">
        <v>52</v>
      </c>
      <c r="Z66" s="383"/>
      <c r="AA66" s="384"/>
      <c r="AB66" s="385" t="s">
        <v>713</v>
      </c>
      <c r="AC66" s="385"/>
      <c r="AD66" s="385"/>
      <c r="AE66" s="386">
        <v>1185</v>
      </c>
      <c r="AF66" s="386"/>
      <c r="AG66" s="386"/>
      <c r="AH66" s="386"/>
      <c r="AI66" s="386">
        <v>779</v>
      </c>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713</v>
      </c>
      <c r="AC67" s="385"/>
      <c r="AD67" s="385"/>
      <c r="AE67" s="386">
        <v>1191</v>
      </c>
      <c r="AF67" s="386"/>
      <c r="AG67" s="386"/>
      <c r="AH67" s="386"/>
      <c r="AI67" s="386">
        <v>1185</v>
      </c>
      <c r="AJ67" s="386"/>
      <c r="AK67" s="386"/>
      <c r="AL67" s="386"/>
      <c r="AM67" s="386"/>
      <c r="AN67" s="386"/>
      <c r="AO67" s="386"/>
      <c r="AP67" s="386"/>
      <c r="AQ67" s="386"/>
      <c r="AR67" s="386"/>
      <c r="AS67" s="386"/>
      <c r="AT67" s="386"/>
      <c r="AU67" s="420"/>
      <c r="AV67" s="421"/>
      <c r="AW67" s="421"/>
      <c r="AX67" s="422"/>
      <c r="AY67">
        <f>$AY$65</f>
        <v>0</v>
      </c>
    </row>
    <row r="68" spans="1:51" ht="23.25"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1</v>
      </c>
    </row>
    <row r="69" spans="1:51" ht="23.25" customHeight="1" x14ac:dyDescent="0.15">
      <c r="A69" s="455"/>
      <c r="B69" s="456"/>
      <c r="C69" s="456"/>
      <c r="D69" s="456"/>
      <c r="E69" s="456"/>
      <c r="F69" s="457"/>
      <c r="G69" s="409" t="s">
        <v>721</v>
      </c>
      <c r="H69" s="410"/>
      <c r="I69" s="410"/>
      <c r="J69" s="410"/>
      <c r="K69" s="410"/>
      <c r="L69" s="410"/>
      <c r="M69" s="410"/>
      <c r="N69" s="410"/>
      <c r="O69" s="410"/>
      <c r="P69" s="410"/>
      <c r="Q69" s="410"/>
      <c r="R69" s="410"/>
      <c r="S69" s="410"/>
      <c r="T69" s="410"/>
      <c r="U69" s="410"/>
      <c r="V69" s="410"/>
      <c r="W69" s="410"/>
      <c r="X69" s="410"/>
      <c r="Y69" s="434" t="s">
        <v>666</v>
      </c>
      <c r="Z69" s="435"/>
      <c r="AA69" s="436"/>
      <c r="AB69" s="437" t="s">
        <v>717</v>
      </c>
      <c r="AC69" s="438"/>
      <c r="AD69" s="439"/>
      <c r="AE69" s="413">
        <v>219409</v>
      </c>
      <c r="AF69" s="413"/>
      <c r="AG69" s="413"/>
      <c r="AH69" s="413"/>
      <c r="AI69" s="413">
        <v>341463</v>
      </c>
      <c r="AJ69" s="413"/>
      <c r="AK69" s="413"/>
      <c r="AL69" s="413"/>
      <c r="AM69" s="413">
        <v>219234</v>
      </c>
      <c r="AN69" s="413"/>
      <c r="AO69" s="413"/>
      <c r="AP69" s="413"/>
      <c r="AQ69" s="404">
        <v>225754</v>
      </c>
      <c r="AR69" s="387"/>
      <c r="AS69" s="387"/>
      <c r="AT69" s="387"/>
      <c r="AU69" s="387"/>
      <c r="AV69" s="387"/>
      <c r="AW69" s="387"/>
      <c r="AX69" s="388"/>
      <c r="AY69">
        <f>$AY$68</f>
        <v>1</v>
      </c>
    </row>
    <row r="70" spans="1:51" ht="46.5"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718</v>
      </c>
      <c r="AC70" s="441"/>
      <c r="AD70" s="442"/>
      <c r="AE70" s="445" t="s">
        <v>722</v>
      </c>
      <c r="AF70" s="443"/>
      <c r="AG70" s="443"/>
      <c r="AH70" s="443"/>
      <c r="AI70" s="445" t="s">
        <v>723</v>
      </c>
      <c r="AJ70" s="443"/>
      <c r="AK70" s="443"/>
      <c r="AL70" s="443"/>
      <c r="AM70" s="445" t="s">
        <v>753</v>
      </c>
      <c r="AN70" s="443"/>
      <c r="AO70" s="443"/>
      <c r="AP70" s="443"/>
      <c r="AQ70" s="445" t="s">
        <v>754</v>
      </c>
      <c r="AR70" s="443"/>
      <c r="AS70" s="443"/>
      <c r="AT70" s="443"/>
      <c r="AU70" s="443"/>
      <c r="AV70" s="443"/>
      <c r="AW70" s="443"/>
      <c r="AX70" s="446"/>
      <c r="AY70">
        <f>$AY$68</f>
        <v>1</v>
      </c>
    </row>
    <row r="71" spans="1:51" ht="18.75"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1</v>
      </c>
    </row>
    <row r="72" spans="1:51" ht="18.75"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702</v>
      </c>
      <c r="AR72" s="448"/>
      <c r="AS72" s="449" t="s">
        <v>224</v>
      </c>
      <c r="AT72" s="450"/>
      <c r="AU72" s="451">
        <v>4</v>
      </c>
      <c r="AV72" s="451"/>
      <c r="AW72" s="339" t="s">
        <v>170</v>
      </c>
      <c r="AX72" s="344"/>
      <c r="AY72">
        <f t="shared" ref="AY72:AY77" si="1">$AY$71</f>
        <v>1</v>
      </c>
    </row>
    <row r="73" spans="1:51" ht="23.25" customHeight="1" x14ac:dyDescent="0.15">
      <c r="A73" s="524"/>
      <c r="B73" s="522"/>
      <c r="C73" s="522"/>
      <c r="D73" s="522"/>
      <c r="E73" s="522"/>
      <c r="F73" s="523"/>
      <c r="G73" s="389" t="s">
        <v>711</v>
      </c>
      <c r="H73" s="390"/>
      <c r="I73" s="390"/>
      <c r="J73" s="390"/>
      <c r="K73" s="390"/>
      <c r="L73" s="390"/>
      <c r="M73" s="390"/>
      <c r="N73" s="390"/>
      <c r="O73" s="391"/>
      <c r="P73" s="154" t="s">
        <v>712</v>
      </c>
      <c r="Q73" s="154"/>
      <c r="R73" s="154"/>
      <c r="S73" s="154"/>
      <c r="T73" s="154"/>
      <c r="U73" s="154"/>
      <c r="V73" s="154"/>
      <c r="W73" s="154"/>
      <c r="X73" s="155"/>
      <c r="Y73" s="400" t="s">
        <v>12</v>
      </c>
      <c r="Z73" s="401"/>
      <c r="AA73" s="402"/>
      <c r="AB73" s="403" t="s">
        <v>713</v>
      </c>
      <c r="AC73" s="403"/>
      <c r="AD73" s="403"/>
      <c r="AE73" s="404">
        <v>111</v>
      </c>
      <c r="AF73" s="387"/>
      <c r="AG73" s="387"/>
      <c r="AH73" s="387"/>
      <c r="AI73" s="404">
        <v>47</v>
      </c>
      <c r="AJ73" s="387"/>
      <c r="AK73" s="387"/>
      <c r="AL73" s="387"/>
      <c r="AM73" s="404">
        <v>127</v>
      </c>
      <c r="AN73" s="387"/>
      <c r="AO73" s="387"/>
      <c r="AP73" s="387"/>
      <c r="AQ73" s="406" t="s">
        <v>702</v>
      </c>
      <c r="AR73" s="407"/>
      <c r="AS73" s="407"/>
      <c r="AT73" s="408"/>
      <c r="AU73" s="387" t="s">
        <v>702</v>
      </c>
      <c r="AV73" s="387"/>
      <c r="AW73" s="387"/>
      <c r="AX73" s="388"/>
      <c r="AY73">
        <f t="shared" si="1"/>
        <v>1</v>
      </c>
    </row>
    <row r="74" spans="1:51" ht="23.25"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713</v>
      </c>
      <c r="AC74" s="463"/>
      <c r="AD74" s="463"/>
      <c r="AE74" s="404">
        <v>70</v>
      </c>
      <c r="AF74" s="387"/>
      <c r="AG74" s="387"/>
      <c r="AH74" s="387"/>
      <c r="AI74" s="404">
        <v>111</v>
      </c>
      <c r="AJ74" s="387"/>
      <c r="AK74" s="387"/>
      <c r="AL74" s="387"/>
      <c r="AM74" s="404">
        <v>47</v>
      </c>
      <c r="AN74" s="387"/>
      <c r="AO74" s="387"/>
      <c r="AP74" s="387"/>
      <c r="AQ74" s="406" t="s">
        <v>702</v>
      </c>
      <c r="AR74" s="407"/>
      <c r="AS74" s="407"/>
      <c r="AT74" s="408"/>
      <c r="AU74" s="387">
        <v>127</v>
      </c>
      <c r="AV74" s="387"/>
      <c r="AW74" s="387"/>
      <c r="AX74" s="388"/>
      <c r="AY74">
        <f t="shared" si="1"/>
        <v>1</v>
      </c>
    </row>
    <row r="75" spans="1:51" ht="23.25"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159</v>
      </c>
      <c r="AF75" s="387"/>
      <c r="AG75" s="387"/>
      <c r="AH75" s="387"/>
      <c r="AI75" s="404">
        <v>42</v>
      </c>
      <c r="AJ75" s="387"/>
      <c r="AK75" s="387"/>
      <c r="AL75" s="387"/>
      <c r="AM75" s="404">
        <v>270</v>
      </c>
      <c r="AN75" s="387"/>
      <c r="AO75" s="387"/>
      <c r="AP75" s="387"/>
      <c r="AQ75" s="406" t="s">
        <v>702</v>
      </c>
      <c r="AR75" s="407"/>
      <c r="AS75" s="407"/>
      <c r="AT75" s="408"/>
      <c r="AU75" s="387" t="s">
        <v>702</v>
      </c>
      <c r="AV75" s="387"/>
      <c r="AW75" s="387"/>
      <c r="AX75" s="388"/>
      <c r="AY75">
        <f t="shared" si="1"/>
        <v>1</v>
      </c>
    </row>
    <row r="76" spans="1:51" ht="23.25" customHeight="1" x14ac:dyDescent="0.15">
      <c r="A76" s="476" t="s">
        <v>344</v>
      </c>
      <c r="B76" s="471"/>
      <c r="C76" s="471"/>
      <c r="D76" s="471"/>
      <c r="E76" s="471"/>
      <c r="F76" s="472"/>
      <c r="G76" s="512" t="s">
        <v>710</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6"/>
      <c r="Q86" s="466"/>
      <c r="R86" s="466"/>
      <c r="S86" s="466"/>
      <c r="T86" s="466"/>
      <c r="U86" s="466"/>
      <c r="V86" s="466"/>
      <c r="W86" s="466"/>
      <c r="X86" s="467"/>
      <c r="Y86" s="909" t="s">
        <v>51</v>
      </c>
      <c r="Z86" s="801"/>
      <c r="AA86" s="802"/>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6"/>
      <c r="Q91" s="466"/>
      <c r="R91" s="466"/>
      <c r="S91" s="466"/>
      <c r="T91" s="466"/>
      <c r="U91" s="466"/>
      <c r="V91" s="466"/>
      <c r="W91" s="466"/>
      <c r="X91" s="467"/>
      <c r="Y91" s="909" t="s">
        <v>51</v>
      </c>
      <c r="Z91" s="801"/>
      <c r="AA91" s="802"/>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6"/>
      <c r="Q96" s="466"/>
      <c r="R96" s="466"/>
      <c r="S96" s="466"/>
      <c r="T96" s="466"/>
      <c r="U96" s="466"/>
      <c r="V96" s="466"/>
      <c r="W96" s="466"/>
      <c r="X96" s="467"/>
      <c r="Y96" s="909" t="s">
        <v>51</v>
      </c>
      <c r="Z96" s="801"/>
      <c r="AA96" s="802"/>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742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743</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744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747</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741</v>
      </c>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741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741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2.2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730</v>
      </c>
      <c r="AE223" s="722"/>
      <c r="AF223" s="722"/>
      <c r="AG223" s="723" t="s">
        <v>732</v>
      </c>
      <c r="AH223" s="724"/>
      <c r="AI223" s="724"/>
      <c r="AJ223" s="724"/>
      <c r="AK223" s="724"/>
      <c r="AL223" s="724"/>
      <c r="AM223" s="724"/>
      <c r="AN223" s="724"/>
      <c r="AO223" s="724"/>
      <c r="AP223" s="724"/>
      <c r="AQ223" s="724"/>
      <c r="AR223" s="724"/>
      <c r="AS223" s="724"/>
      <c r="AT223" s="724"/>
      <c r="AU223" s="724"/>
      <c r="AV223" s="724"/>
      <c r="AW223" s="724"/>
      <c r="AX223" s="725"/>
    </row>
    <row r="224" spans="1:51" ht="69"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730</v>
      </c>
      <c r="AE224" s="703"/>
      <c r="AF224" s="703"/>
      <c r="AG224" s="729" t="s">
        <v>746</v>
      </c>
      <c r="AH224" s="730"/>
      <c r="AI224" s="730"/>
      <c r="AJ224" s="730"/>
      <c r="AK224" s="730"/>
      <c r="AL224" s="730"/>
      <c r="AM224" s="730"/>
      <c r="AN224" s="730"/>
      <c r="AO224" s="730"/>
      <c r="AP224" s="730"/>
      <c r="AQ224" s="730"/>
      <c r="AR224" s="730"/>
      <c r="AS224" s="730"/>
      <c r="AT224" s="730"/>
      <c r="AU224" s="730"/>
      <c r="AV224" s="730"/>
      <c r="AW224" s="730"/>
      <c r="AX224" s="731"/>
    </row>
    <row r="225" spans="1:50" ht="54.7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730</v>
      </c>
      <c r="AE225" s="736"/>
      <c r="AF225" s="736"/>
      <c r="AG225" s="693" t="s">
        <v>733</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734</v>
      </c>
      <c r="AE226" s="690"/>
      <c r="AF226" s="690"/>
      <c r="AG226" s="691"/>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735</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735</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35.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730</v>
      </c>
      <c r="AE229" s="755"/>
      <c r="AF229" s="755"/>
      <c r="AG229" s="756" t="s">
        <v>749</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730</v>
      </c>
      <c r="AE230" s="703"/>
      <c r="AF230" s="703"/>
      <c r="AG230" s="729" t="s">
        <v>779</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734</v>
      </c>
      <c r="AE231" s="703"/>
      <c r="AF231" s="703"/>
      <c r="AG231" s="729"/>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0"/>
      <c r="B232" s="682"/>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730</v>
      </c>
      <c r="AE232" s="703"/>
      <c r="AF232" s="703"/>
      <c r="AG232" s="729" t="s">
        <v>738</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734</v>
      </c>
      <c r="AE233" s="736"/>
      <c r="AF233" s="736"/>
      <c r="AG233" s="751"/>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734</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3"/>
      <c r="B235" s="684"/>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734</v>
      </c>
      <c r="AE235" s="744"/>
      <c r="AF235" s="745"/>
      <c r="AG235" s="746"/>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730</v>
      </c>
      <c r="AE236" s="755"/>
      <c r="AF236" s="765"/>
      <c r="AG236" s="756" t="s">
        <v>756</v>
      </c>
      <c r="AH236" s="757"/>
      <c r="AI236" s="757"/>
      <c r="AJ236" s="757"/>
      <c r="AK236" s="757"/>
      <c r="AL236" s="757"/>
      <c r="AM236" s="757"/>
      <c r="AN236" s="757"/>
      <c r="AO236" s="757"/>
      <c r="AP236" s="757"/>
      <c r="AQ236" s="757"/>
      <c r="AR236" s="757"/>
      <c r="AS236" s="757"/>
      <c r="AT236" s="757"/>
      <c r="AU236" s="757"/>
      <c r="AV236" s="757"/>
      <c r="AW236" s="757"/>
      <c r="AX236" s="758"/>
    </row>
    <row r="237" spans="1:50" ht="54"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730</v>
      </c>
      <c r="AE237" s="770"/>
      <c r="AF237" s="770"/>
      <c r="AG237" s="729" t="s">
        <v>739</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730</v>
      </c>
      <c r="AE238" s="703"/>
      <c r="AF238" s="703"/>
      <c r="AG238" s="729" t="s">
        <v>757</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734</v>
      </c>
      <c r="AE239" s="703"/>
      <c r="AF239" s="703"/>
      <c r="AG239" s="759"/>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734</v>
      </c>
      <c r="AE240" s="690"/>
      <c r="AF240" s="782"/>
      <c r="AG240" s="691"/>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755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759</v>
      </c>
      <c r="B254" s="134"/>
      <c r="C254" s="134"/>
      <c r="D254" s="134"/>
      <c r="E254" s="135"/>
      <c r="F254" s="790" t="s">
        <v>760</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702</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t="s">
        <v>724</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t="s">
        <v>725</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t="s">
        <v>726</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t="s">
        <v>725</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t="s">
        <v>727</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t="s">
        <v>728</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t="s">
        <v>729</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t="s">
        <v>692</v>
      </c>
      <c r="F266" s="806"/>
      <c r="G266" s="806"/>
      <c r="H266" s="92" t="str">
        <f>IF(E266="","","-")</f>
        <v>-</v>
      </c>
      <c r="I266" s="806"/>
      <c r="J266" s="806"/>
      <c r="K266" s="92" t="str">
        <f>IF(I266="","","-")</f>
        <v/>
      </c>
      <c r="L266" s="121">
        <v>590</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692</v>
      </c>
      <c r="F267" s="806"/>
      <c r="G267" s="806"/>
      <c r="H267" s="92"/>
      <c r="I267" s="806"/>
      <c r="J267" s="806"/>
      <c r="K267" s="92"/>
      <c r="L267" s="121">
        <v>599</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740</v>
      </c>
      <c r="H268" s="806"/>
      <c r="I268" s="806"/>
      <c r="J268" s="152">
        <v>20</v>
      </c>
      <c r="K268" s="152"/>
      <c r="L268" s="121">
        <v>657</v>
      </c>
      <c r="M268" s="121"/>
      <c r="N268" s="121"/>
      <c r="O268" s="152" t="s">
        <v>748</v>
      </c>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761</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762</v>
      </c>
      <c r="H310" s="840"/>
      <c r="I310" s="840"/>
      <c r="J310" s="840"/>
      <c r="K310" s="841"/>
      <c r="L310" s="842" t="s">
        <v>764</v>
      </c>
      <c r="M310" s="843"/>
      <c r="N310" s="843"/>
      <c r="O310" s="843"/>
      <c r="P310" s="843"/>
      <c r="Q310" s="843"/>
      <c r="R310" s="843"/>
      <c r="S310" s="843"/>
      <c r="T310" s="843"/>
      <c r="U310" s="843"/>
      <c r="V310" s="843"/>
      <c r="W310" s="843"/>
      <c r="X310" s="844"/>
      <c r="Y310" s="845">
        <v>6</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15">
      <c r="A311" s="815"/>
      <c r="B311" s="816"/>
      <c r="C311" s="816"/>
      <c r="D311" s="816"/>
      <c r="E311" s="816"/>
      <c r="F311" s="817"/>
      <c r="G311" s="825" t="s">
        <v>763</v>
      </c>
      <c r="H311" s="826"/>
      <c r="I311" s="826"/>
      <c r="J311" s="826"/>
      <c r="K311" s="827"/>
      <c r="L311" s="828" t="s">
        <v>765</v>
      </c>
      <c r="M311" s="829"/>
      <c r="N311" s="829"/>
      <c r="O311" s="829"/>
      <c r="P311" s="829"/>
      <c r="Q311" s="829"/>
      <c r="R311" s="829"/>
      <c r="S311" s="829"/>
      <c r="T311" s="829"/>
      <c r="U311" s="829"/>
      <c r="V311" s="829"/>
      <c r="W311" s="829"/>
      <c r="X311" s="830"/>
      <c r="Y311" s="831">
        <v>3.8</v>
      </c>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9.8000000000000007</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6.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5.4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769</v>
      </c>
      <c r="D366" s="876"/>
      <c r="E366" s="876"/>
      <c r="F366" s="876"/>
      <c r="G366" s="876"/>
      <c r="H366" s="876"/>
      <c r="I366" s="876"/>
      <c r="J366" s="877" t="s">
        <v>768</v>
      </c>
      <c r="K366" s="878"/>
      <c r="L366" s="878"/>
      <c r="M366" s="878"/>
      <c r="N366" s="878"/>
      <c r="O366" s="878"/>
      <c r="P366" s="879" t="s">
        <v>767</v>
      </c>
      <c r="Q366" s="880"/>
      <c r="R366" s="880"/>
      <c r="S366" s="880"/>
      <c r="T366" s="880"/>
      <c r="U366" s="880"/>
      <c r="V366" s="880"/>
      <c r="W366" s="880"/>
      <c r="X366" s="880"/>
      <c r="Y366" s="881">
        <v>9.6999999999999993</v>
      </c>
      <c r="Z366" s="882"/>
      <c r="AA366" s="882"/>
      <c r="AB366" s="883"/>
      <c r="AC366" s="884"/>
      <c r="AD366" s="885"/>
      <c r="AE366" s="885"/>
      <c r="AF366" s="885"/>
      <c r="AG366" s="885"/>
      <c r="AH366" s="868"/>
      <c r="AI366" s="869"/>
      <c r="AJ366" s="869"/>
      <c r="AK366" s="869"/>
      <c r="AL366" s="870"/>
      <c r="AM366" s="871"/>
      <c r="AN366" s="871"/>
      <c r="AO366" s="872"/>
      <c r="AP366" s="873"/>
      <c r="AQ366" s="873"/>
      <c r="AR366" s="873"/>
      <c r="AS366" s="873"/>
      <c r="AT366" s="873"/>
      <c r="AU366" s="873"/>
      <c r="AV366" s="873"/>
      <c r="AW366" s="873"/>
      <c r="AX366" s="873"/>
    </row>
    <row r="367" spans="1:51" ht="30" customHeight="1" x14ac:dyDescent="0.15">
      <c r="A367" s="874">
        <v>2</v>
      </c>
      <c r="B367" s="874">
        <v>1</v>
      </c>
      <c r="C367" s="875" t="s">
        <v>770</v>
      </c>
      <c r="D367" s="876"/>
      <c r="E367" s="876"/>
      <c r="F367" s="876"/>
      <c r="G367" s="876"/>
      <c r="H367" s="876"/>
      <c r="I367" s="876"/>
      <c r="J367" s="877" t="s">
        <v>702</v>
      </c>
      <c r="K367" s="878"/>
      <c r="L367" s="878"/>
      <c r="M367" s="878"/>
      <c r="N367" s="878"/>
      <c r="O367" s="878"/>
      <c r="P367" s="880" t="s">
        <v>766</v>
      </c>
      <c r="Q367" s="880"/>
      <c r="R367" s="880"/>
      <c r="S367" s="880"/>
      <c r="T367" s="880"/>
      <c r="U367" s="880"/>
      <c r="V367" s="880"/>
      <c r="W367" s="880"/>
      <c r="X367" s="880"/>
      <c r="Y367" s="881">
        <v>9.1</v>
      </c>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1</v>
      </c>
    </row>
    <row r="368" spans="1:51" ht="30" customHeight="1" x14ac:dyDescent="0.15">
      <c r="A368" s="874">
        <v>3</v>
      </c>
      <c r="B368" s="874">
        <v>1</v>
      </c>
      <c r="C368" s="875" t="s">
        <v>771</v>
      </c>
      <c r="D368" s="876"/>
      <c r="E368" s="876"/>
      <c r="F368" s="876"/>
      <c r="G368" s="876"/>
      <c r="H368" s="876"/>
      <c r="I368" s="876"/>
      <c r="J368" s="877" t="s">
        <v>702</v>
      </c>
      <c r="K368" s="878"/>
      <c r="L368" s="878"/>
      <c r="M368" s="878"/>
      <c r="N368" s="878"/>
      <c r="O368" s="878"/>
      <c r="P368" s="879" t="s">
        <v>766</v>
      </c>
      <c r="Q368" s="880"/>
      <c r="R368" s="880"/>
      <c r="S368" s="880"/>
      <c r="T368" s="880"/>
      <c r="U368" s="880"/>
      <c r="V368" s="880"/>
      <c r="W368" s="880"/>
      <c r="X368" s="880"/>
      <c r="Y368" s="881">
        <v>8.3000000000000007</v>
      </c>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1</v>
      </c>
    </row>
    <row r="369" spans="1:51" ht="30" customHeight="1" x14ac:dyDescent="0.15">
      <c r="A369" s="874">
        <v>4</v>
      </c>
      <c r="B369" s="874">
        <v>1</v>
      </c>
      <c r="C369" s="875" t="s">
        <v>772</v>
      </c>
      <c r="D369" s="876"/>
      <c r="E369" s="876"/>
      <c r="F369" s="876"/>
      <c r="G369" s="876"/>
      <c r="H369" s="876"/>
      <c r="I369" s="876"/>
      <c r="J369" s="877" t="s">
        <v>702</v>
      </c>
      <c r="K369" s="878"/>
      <c r="L369" s="878"/>
      <c r="M369" s="878"/>
      <c r="N369" s="878"/>
      <c r="O369" s="878"/>
      <c r="P369" s="879" t="s">
        <v>766</v>
      </c>
      <c r="Q369" s="880"/>
      <c r="R369" s="880"/>
      <c r="S369" s="880"/>
      <c r="T369" s="880"/>
      <c r="U369" s="880"/>
      <c r="V369" s="880"/>
      <c r="W369" s="880"/>
      <c r="X369" s="880"/>
      <c r="Y369" s="881">
        <v>6.8</v>
      </c>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1</v>
      </c>
    </row>
    <row r="370" spans="1:51" ht="30" customHeight="1" x14ac:dyDescent="0.15">
      <c r="A370" s="874">
        <v>5</v>
      </c>
      <c r="B370" s="874">
        <v>1</v>
      </c>
      <c r="C370" s="875" t="s">
        <v>773</v>
      </c>
      <c r="D370" s="876"/>
      <c r="E370" s="876"/>
      <c r="F370" s="876"/>
      <c r="G370" s="876"/>
      <c r="H370" s="876"/>
      <c r="I370" s="876"/>
      <c r="J370" s="877" t="s">
        <v>702</v>
      </c>
      <c r="K370" s="878"/>
      <c r="L370" s="878"/>
      <c r="M370" s="878"/>
      <c r="N370" s="878"/>
      <c r="O370" s="878"/>
      <c r="P370" s="880" t="s">
        <v>766</v>
      </c>
      <c r="Q370" s="880"/>
      <c r="R370" s="880"/>
      <c r="S370" s="880"/>
      <c r="T370" s="880"/>
      <c r="U370" s="880"/>
      <c r="V370" s="880"/>
      <c r="W370" s="880"/>
      <c r="X370" s="880"/>
      <c r="Y370" s="881">
        <v>6.5</v>
      </c>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1</v>
      </c>
    </row>
    <row r="371" spans="1:51" ht="30" customHeight="1" x14ac:dyDescent="0.15">
      <c r="A371" s="874">
        <v>6</v>
      </c>
      <c r="B371" s="874">
        <v>1</v>
      </c>
      <c r="C371" s="875" t="s">
        <v>774</v>
      </c>
      <c r="D371" s="876"/>
      <c r="E371" s="876"/>
      <c r="F371" s="876"/>
      <c r="G371" s="876"/>
      <c r="H371" s="876"/>
      <c r="I371" s="876"/>
      <c r="J371" s="877" t="s">
        <v>702</v>
      </c>
      <c r="K371" s="878"/>
      <c r="L371" s="878"/>
      <c r="M371" s="878"/>
      <c r="N371" s="878"/>
      <c r="O371" s="878"/>
      <c r="P371" s="880" t="s">
        <v>766</v>
      </c>
      <c r="Q371" s="880"/>
      <c r="R371" s="880"/>
      <c r="S371" s="880"/>
      <c r="T371" s="880"/>
      <c r="U371" s="880"/>
      <c r="V371" s="880"/>
      <c r="W371" s="880"/>
      <c r="X371" s="880"/>
      <c r="Y371" s="881">
        <v>6.5</v>
      </c>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1</v>
      </c>
    </row>
    <row r="372" spans="1:51" ht="30" customHeight="1" x14ac:dyDescent="0.15">
      <c r="A372" s="874">
        <v>7</v>
      </c>
      <c r="B372" s="874">
        <v>1</v>
      </c>
      <c r="C372" s="875" t="s">
        <v>775</v>
      </c>
      <c r="D372" s="876"/>
      <c r="E372" s="876"/>
      <c r="F372" s="876"/>
      <c r="G372" s="876"/>
      <c r="H372" s="876"/>
      <c r="I372" s="876"/>
      <c r="J372" s="877" t="s">
        <v>702</v>
      </c>
      <c r="K372" s="878"/>
      <c r="L372" s="878"/>
      <c r="M372" s="878"/>
      <c r="N372" s="878"/>
      <c r="O372" s="878"/>
      <c r="P372" s="880" t="s">
        <v>766</v>
      </c>
      <c r="Q372" s="880"/>
      <c r="R372" s="880"/>
      <c r="S372" s="880"/>
      <c r="T372" s="880"/>
      <c r="U372" s="880"/>
      <c r="V372" s="880"/>
      <c r="W372" s="880"/>
      <c r="X372" s="880"/>
      <c r="Y372" s="881">
        <v>6.4</v>
      </c>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1</v>
      </c>
    </row>
    <row r="373" spans="1:51" ht="30" customHeight="1" x14ac:dyDescent="0.15">
      <c r="A373" s="874">
        <v>8</v>
      </c>
      <c r="B373" s="874">
        <v>1</v>
      </c>
      <c r="C373" s="875" t="s">
        <v>776</v>
      </c>
      <c r="D373" s="876"/>
      <c r="E373" s="876"/>
      <c r="F373" s="876"/>
      <c r="G373" s="876"/>
      <c r="H373" s="876"/>
      <c r="I373" s="876"/>
      <c r="J373" s="877" t="s">
        <v>702</v>
      </c>
      <c r="K373" s="878"/>
      <c r="L373" s="878"/>
      <c r="M373" s="878"/>
      <c r="N373" s="878"/>
      <c r="O373" s="878"/>
      <c r="P373" s="880" t="s">
        <v>766</v>
      </c>
      <c r="Q373" s="880"/>
      <c r="R373" s="880"/>
      <c r="S373" s="880"/>
      <c r="T373" s="880"/>
      <c r="U373" s="880"/>
      <c r="V373" s="880"/>
      <c r="W373" s="880"/>
      <c r="X373" s="880"/>
      <c r="Y373" s="881">
        <v>6.2</v>
      </c>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1</v>
      </c>
    </row>
    <row r="374" spans="1:51" ht="30" customHeight="1" x14ac:dyDescent="0.15">
      <c r="A374" s="874">
        <v>9</v>
      </c>
      <c r="B374" s="874">
        <v>1</v>
      </c>
      <c r="C374" s="875" t="s">
        <v>777</v>
      </c>
      <c r="D374" s="876"/>
      <c r="E374" s="876"/>
      <c r="F374" s="876"/>
      <c r="G374" s="876"/>
      <c r="H374" s="876"/>
      <c r="I374" s="876"/>
      <c r="J374" s="877" t="s">
        <v>702</v>
      </c>
      <c r="K374" s="878"/>
      <c r="L374" s="878"/>
      <c r="M374" s="878"/>
      <c r="N374" s="878"/>
      <c r="O374" s="878"/>
      <c r="P374" s="880" t="s">
        <v>766</v>
      </c>
      <c r="Q374" s="880"/>
      <c r="R374" s="880"/>
      <c r="S374" s="880"/>
      <c r="T374" s="880"/>
      <c r="U374" s="880"/>
      <c r="V374" s="880"/>
      <c r="W374" s="880"/>
      <c r="X374" s="880"/>
      <c r="Y374" s="881">
        <v>6.1</v>
      </c>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1</v>
      </c>
    </row>
    <row r="375" spans="1:51" ht="30" customHeight="1" x14ac:dyDescent="0.15">
      <c r="A375" s="874">
        <v>10</v>
      </c>
      <c r="B375" s="874">
        <v>1</v>
      </c>
      <c r="C375" s="875" t="s">
        <v>778</v>
      </c>
      <c r="D375" s="876"/>
      <c r="E375" s="876"/>
      <c r="F375" s="876"/>
      <c r="G375" s="876"/>
      <c r="H375" s="876"/>
      <c r="I375" s="876"/>
      <c r="J375" s="877" t="s">
        <v>702</v>
      </c>
      <c r="K375" s="878"/>
      <c r="L375" s="878"/>
      <c r="M375" s="878"/>
      <c r="N375" s="878"/>
      <c r="O375" s="878"/>
      <c r="P375" s="880" t="s">
        <v>766</v>
      </c>
      <c r="Q375" s="880"/>
      <c r="R375" s="880"/>
      <c r="S375" s="880"/>
      <c r="T375" s="880"/>
      <c r="U375" s="880"/>
      <c r="V375" s="880"/>
      <c r="W375" s="880"/>
      <c r="X375" s="880"/>
      <c r="Y375" s="881">
        <v>6</v>
      </c>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1</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3" t="s">
        <v>768</v>
      </c>
      <c r="F631" s="897"/>
      <c r="G631" s="897"/>
      <c r="H631" s="897"/>
      <c r="I631" s="897"/>
      <c r="J631" s="877" t="s">
        <v>768</v>
      </c>
      <c r="K631" s="878"/>
      <c r="L631" s="878"/>
      <c r="M631" s="878"/>
      <c r="N631" s="878"/>
      <c r="O631" s="878"/>
      <c r="P631" s="879" t="s">
        <v>768</v>
      </c>
      <c r="Q631" s="880"/>
      <c r="R631" s="880"/>
      <c r="S631" s="880"/>
      <c r="T631" s="880"/>
      <c r="U631" s="880"/>
      <c r="V631" s="880"/>
      <c r="W631" s="880"/>
      <c r="X631" s="880"/>
      <c r="Y631" s="881" t="s">
        <v>768</v>
      </c>
      <c r="Z631" s="882"/>
      <c r="AA631" s="882"/>
      <c r="AB631" s="883"/>
      <c r="AC631" s="884"/>
      <c r="AD631" s="885"/>
      <c r="AE631" s="885"/>
      <c r="AF631" s="885"/>
      <c r="AG631" s="885"/>
      <c r="AH631" s="886" t="s">
        <v>768</v>
      </c>
      <c r="AI631" s="887"/>
      <c r="AJ631" s="887"/>
      <c r="AK631" s="887"/>
      <c r="AL631" s="870" t="s">
        <v>768</v>
      </c>
      <c r="AM631" s="871"/>
      <c r="AN631" s="871"/>
      <c r="AO631" s="872"/>
      <c r="AP631" s="873" t="s">
        <v>768</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730</v>
      </c>
      <c r="H2" s="13" t="str">
        <f>IF(G2="","",F2)</f>
        <v>一般会計</v>
      </c>
      <c r="I2" s="13" t="str">
        <f>IF(H2="","",IF(I1&lt;&gt;"",CONCATENATE(I1,"、",H2),H2))</f>
        <v>一般会計</v>
      </c>
      <c r="K2" s="14" t="s">
        <v>98</v>
      </c>
      <c r="L2" s="15" t="s">
        <v>730</v>
      </c>
      <c r="M2" s="13" t="str">
        <f>IF(L2="","",K2)</f>
        <v>社会保障</v>
      </c>
      <c r="N2" s="13" t="str">
        <f>IF(M2="","",IF(N1&lt;&gt;"",CONCATENATE(N1,"、",M2),M2))</f>
        <v>社会保障</v>
      </c>
      <c r="O2" s="13"/>
      <c r="P2" s="12" t="s">
        <v>70</v>
      </c>
      <c r="Q2" s="17" t="s">
        <v>730</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730</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t="s">
        <v>730</v>
      </c>
      <c r="H14" s="13" t="str">
        <f t="shared" si="1"/>
        <v>労働保険特別会計雇用勘定</v>
      </c>
      <c r="I14" s="13" t="str">
        <f t="shared" si="5"/>
        <v>一般会計、労働保険特別会計雇用勘定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一般会計、労働保険特別会計雇用勘定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一般会計、労働保険特別会計雇用勘定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一般会計、労働保険特別会計雇用勘定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一般会計、労働保険特別会計雇用勘定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一般会計、労働保険特別会計雇用勘定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7"/>
      <c r="Z3" s="958"/>
      <c r="AA3" s="959"/>
      <c r="AB3" s="963"/>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63"/>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344</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63"/>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344</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63"/>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344</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63"/>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344</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63"/>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344</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63"/>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344</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63"/>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344</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63"/>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344</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63"/>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344</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63"/>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344</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2022-08-29T09:26:13Z</cp:lastPrinted>
  <dcterms:created xsi:type="dcterms:W3CDTF">2012-03-13T00:50:25Z</dcterms:created>
  <dcterms:modified xsi:type="dcterms:W3CDTF">2022-08-29T09:26:14Z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