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2" i="11"/>
  <c r="AY338" i="11"/>
  <c r="AY325" i="11"/>
  <c r="AY329" i="11"/>
  <c r="AY333" i="11"/>
  <c r="AY340" i="11"/>
  <c r="AY323" i="11"/>
  <c r="AY327" i="11"/>
  <c r="AY331" i="11"/>
  <c r="AY337" i="11"/>
  <c r="AY324" i="11"/>
  <c r="AY32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00" i="11" l="1"/>
  <c r="AY126" i="11"/>
  <c r="AY172" i="11"/>
  <c r="AY198" i="11"/>
  <c r="AY123" i="11"/>
  <c r="AY131" i="11"/>
  <c r="AY143" i="11"/>
  <c r="AY138" i="11"/>
  <c r="AY177" i="11"/>
  <c r="AY204"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3" i="11"/>
  <c r="AY81" i="11"/>
  <c r="AY80" i="11"/>
  <c r="AY79" i="11"/>
  <c r="AY78" i="11"/>
  <c r="AY87" i="11" s="1"/>
  <c r="AY44" i="11"/>
  <c r="AY52" i="11" s="1"/>
  <c r="AY92" i="11" l="1"/>
  <c r="AY89" i="11"/>
  <c r="AY82" i="11"/>
  <c r="AY86" i="11"/>
  <c r="AY90" i="11"/>
  <c r="AY94" i="11"/>
  <c r="AY63"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<sst xmlns="http://schemas.openxmlformats.org/spreadsheetml/2006/main" count="1371" uniqueCount="686">
  <si>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</si>
  <si>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</si>
  <si>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</si>
  <si>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</si>
  <si>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</si>
  <si>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</si>
  <si>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</si>
  <si>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</si>
  <si>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</si>
  <si>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</si>
  <si>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</si>
  <si>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</si>
  <si>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</si>
  <si>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</si>
  <si>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</si>
  <si>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</si>
  <si>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</si>
  <si>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</si>
  <si>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</si>
  <si>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</si>
  <si>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</si>
  <si>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</si>
  <si>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</si>
  <si>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</si>
  <si>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</si>
  <si>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</si>
  <si>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</si>
  <si>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</si>
  <si>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</si>
  <si>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</si>
  <si>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</si>
  <si>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</si>
  <si>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</si>
  <si>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</si>
  <si>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</si>
  <si>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</si>
  <si>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</si>
  <si>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</si>
  <si>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</si>
  <si>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</si>
  <si>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</si>
  <si>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</si>
  <si>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</si>
  <si>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</si>
  <si>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</si>
  <si>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</si>
  <si>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</si>
  <si>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</si>
  <si>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</si>
  <si>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</si>
  <si>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</si>
  <si>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</si>
  <si>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</si>
  <si>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</si>
  <si>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</si>
  <si>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</si>
  <si>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</si>
  <si>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</si>
  <si>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</si>
  <si>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</si>
  <si>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</si>
  <si>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</si>
  <si>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</si>
  <si>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</si>
  <si>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</si>
  <si>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</si>
  <si>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</si>
  <si>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</si>
  <si>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</si>
  <si>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</si>
  <si>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</si>
  <si>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</si>
  <si>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</si>
  <si>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</si>
  <si>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</si>
  <si>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</si>
  <si>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</si>
  <si>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</si>
  <si>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</si>
  <si>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</si>
  <si>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</si>
  <si>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</si>
  <si>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</si>
  <si>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</si>
  <si>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</si>
  <si>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</si>
  <si>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</si>
  <si>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</si>
  <si>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</si>
  <si>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</si>
  <si>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</si>
  <si>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</si>
  <si>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</si>
  <si>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</si>
  <si>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</si>
  <si>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</si>
  <si>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</si>
  <si>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</si>
  <si>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</si>
  <si>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</si>
  <si>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</si>
  <si>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</si>
  <si>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</si>
  <si>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</si>
  <si>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</si>
  <si>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</si>
  <si>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</si>
  <si>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</si>
  <si>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</si>
  <si>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</si>
  <si>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</si>
  <si>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</si>
  <si>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</si>
  <si>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</si>
  <si>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</si>
  <si>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</si>
  <si>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</si>
  <si>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</si>
  <si>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</si>
  <si>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</si>
  <si>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</si>
  <si>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</si>
  <si>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</si>
  <si>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</si>
  <si>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</si>
  <si>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</si>
  <si>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</si>
  <si>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</si>
  <si>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</si>
  <si>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</si>
  <si>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</si>
  <si>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</si>
  <si>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</si>
  <si>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</si>
  <si>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</si>
  <si>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</si>
  <si>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</si>
  <si>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</si>
  <si>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</si>
  <si>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</si>
  <si>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</si>
  <si>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</si>
  <si>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</si>
  <si>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</si>
  <si>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</si>
  <si>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</si>
  <si>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</si>
  <si>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</si>
  <si>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</si>
  <si>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</si>
  <si>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</si>
  <si>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</si>
  <si>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</si>
  <si>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</si>
  <si>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</si>
  <si>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</si>
  <si>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</si>
  <si>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</si>
  <si>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</si>
  <si>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</si>
  <si>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</si>
  <si>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</si>
  <si>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</si>
  <si>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</si>
  <si>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</si>
  <si>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</si>
  <si>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</si>
  <si>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</si>
  <si>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</si>
  <si>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</si>
  <si>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</si>
  <si>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</si>
  <si>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</si>
  <si>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</si>
  <si>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</si>
  <si>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</si>
  <si>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</si>
  <si>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</si>
  <si>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</si>
  <si>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</si>
  <si>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</si>
  <si>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</si>
  <si>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</si>
  <si>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</si>
  <si>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</si>
  <si>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</si>
  <si>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</si>
  <si>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</si>
  <si>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</si>
  <si>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</si>
  <si>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</si>
  <si>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</si>
  <si>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</si>
  <si>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</si>
  <si>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</si>
  <si>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</si>
  <si>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</si>
  <si>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</si>
  <si>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</si>
  <si>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</si>
  <si>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</si>
  <si>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</si>
  <si>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</si>
  <si>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</si>
  <si>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</si>
  <si>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</si>
  <si>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</si>
  <si>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</si>
  <si>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</si>
  <si>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</si>
  <si>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</si>
  <si>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</si>
  <si>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</si>
  <si>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</si>
  <si>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</si>
  <si>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</si>
  <si>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</si>
  <si>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</si>
  <si>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</si>
  <si>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</si>
  <si>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</si>
  <si>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</si>
  <si>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</si>
  <si>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</si>
  <si>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</si>
  <si>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</si>
  <si>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</si>
  <si>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</si>
  <si>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</si>
  <si>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</si>
  <si>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</si>
  <si>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</si>
  <si>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</si>
  <si>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</si>
  <si>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</si>
  <si>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</si>
  <si>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</si>
  <si>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</si>
  <si>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</si>
  <si>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</si>
  <si>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</si>
  <si>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</si>
  <si>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</si>
  <si>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</si>
  <si>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</si>
  <si>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</si>
  <si>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</si>
  <si>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</si>
  <si>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</si>
  <si>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</si>
  <si>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</si>
  <si>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</si>
  <si>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</si>
  <si>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</si>
  <si>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</si>
  <si>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</si>
  <si>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</si>
  <si>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</si>
  <si>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</si>
  <si>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</si>
  <si>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</si>
  <si>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</si>
  <si>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</si>
  <si>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</si>
  <si>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</si>
  <si>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</si>
  <si>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</si>
  <si>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</si>
  <si>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</si>
  <si>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</si>
  <si>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</si>
  <si>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</si>
  <si>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</si>
  <si>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</si>
  <si>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</si>
  <si>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</si>
  <si>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</si>
  <si>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</si>
  <si>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</si>
  <si>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</si>
  <si>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</si>
  <si>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</si>
  <si>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</si>
  <si>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</si>
  <si>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</si>
  <si>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</si>
  <si>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</si>
  <si>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</si>
  <si>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</si>
  <si>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</si>
  <si>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</si>
  <si>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</si>
  <si>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</si>
  <si>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</si>
  <si>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</si>
  <si>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</si>
  <si>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</si>
  <si>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</si>
  <si>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</si>
  <si>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</si>
  <si>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</si>
  <si>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</si>
  <si>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</si>
  <si>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</si>
  <si>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</si>
  <si>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</si>
  <si>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</si>
  <si>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</si>
  <si>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</si>
  <si>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</si>
  <si>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</si>
  <si>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</si>
  <si>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</si>
  <si>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</si>
  <si>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</si>
  <si>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</si>
  <si>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</si>
  <si>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</si>
  <si>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</si>
  <si>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</si>
  <si>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</si>
  <si>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</si>
  <si>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</si>
  <si>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</si>
  <si>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</si>
  <si>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</si>
  <si>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</si>
  <si>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</si>
  <si>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</si>
  <si>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</si>
  <si>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</si>
  <si>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</si>
  <si>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</si>
  <si>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</si>
  <si>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</si>
  <si>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</si>
  <si>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</si>
  <si>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</si>
  <si>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</si>
  <si>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</si>
  <si>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</si>
  <si>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</si>
  <si>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</si>
  <si>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</si>
  <si>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</si>
  <si>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</si>
  <si>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</si>
  <si>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</si>
  <si>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</si>
  <si>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</si>
  <si>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</si>
  <si>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</si>
  <si>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</si>
  <si>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</si>
  <si>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</si>
  <si>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</si>
  <si>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</si>
  <si>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</si>
  <si>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</si>
  <si>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</si>
  <si>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</si>
  <si>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</si>
  <si>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</si>
  <si>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</si>
  <si>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</si>
  <si>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</si>
  <si>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</si>
  <si>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</si>
  <si>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</si>
  <si>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</si>
  <si>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</si>
  <si>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</si>
  <si>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</si>
  <si>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</si>
  <si>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</si>
  <si>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</si>
  <si>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</si>
  <si>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</si>
  <si>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</si>
  <si>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</si>
  <si>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</si>
  <si>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</si>
  <si>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</si>
  <si>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</si>
  <si>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</si>
  <si>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</si>
  <si>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</si>
  <si>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</si>
  <si>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</si>
  <si>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</si>
  <si>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</si>
  <si>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</si>
  <si>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</si>
  <si>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</si>
  <si>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</si>
  <si>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</si>
  <si>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</si>
  <si>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</si>
  <si>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</si>
  <si>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</si>
  <si>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</si>
  <si>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</si>
  <si>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</si>
  <si>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</si>
  <si>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</si>
  <si>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</si>
  <si>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</si>
  <si>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</si>
  <si>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</si>
  <si>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</si>
  <si>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</si>
  <si>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</si>
  <si>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</si>
  <si>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</si>
  <si>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</si>
  <si>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</si>
  <si>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</si>
  <si>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</si>
  <si>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</si>
  <si>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</si>
  <si>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</si>
  <si>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</si>
  <si>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</si>
  <si>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</si>
  <si>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</si>
  <si>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</si>
  <si>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</si>
  <si>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</si>
  <si>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</si>
  <si>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</si>
  <si>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</si>
  <si>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</si>
  <si>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</si>
  <si>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</si>
  <si>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</si>
  <si>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</si>
  <si>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</si>
  <si>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</si>
  <si>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</si>
  <si>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</si>
  <si>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</si>
  <si>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</si>
  <si>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</si>
  <si>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</si>
  <si>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</si>
  <si>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</si>
  <si>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</si>
  <si>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</si>
  <si>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</si>
  <si>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</si>
  <si>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</si>
  <si>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</si>
  <si>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</si>
  <si>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</si>
  <si>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</si>
  <si>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</si>
  <si>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</si>
  <si>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</si>
  <si>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</si>
  <si>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</si>
  <si>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</si>
  <si>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</si>
  <si>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</si>
  <si>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</si>
  <si>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</si>
  <si>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</si>
  <si>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</si>
  <si>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</si>
  <si>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</si>
  <si>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</si>
  <si>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</si>
  <si>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</si>
  <si>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</si>
  <si>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</si>
  <si>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</si>
  <si>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</si>
  <si>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</si>
  <si>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</si>
  <si>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</si>
  <si>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</si>
  <si>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</si>
  <si>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</si>
  <si>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</si>
  <si>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</si>
  <si>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</si>
  <si>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</si>
  <si>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</si>
  <si>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</si>
  <si>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</si>
  <si>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</si>
  <si>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</si>
  <si>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</si>
  <si>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</si>
  <si>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</si>
  <si>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</si>
  <si>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</si>
  <si>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</si>
  <si>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</si>
  <si>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</si>
  <si>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</si>
  <si>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</si>
  <si>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</si>
  <si>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</si>
  <si>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</si>
  <si>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</si>
  <si>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</si>
  <si>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</si>
  <si>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</si>
  <si>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</si>
  <si>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</si>
  <si>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</si>
  <si>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</si>
  <si>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</si>
  <si>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</si>
  <si>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</si>
  <si>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</si>
  <si>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</si>
  <si>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</si>
  <si>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</si>
  <si>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</si>
  <si>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</si>
  <si>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</si>
  <si>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</si>
  <si>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</si>
  <si>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</si>
  <si>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</si>
  <si>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</si>
  <si>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</si>
  <si>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</si>
  <si>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</si>
  <si>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</si>
  <si>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</si>
  <si>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</si>
  <si>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</si>
  <si>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</si>
  <si>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</si>
  <si>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</si>
  <si>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</si>
  <si>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</si>
  <si>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</si>
  <si>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</si>
  <si>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</si>
  <si>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</si>
  <si>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</si>
  <si>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</si>
  <si>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</si>
  <si>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</si>
  <si>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</si>
  <si>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</si>
  <si>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</si>
  <si>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</si>
  <si>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</si>
  <si>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</si>
  <si>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</si>
  <si>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</si>
  <si>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</si>
  <si>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</si>
  <si>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</si>
  <si>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</si>
  <si>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</si>
  <si>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</si>
  <si>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</si>
  <si>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</si>
  <si>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</si>
  <si>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</si>
  <si>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</si>
  <si>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</si>
  <si>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</si>
  <si>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</si>
  <si>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</si>
  <si>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</si>
  <si>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</si>
  <si>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</si>
  <si>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</si>
  <si>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</si>
  <si>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</si>
  <si>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</si>
  <si>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</si>
  <si>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</si>
  <si>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</si>
  <si>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</si>
  <si>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</si>
  <si>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</si>
  <si>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</si>
  <si>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</si>
  <si>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</si>
  <si>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</si>
  <si>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</si>
  <si>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</si>
  <si>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</si>
  <si>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</si>
  <si>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</si>
  <si>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</si>
  <si>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</si>
  <si>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</si>
  <si>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</si>
  <si>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</si>
  <si>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</si>
  <si>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</si>
  <si>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</si>
  <si>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</si>
  <si>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</si>
  <si>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</si>
  <si>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</si>
  <si>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</si>
  <si>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</si>
  <si>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</si>
  <si>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</si>
  <si>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</si>
  <si>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医療社会事業従事者（医療ソーシャルワーカー）指導強化費</t>
  </si>
  <si>
    <t>健康局</t>
  </si>
  <si>
    <t>保健指導室長　五十嵐　久美子</t>
  </si>
  <si>
    <t>昭和６３年度</t>
  </si>
  <si>
    <t>終了予定なし</t>
  </si>
  <si>
    <t>健康課保健指導室</t>
  </si>
  <si>
    <t>-</t>
  </si>
  <si>
    <t>医療技術の高度化、専門分野及び福祉政策の拡充等に伴う社会保障制度全般の複雑化、多様化に対応できるように、地域における指導者を養成し、医療社会従事者全体の資質向上を図る。</t>
  </si>
  <si>
    <t>医療ソーシャルワーク部門のリーダーが病院内外のソーシャルワーク活動を戦略的にマネジメントするために必要な知識・技術を習得するための研修を国立保健医療科学院において実施する。</t>
  </si>
  <si>
    <t>諸謝金</t>
  </si>
  <si>
    <t>庁費</t>
  </si>
  <si>
    <t>委員等旅費</t>
  </si>
  <si>
    <t>医療ソーシャルワーカー研修参加者数</t>
  </si>
  <si>
    <t>人</t>
  </si>
  <si>
    <t>保健指導室調べ</t>
  </si>
  <si>
    <t>医療ソーシャルワーカー研修回数</t>
  </si>
  <si>
    <t>回</t>
  </si>
  <si>
    <t>当該年度執行額（千円）／研修参加者数</t>
    <phoneticPr fontId="5"/>
  </si>
  <si>
    <t>千円</t>
  </si>
  <si>
    <t>X　/　Y</t>
    <phoneticPr fontId="5"/>
  </si>
  <si>
    <t>355 / 92</t>
  </si>
  <si>
    <t>274/40</t>
  </si>
  <si>
    <t>／　</t>
    <phoneticPr fontId="5"/>
  </si>
  <si>
    <t>273</t>
  </si>
  <si>
    <t>237</t>
  </si>
  <si>
    <t>276</t>
  </si>
  <si>
    <t>289</t>
  </si>
  <si>
    <t>302</t>
  </si>
  <si>
    <t>298</t>
  </si>
  <si>
    <t>305</t>
  </si>
  <si>
    <t>312</t>
  </si>
  <si>
    <t>○</t>
  </si>
  <si>
    <t>-</t>
    <phoneticPr fontId="5"/>
  </si>
  <si>
    <t>厚労</t>
  </si>
  <si>
    <t>無</t>
  </si>
  <si>
    <t>‐</t>
  </si>
  <si>
    <t>患者等が安心して退院、社会復帰できる体制づくりを推進するため、国費を投入して継続的に医療ソーシャルワーカーの資質向上に取り組む必要がある。</t>
  </si>
  <si>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</si>
  <si>
    <t>患者等が安心して退院、社会復帰できる体制づくりを推進するため、継続的に医療ソーシャルワーカーの資質向上に取り組む必要があり、優先度は高い。</t>
  </si>
  <si>
    <t>予決令で認められている少額随契を行っている。</t>
    <rPh sb="0" eb="3">
      <t>ヨケツレイ</t>
    </rPh>
    <rPh sb="4" eb="5">
      <t>ミト</t>
    </rPh>
    <rPh sb="11" eb="13">
      <t>ショウガク</t>
    </rPh>
    <rPh sb="13" eb="15">
      <t>ズイケイ</t>
    </rPh>
    <rPh sb="16" eb="17">
      <t>オコナ</t>
    </rPh>
    <phoneticPr fontId="5"/>
  </si>
  <si>
    <t>研修参加人数の増加を働きかけることによって、単位あたりのコスト削減に努めている。</t>
  </si>
  <si>
    <t>医療ソーシャルワーカーの資質向上のための研修経費としている。</t>
  </si>
  <si>
    <t>新型コロナウイルス感染症の影響により、研修回数及び研修参加者が減少したため。</t>
    <rPh sb="0" eb="2">
      <t>シンガタ</t>
    </rPh>
    <rPh sb="9" eb="12">
      <t>カンセンショウ</t>
    </rPh>
    <rPh sb="13" eb="15">
      <t>エイキョウ</t>
    </rPh>
    <rPh sb="19" eb="21">
      <t>ケンシュウ</t>
    </rPh>
    <rPh sb="21" eb="23">
      <t>カイスウ</t>
    </rPh>
    <rPh sb="23" eb="24">
      <t>オヨ</t>
    </rPh>
    <rPh sb="25" eb="27">
      <t>ケンシュウ</t>
    </rPh>
    <rPh sb="27" eb="30">
      <t>サンカシャ</t>
    </rPh>
    <rPh sb="31" eb="33">
      <t>ゲンショウ</t>
    </rPh>
    <phoneticPr fontId="5"/>
  </si>
  <si>
    <t>コスト削減や効率化に向け、執行実績を勘案した予算積算としている。</t>
  </si>
  <si>
    <t>消耗品等経費が抑制されたため予算の執行率自体は低い水準であるが、事業の目標はおおむね達成できており、予算の見直し等を検討することで対応を行っていく。なお、令和４年度以降の医療ソーシャルワーカー研修参加者数目標値については、令和３年度までの実績を踏まえつつ、研修会への参加呼びかけ等を行うことで目標値を上方修正することとする。</t>
    <rPh sb="0" eb="3">
      <t>ショウモウヒン</t>
    </rPh>
    <rPh sb="3" eb="4">
      <t>トウ</t>
    </rPh>
    <rPh sb="4" eb="6">
      <t>ケイヒ</t>
    </rPh>
    <rPh sb="7" eb="9">
      <t>ヨクセイ</t>
    </rPh>
    <rPh sb="20" eb="22">
      <t>ジタイ</t>
    </rPh>
    <rPh sb="50" eb="52">
      <t>ヨサン</t>
    </rPh>
    <rPh sb="65" eb="67">
      <t>タイオウ</t>
    </rPh>
    <rPh sb="68" eb="69">
      <t>オコナ</t>
    </rPh>
    <rPh sb="77" eb="79">
      <t>レイワ</t>
    </rPh>
    <rPh sb="85" eb="87">
      <t>イリョウ</t>
    </rPh>
    <rPh sb="96" eb="98">
      <t>ケンシュウ</t>
    </rPh>
    <rPh sb="98" eb="101">
      <t>サンカシャ</t>
    </rPh>
    <rPh sb="101" eb="102">
      <t>スウ</t>
    </rPh>
    <rPh sb="102" eb="104">
      <t>モクヒョウ</t>
    </rPh>
    <rPh sb="104" eb="105">
      <t>チ</t>
    </rPh>
    <rPh sb="111" eb="113">
      <t>レイワ</t>
    </rPh>
    <phoneticPr fontId="5"/>
  </si>
  <si>
    <t>A.兼松エレクトロニクス株式会社</t>
    <phoneticPr fontId="5"/>
  </si>
  <si>
    <t>消耗品費</t>
    <rPh sb="0" eb="3">
      <t>ショウモウヒン</t>
    </rPh>
    <rPh sb="3" eb="4">
      <t>ヒ</t>
    </rPh>
    <phoneticPr fontId="5"/>
  </si>
  <si>
    <t>消耗品の購入</t>
    <rPh sb="0" eb="3">
      <t>ショウモウヒン</t>
    </rPh>
    <rPh sb="4" eb="6">
      <t>コウニュウ</t>
    </rPh>
    <phoneticPr fontId="5"/>
  </si>
  <si>
    <t>兼松エレクトロニクス株式会社</t>
    <rPh sb="0" eb="2">
      <t>カネマツ</t>
    </rPh>
    <rPh sb="10" eb="12">
      <t>カブシキ</t>
    </rPh>
    <rPh sb="12" eb="14">
      <t>カイシャ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</si>
  <si>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</si>
  <si>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</si>
  <si>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</si>
  <si>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</si>
  <si>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</si>
  <si>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</si>
  <si>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</si>
  <si>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朝霞税務署</t>
    <rPh sb="0" eb="1">
      <t>アサ</t>
    </rPh>
    <rPh sb="1" eb="2">
      <t>カスミ</t>
    </rPh>
    <rPh sb="2" eb="5">
      <t>ゼイムショ</t>
    </rPh>
    <phoneticPr fontId="5"/>
  </si>
  <si>
    <t>個人H</t>
    <rPh sb="0" eb="2">
      <t>コジン</t>
    </rPh>
    <phoneticPr fontId="5"/>
  </si>
  <si>
    <t>諸謝金</t>
    <rPh sb="0" eb="1">
      <t>ショ</t>
    </rPh>
    <rPh sb="1" eb="3">
      <t>シャキン</t>
    </rPh>
    <phoneticPr fontId="5"/>
  </si>
  <si>
    <t>委員等旅費、諸謝金</t>
    <rPh sb="0" eb="2">
      <t>イイン</t>
    </rPh>
    <rPh sb="2" eb="3">
      <t>トウ</t>
    </rPh>
    <rPh sb="3" eb="5">
      <t>リョヒ</t>
    </rPh>
    <rPh sb="6" eb="7">
      <t>ショ</t>
    </rPh>
    <rPh sb="7" eb="9">
      <t>シャキン</t>
    </rPh>
    <phoneticPr fontId="5"/>
  </si>
  <si>
    <t>委員等旅費及び諸謝金にかかる源泉徴収所得税</t>
    <rPh sb="0" eb="2">
      <t>イイン</t>
    </rPh>
    <rPh sb="2" eb="3">
      <t>トウ</t>
    </rPh>
    <rPh sb="3" eb="5">
      <t>リョヒ</t>
    </rPh>
    <rPh sb="5" eb="6">
      <t>オヨ</t>
    </rPh>
    <rPh sb="7" eb="8">
      <t>ショ</t>
    </rPh>
    <rPh sb="8" eb="10">
      <t>シャキン</t>
    </rPh>
    <rPh sb="14" eb="16">
      <t>ゲンセン</t>
    </rPh>
    <rPh sb="16" eb="18">
      <t>チョウシュウ</t>
    </rPh>
    <rPh sb="18" eb="21">
      <t>ショトクゼイ</t>
    </rPh>
    <phoneticPr fontId="5"/>
  </si>
  <si>
    <t>https://www.mhlw.go.jp/wp/seisaku/hyouka/dl/r03_jizenbunseki/I-10-1.pdf</t>
    <phoneticPr fontId="5"/>
  </si>
  <si>
    <t>Ⅰ－１１　妊産婦・児童から高齢者に至るまでの幅広い年齢層において、地域・職場などの様々な場所で、国民的な健康づくりを推進すること</t>
    <phoneticPr fontId="5"/>
  </si>
  <si>
    <t>Ⅰ－１１－１　新興感染症への対応を含め、地域住民の健康の保持・増進及び地域住民が安心して暮らせる地域保健体制の確保を図ること</t>
    <phoneticPr fontId="5"/>
  </si>
  <si>
    <t>-</t>
    <phoneticPr fontId="5"/>
  </si>
  <si>
    <t>国立保健医療科学院において、医療社会事業従事者（医療ソーシャルワーカー）の資質向上を図るための研修等を行う。</t>
    <rPh sb="0" eb="2">
      <t>コクリツ</t>
    </rPh>
    <rPh sb="2" eb="4">
      <t>ホケン</t>
    </rPh>
    <rPh sb="4" eb="6">
      <t>イリョウ</t>
    </rPh>
    <rPh sb="6" eb="9">
      <t>カガクイン</t>
    </rPh>
    <rPh sb="14" eb="16">
      <t>イリョウ</t>
    </rPh>
    <rPh sb="16" eb="18">
      <t>シャカイ</t>
    </rPh>
    <rPh sb="18" eb="20">
      <t>ジギョウ</t>
    </rPh>
    <rPh sb="20" eb="23">
      <t>ジュウジシャ</t>
    </rPh>
    <rPh sb="24" eb="26">
      <t>イリョウ</t>
    </rPh>
    <rPh sb="37" eb="39">
      <t>シシツ</t>
    </rPh>
    <rPh sb="39" eb="41">
      <t>コウジョウ</t>
    </rPh>
    <rPh sb="42" eb="43">
      <t>ハカ</t>
    </rPh>
    <rPh sb="47" eb="49">
      <t>ケンシュウ</t>
    </rPh>
    <rPh sb="49" eb="50">
      <t>トウ</t>
    </rPh>
    <rPh sb="51" eb="52">
      <t>オコナ</t>
    </rPh>
    <phoneticPr fontId="5"/>
  </si>
  <si>
    <t>医療ソーシャルワーカーの資質向上</t>
    <rPh sb="0" eb="2">
      <t>イリョウ</t>
    </rPh>
    <rPh sb="12" eb="14">
      <t>シシツ</t>
    </rPh>
    <rPh sb="14" eb="16">
      <t>コウジョウ</t>
    </rPh>
    <phoneticPr fontId="5"/>
  </si>
  <si>
    <t>医療ソーシャルワーカー研修の参加者数を前年度以上とする</t>
    <rPh sb="14" eb="17">
      <t>サンカシャ</t>
    </rPh>
    <rPh sb="17" eb="18">
      <t>スウ</t>
    </rPh>
    <rPh sb="19" eb="22">
      <t>ゼンネンド</t>
    </rPh>
    <rPh sb="22" eb="24">
      <t>イジョウ</t>
    </rPh>
    <phoneticPr fontId="5"/>
  </si>
  <si>
    <t>529/82</t>
    <phoneticPr fontId="5"/>
  </si>
  <si>
    <t>729/82</t>
    <phoneticPr fontId="5"/>
  </si>
  <si>
    <t>研修参加者数は高水準で推移しており、成果目標に見合ったものとなっている。なお、令和４年度以降の目標値は、令和３年度までの実績を踏まえつつ、研修会への参加呼びかけ等を行うことで目標値を上方修正することとする。</t>
    <rPh sb="39" eb="41">
      <t>レイワ</t>
    </rPh>
    <rPh sb="42" eb="44">
      <t>ネンド</t>
    </rPh>
    <rPh sb="44" eb="46">
      <t>イコウ</t>
    </rPh>
    <rPh sb="47" eb="50">
      <t>モクヒョウチ</t>
    </rPh>
    <rPh sb="52" eb="54">
      <t>レイワ</t>
    </rPh>
    <phoneticPr fontId="5"/>
  </si>
  <si>
    <t>例年２回研修を行っており、見込みに見合ったものであると言える。</t>
    <rPh sb="4" eb="6">
      <t>ケンシュウ</t>
    </rPh>
    <phoneticPr fontId="5"/>
  </si>
  <si>
    <t>複雑化する社会保障問題に即応し、患者等の社会復帰の促進を図る医療ソーシャルワーカーの資質向上が重要とされる中、本事業における研修参加者数は高水準を推移しており、医療従事者全体の底上げに寄与していると考えられるため、引き続き当事業を行うべきと判断している。</t>
    <rPh sb="53" eb="54">
      <t>ナカ</t>
    </rPh>
    <rPh sb="55" eb="56">
      <t>ホン</t>
    </rPh>
    <rPh sb="56" eb="58">
      <t>ジギョウ</t>
    </rPh>
    <rPh sb="62" eb="64">
      <t>ケンシュウ</t>
    </rPh>
    <rPh sb="64" eb="67">
      <t>サンカシャ</t>
    </rPh>
    <rPh sb="67" eb="68">
      <t>スウ</t>
    </rPh>
    <rPh sb="69" eb="72">
      <t>コウスイジュン</t>
    </rPh>
    <rPh sb="73" eb="75">
      <t>スイイ</t>
    </rPh>
    <rPh sb="92" eb="94">
      <t>キヨ</t>
    </rPh>
    <rPh sb="99" eb="100">
      <t>カンガ</t>
    </rPh>
    <rPh sb="120" eb="122">
      <t>ハンダン</t>
    </rPh>
    <phoneticPr fontId="5"/>
  </si>
  <si>
    <t>地域における指導者を養成し、医療社会従事者全体の資質向上を図るために必要な事業であり、引き続き、必要な予算額を確保し、適正な執行に努めること。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</si>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</sst>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29220</xdr:colOff>
      <xdr:row>269</xdr:row>
      <xdr:rowOff>130969</xdr:rowOff>
    </xdr:from>
    <xdr:to>
      <xdr:col>34</xdr:col>
      <xdr:colOff>99741</xdr:colOff>
      <xdr:row>270</xdr:row>
      <xdr:rowOff>300199</xdr:rowOff>
    </xdr:to>
    <xdr:sp macro="" textlink="">
      <xdr:nvSpPr>
        <xdr:cNvPr id="2" name="正方形/長方形 1"/>
        <xdr:cNvSpPr/>
      </xdr:nvSpPr>
      <xdr:spPr>
        <a:xfrm>
          <a:off x="4279751" y="37099875"/>
          <a:ext cx="2701803" cy="52641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０．５百万円</a:t>
          </a:r>
          <a:endParaRPr kumimoji="1" lang="en-US" altLang="ja-JP" sz="1100"/>
        </a:p>
      </xdr:txBody>
    </xdr:sp>
    <xdr:clientData/>
  </xdr:twoCellAnchor>
  <xdr:twoCellAnchor>
    <xdr:from>
      <xdr:col>20</xdr:col>
      <xdr:colOff>64294</xdr:colOff>
      <xdr:row>270</xdr:row>
      <xdr:rowOff>336418</xdr:rowOff>
    </xdr:from>
    <xdr:to>
      <xdr:col>35</xdr:col>
      <xdr:colOff>89371</xdr:colOff>
      <xdr:row>272</xdr:row>
      <xdr:rowOff>131959</xdr:rowOff>
    </xdr:to>
    <xdr:sp macro="" textlink="">
      <xdr:nvSpPr>
        <xdr:cNvPr id="3" name="大かっこ 2"/>
        <xdr:cNvSpPr/>
      </xdr:nvSpPr>
      <xdr:spPr>
        <a:xfrm>
          <a:off x="4112419" y="37662512"/>
          <a:ext cx="3061171" cy="50991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27</xdr:col>
      <xdr:colOff>195842</xdr:colOff>
      <xdr:row>272</xdr:row>
      <xdr:rowOff>160792</xdr:rowOff>
    </xdr:from>
    <xdr:to>
      <xdr:col>27</xdr:col>
      <xdr:colOff>195842</xdr:colOff>
      <xdr:row>273</xdr:row>
      <xdr:rowOff>168433</xdr:rowOff>
    </xdr:to>
    <xdr:cxnSp macro="">
      <xdr:nvCxnSpPr>
        <xdr:cNvPr id="4" name="直線矢印コネクタ 3"/>
        <xdr:cNvCxnSpPr/>
      </xdr:nvCxnSpPr>
      <xdr:spPr>
        <a:xfrm>
          <a:off x="5660811" y="38201261"/>
          <a:ext cx="0" cy="36482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84080</xdr:colOff>
      <xdr:row>272</xdr:row>
      <xdr:rowOff>238023</xdr:rowOff>
    </xdr:from>
    <xdr:to>
      <xdr:col>35</xdr:col>
      <xdr:colOff>90415</xdr:colOff>
      <xdr:row>273</xdr:row>
      <xdr:rowOff>200814</xdr:rowOff>
    </xdr:to>
    <xdr:sp macro="" textlink="">
      <xdr:nvSpPr>
        <xdr:cNvPr id="5" name="テキスト ボックス 4"/>
        <xdr:cNvSpPr txBox="1"/>
      </xdr:nvSpPr>
      <xdr:spPr>
        <a:xfrm>
          <a:off x="5751455" y="38278492"/>
          <a:ext cx="1423179" cy="31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21</xdr:col>
      <xdr:colOff>42091</xdr:colOff>
      <xdr:row>273</xdr:row>
      <xdr:rowOff>239385</xdr:rowOff>
    </xdr:from>
    <xdr:to>
      <xdr:col>34</xdr:col>
      <xdr:colOff>110773</xdr:colOff>
      <xdr:row>275</xdr:row>
      <xdr:rowOff>126996</xdr:rowOff>
    </xdr:to>
    <xdr:sp macro="" textlink="">
      <xdr:nvSpPr>
        <xdr:cNvPr id="6" name="正方形/長方形 5"/>
        <xdr:cNvSpPr/>
      </xdr:nvSpPr>
      <xdr:spPr>
        <a:xfrm>
          <a:off x="4292622" y="38637041"/>
          <a:ext cx="2699964" cy="60198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０．５百万円</a:t>
          </a:r>
          <a:endParaRPr kumimoji="1" lang="en-US" altLang="ja-JP" sz="1100"/>
        </a:p>
      </xdr:txBody>
    </xdr:sp>
    <xdr:clientData/>
  </xdr:twoCellAnchor>
  <xdr:twoCellAnchor>
    <xdr:from>
      <xdr:col>20</xdr:col>
      <xdr:colOff>64294</xdr:colOff>
      <xdr:row>275</xdr:row>
      <xdr:rowOff>190620</xdr:rowOff>
    </xdr:from>
    <xdr:to>
      <xdr:col>35</xdr:col>
      <xdr:colOff>89371</xdr:colOff>
      <xdr:row>276</xdr:row>
      <xdr:rowOff>203060</xdr:rowOff>
    </xdr:to>
    <xdr:sp macro="" textlink="">
      <xdr:nvSpPr>
        <xdr:cNvPr id="7" name="大かっこ 6"/>
        <xdr:cNvSpPr/>
      </xdr:nvSpPr>
      <xdr:spPr>
        <a:xfrm>
          <a:off x="4112419" y="39302651"/>
          <a:ext cx="3061171" cy="36962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27</xdr:col>
      <xdr:colOff>195842</xdr:colOff>
      <xdr:row>276</xdr:row>
      <xdr:rowOff>286845</xdr:rowOff>
    </xdr:from>
    <xdr:to>
      <xdr:col>27</xdr:col>
      <xdr:colOff>195842</xdr:colOff>
      <xdr:row>277</xdr:row>
      <xdr:rowOff>181587</xdr:rowOff>
    </xdr:to>
    <xdr:cxnSp macro="">
      <xdr:nvCxnSpPr>
        <xdr:cNvPr id="8" name="直線矢印コネクタ 7"/>
        <xdr:cNvCxnSpPr/>
      </xdr:nvCxnSpPr>
      <xdr:spPr>
        <a:xfrm>
          <a:off x="5660811" y="39756064"/>
          <a:ext cx="0" cy="2519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42091</xdr:colOff>
      <xdr:row>277</xdr:row>
      <xdr:rowOff>231956</xdr:rowOff>
    </xdr:from>
    <xdr:to>
      <xdr:col>34</xdr:col>
      <xdr:colOff>110773</xdr:colOff>
      <xdr:row>279</xdr:row>
      <xdr:rowOff>234677</xdr:rowOff>
    </xdr:to>
    <xdr:sp macro="" textlink="">
      <xdr:nvSpPr>
        <xdr:cNvPr id="9" name="正方形/長方形 8"/>
        <xdr:cNvSpPr/>
      </xdr:nvSpPr>
      <xdr:spPr>
        <a:xfrm>
          <a:off x="4292622" y="40058362"/>
          <a:ext cx="2699964" cy="71709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20</xdr:col>
      <xdr:colOff>64294</xdr:colOff>
      <xdr:row>280</xdr:row>
      <xdr:rowOff>68705</xdr:rowOff>
    </xdr:from>
    <xdr:to>
      <xdr:col>35</xdr:col>
      <xdr:colOff>89371</xdr:colOff>
      <xdr:row>281</xdr:row>
      <xdr:rowOff>166788</xdr:rowOff>
    </xdr:to>
    <xdr:sp macro="" textlink="">
      <xdr:nvSpPr>
        <xdr:cNvPr id="10" name="大かっこ 9"/>
        <xdr:cNvSpPr/>
      </xdr:nvSpPr>
      <xdr:spPr>
        <a:xfrm>
          <a:off x="4112419" y="40966674"/>
          <a:ext cx="3061171" cy="45527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twoCellAnchor>
    <xdr:from>
      <xdr:col>19</xdr:col>
      <xdr:colOff>178594</xdr:colOff>
      <xdr:row>276</xdr:row>
      <xdr:rowOff>264318</xdr:rowOff>
    </xdr:from>
    <xdr:to>
      <xdr:col>27</xdr:col>
      <xdr:colOff>80890</xdr:colOff>
      <xdr:row>277</xdr:row>
      <xdr:rowOff>200814</xdr:rowOff>
    </xdr:to>
    <xdr:sp macro="" textlink="">
      <xdr:nvSpPr>
        <xdr:cNvPr id="11" name="テキスト ボックス 10"/>
        <xdr:cNvSpPr txBox="1"/>
      </xdr:nvSpPr>
      <xdr:spPr>
        <a:xfrm>
          <a:off x="4024313" y="39733537"/>
          <a:ext cx="1521546" cy="293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t>【</a:t>
          </a:r>
          <a:r>
            <a:rPr kumimoji="1" lang="ja-JP" altLang="en-US" sz="1100" baseline="0"/>
            <a:t>随意契約（少額）等</a:t>
          </a:r>
          <a:r>
            <a:rPr kumimoji="1" lang="en-US" altLang="ja-JP" sz="1100" baseline="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642</v>
      </c>
      <c r="AK2" s="836"/>
      <c r="AL2" s="836"/>
      <c r="AM2" s="836"/>
      <c r="AN2" s="75" t="s">
        <v>285</v>
      </c>
      <c r="AO2" s="836">
        <v>21</v>
      </c>
      <c r="AP2" s="836"/>
      <c r="AQ2" s="836"/>
      <c r="AR2" s="76" t="s">
        <v>285</v>
      </c>
      <c r="AS2" s="837">
        <v>401</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612</v>
      </c>
      <c r="H5" s="827"/>
      <c r="I5" s="827"/>
      <c r="J5" s="827"/>
      <c r="K5" s="827"/>
      <c r="L5" s="827"/>
      <c r="M5" s="828" t="s">
        <v>61</v>
      </c>
      <c r="N5" s="829"/>
      <c r="O5" s="829"/>
      <c r="P5" s="829"/>
      <c r="Q5" s="829"/>
      <c r="R5" s="830"/>
      <c r="S5" s="831" t="s">
        <v>613</v>
      </c>
      <c r="T5" s="827"/>
      <c r="U5" s="827"/>
      <c r="V5" s="827"/>
      <c r="W5" s="827"/>
      <c r="X5" s="832"/>
      <c r="Y5" s="833" t="s">
        <v>3</v>
      </c>
      <c r="Z5" s="834"/>
      <c r="AA5" s="834"/>
      <c r="AB5" s="834"/>
      <c r="AC5" s="834"/>
      <c r="AD5" s="835"/>
      <c r="AE5" s="856" t="s">
        <v>614</v>
      </c>
      <c r="AF5" s="856"/>
      <c r="AG5" s="856"/>
      <c r="AH5" s="856"/>
      <c r="AI5" s="856"/>
      <c r="AJ5" s="856"/>
      <c r="AK5" s="856"/>
      <c r="AL5" s="856"/>
      <c r="AM5" s="856"/>
      <c r="AN5" s="856"/>
      <c r="AO5" s="856"/>
      <c r="AP5" s="857"/>
      <c r="AQ5" s="858" t="s">
        <v>611</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615</v>
      </c>
      <c r="H7" s="867"/>
      <c r="I7" s="867"/>
      <c r="J7" s="867"/>
      <c r="K7" s="867"/>
      <c r="L7" s="867"/>
      <c r="M7" s="867"/>
      <c r="N7" s="867"/>
      <c r="O7" s="867"/>
      <c r="P7" s="867"/>
      <c r="Q7" s="867"/>
      <c r="R7" s="867"/>
      <c r="S7" s="867"/>
      <c r="T7" s="867"/>
      <c r="U7" s="867"/>
      <c r="V7" s="867"/>
      <c r="W7" s="867"/>
      <c r="X7" s="868"/>
      <c r="Y7" s="869" t="s">
        <v>270</v>
      </c>
      <c r="Z7" s="688"/>
      <c r="AA7" s="688"/>
      <c r="AB7" s="688"/>
      <c r="AC7" s="688"/>
      <c r="AD7" s="870"/>
      <c r="AE7" s="798" t="s">
        <v>615</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直接実施</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15">
      <c r="A13" s="308"/>
      <c r="B13" s="309"/>
      <c r="C13" s="309"/>
      <c r="D13" s="309"/>
      <c r="E13" s="309"/>
      <c r="F13" s="310"/>
      <c r="G13" s="788" t="s">
        <v>6</v>
      </c>
      <c r="H13" s="789"/>
      <c r="I13" s="805" t="s">
        <v>7</v>
      </c>
      <c r="J13" s="806"/>
      <c r="K13" s="806"/>
      <c r="L13" s="806"/>
      <c r="M13" s="806"/>
      <c r="N13" s="806"/>
      <c r="O13" s="807"/>
      <c r="P13" s="699">
        <v>0.7</v>
      </c>
      <c r="Q13" s="700"/>
      <c r="R13" s="700"/>
      <c r="S13" s="700"/>
      <c r="T13" s="700"/>
      <c r="U13" s="700"/>
      <c r="V13" s="701"/>
      <c r="W13" s="699">
        <v>0.7</v>
      </c>
      <c r="X13" s="700"/>
      <c r="Y13" s="700"/>
      <c r="Z13" s="700"/>
      <c r="AA13" s="700"/>
      <c r="AB13" s="700"/>
      <c r="AC13" s="701"/>
      <c r="AD13" s="699">
        <v>0.7</v>
      </c>
      <c r="AE13" s="700"/>
      <c r="AF13" s="700"/>
      <c r="AG13" s="700"/>
      <c r="AH13" s="700"/>
      <c r="AI13" s="700"/>
      <c r="AJ13" s="701"/>
      <c r="AK13" s="699">
        <v>0.7</v>
      </c>
      <c r="AL13" s="700"/>
      <c r="AM13" s="700"/>
      <c r="AN13" s="700"/>
      <c r="AO13" s="700"/>
      <c r="AP13" s="700"/>
      <c r="AQ13" s="701"/>
      <c r="AR13" s="736">
        <v>0.7</v>
      </c>
      <c r="AS13" s="737"/>
      <c r="AT13" s="737"/>
      <c r="AU13" s="737"/>
      <c r="AV13" s="737"/>
      <c r="AW13" s="737"/>
      <c r="AX13" s="808"/>
    </row>
    <row r="14" spans="1:50" ht="21" customHeight="1" x14ac:dyDescent="0.15">
      <c r="A14" s="308"/>
      <c r="B14" s="309"/>
      <c r="C14" s="309"/>
      <c r="D14" s="309"/>
      <c r="E14" s="309"/>
      <c r="F14" s="310"/>
      <c r="G14" s="790"/>
      <c r="H14" s="791"/>
      <c r="I14" s="783" t="s">
        <v>8</v>
      </c>
      <c r="J14" s="784"/>
      <c r="K14" s="784"/>
      <c r="L14" s="784"/>
      <c r="M14" s="784"/>
      <c r="N14" s="784"/>
      <c r="O14" s="785"/>
      <c r="P14" s="699" t="s">
        <v>615</v>
      </c>
      <c r="Q14" s="700"/>
      <c r="R14" s="700"/>
      <c r="S14" s="700"/>
      <c r="T14" s="700"/>
      <c r="U14" s="700"/>
      <c r="V14" s="701"/>
      <c r="W14" s="699" t="s">
        <v>615</v>
      </c>
      <c r="X14" s="700"/>
      <c r="Y14" s="700"/>
      <c r="Z14" s="700"/>
      <c r="AA14" s="700"/>
      <c r="AB14" s="700"/>
      <c r="AC14" s="701"/>
      <c r="AD14" s="699" t="s">
        <v>615</v>
      </c>
      <c r="AE14" s="700"/>
      <c r="AF14" s="700"/>
      <c r="AG14" s="700"/>
      <c r="AH14" s="700"/>
      <c r="AI14" s="700"/>
      <c r="AJ14" s="701"/>
      <c r="AK14" s="699" t="s">
        <v>641</v>
      </c>
      <c r="AL14" s="700"/>
      <c r="AM14" s="700"/>
      <c r="AN14" s="700"/>
      <c r="AO14" s="700"/>
      <c r="AP14" s="700"/>
      <c r="AQ14" s="701"/>
      <c r="AR14" s="794"/>
      <c r="AS14" s="794"/>
      <c r="AT14" s="794"/>
      <c r="AU14" s="794"/>
      <c r="AV14" s="794"/>
      <c r="AW14" s="794"/>
      <c r="AX14" s="795"/>
    </row>
    <row r="15" spans="1:50" ht="21" customHeight="1" x14ac:dyDescent="0.15">
      <c r="A15" s="308"/>
      <c r="B15" s="309"/>
      <c r="C15" s="309"/>
      <c r="D15" s="309"/>
      <c r="E15" s="309"/>
      <c r="F15" s="310"/>
      <c r="G15" s="790"/>
      <c r="H15" s="791"/>
      <c r="I15" s="783" t="s">
        <v>47</v>
      </c>
      <c r="J15" s="796"/>
      <c r="K15" s="796"/>
      <c r="L15" s="796"/>
      <c r="M15" s="796"/>
      <c r="N15" s="796"/>
      <c r="O15" s="797"/>
      <c r="P15" s="699" t="s">
        <v>615</v>
      </c>
      <c r="Q15" s="700"/>
      <c r="R15" s="700"/>
      <c r="S15" s="700"/>
      <c r="T15" s="700"/>
      <c r="U15" s="700"/>
      <c r="V15" s="701"/>
      <c r="W15" s="699" t="s">
        <v>615</v>
      </c>
      <c r="X15" s="700"/>
      <c r="Y15" s="700"/>
      <c r="Z15" s="700"/>
      <c r="AA15" s="700"/>
      <c r="AB15" s="700"/>
      <c r="AC15" s="701"/>
      <c r="AD15" s="699" t="s">
        <v>615</v>
      </c>
      <c r="AE15" s="700"/>
      <c r="AF15" s="700"/>
      <c r="AG15" s="700"/>
      <c r="AH15" s="700"/>
      <c r="AI15" s="700"/>
      <c r="AJ15" s="701"/>
      <c r="AK15" s="699" t="s">
        <v>641</v>
      </c>
      <c r="AL15" s="700"/>
      <c r="AM15" s="700"/>
      <c r="AN15" s="700"/>
      <c r="AO15" s="700"/>
      <c r="AP15" s="700"/>
      <c r="AQ15" s="701"/>
      <c r="AR15" s="699" t="s">
        <v>615</v>
      </c>
      <c r="AS15" s="700"/>
      <c r="AT15" s="700"/>
      <c r="AU15" s="700"/>
      <c r="AV15" s="700"/>
      <c r="AW15" s="700"/>
      <c r="AX15" s="809"/>
    </row>
    <row r="16" spans="1:50" ht="21" customHeight="1" x14ac:dyDescent="0.15">
      <c r="A16" s="308"/>
      <c r="B16" s="309"/>
      <c r="C16" s="309"/>
      <c r="D16" s="309"/>
      <c r="E16" s="309"/>
      <c r="F16" s="310"/>
      <c r="G16" s="790"/>
      <c r="H16" s="791"/>
      <c r="I16" s="783" t="s">
        <v>48</v>
      </c>
      <c r="J16" s="796"/>
      <c r="K16" s="796"/>
      <c r="L16" s="796"/>
      <c r="M16" s="796"/>
      <c r="N16" s="796"/>
      <c r="O16" s="797"/>
      <c r="P16" s="699" t="s">
        <v>615</v>
      </c>
      <c r="Q16" s="700"/>
      <c r="R16" s="700"/>
      <c r="S16" s="700"/>
      <c r="T16" s="700"/>
      <c r="U16" s="700"/>
      <c r="V16" s="701"/>
      <c r="W16" s="699" t="s">
        <v>615</v>
      </c>
      <c r="X16" s="700"/>
      <c r="Y16" s="700"/>
      <c r="Z16" s="700"/>
      <c r="AA16" s="700"/>
      <c r="AB16" s="700"/>
      <c r="AC16" s="701"/>
      <c r="AD16" s="699" t="s">
        <v>615</v>
      </c>
      <c r="AE16" s="700"/>
      <c r="AF16" s="700"/>
      <c r="AG16" s="700"/>
      <c r="AH16" s="700"/>
      <c r="AI16" s="700"/>
      <c r="AJ16" s="701"/>
      <c r="AK16" s="699" t="s">
        <v>641</v>
      </c>
      <c r="AL16" s="700"/>
      <c r="AM16" s="700"/>
      <c r="AN16" s="700"/>
      <c r="AO16" s="700"/>
      <c r="AP16" s="700"/>
      <c r="AQ16" s="701"/>
      <c r="AR16" s="801"/>
      <c r="AS16" s="802"/>
      <c r="AT16" s="802"/>
      <c r="AU16" s="802"/>
      <c r="AV16" s="802"/>
      <c r="AW16" s="802"/>
      <c r="AX16" s="803"/>
    </row>
    <row r="17" spans="1:50" ht="24.75" customHeight="1" x14ac:dyDescent="0.15">
      <c r="A17" s="308"/>
      <c r="B17" s="309"/>
      <c r="C17" s="309"/>
      <c r="D17" s="309"/>
      <c r="E17" s="309"/>
      <c r="F17" s="310"/>
      <c r="G17" s="790"/>
      <c r="H17" s="791"/>
      <c r="I17" s="783" t="s">
        <v>46</v>
      </c>
      <c r="J17" s="784"/>
      <c r="K17" s="784"/>
      <c r="L17" s="784"/>
      <c r="M17" s="784"/>
      <c r="N17" s="784"/>
      <c r="O17" s="785"/>
      <c r="P17" s="699" t="s">
        <v>615</v>
      </c>
      <c r="Q17" s="700"/>
      <c r="R17" s="700"/>
      <c r="S17" s="700"/>
      <c r="T17" s="700"/>
      <c r="U17" s="700"/>
      <c r="V17" s="701"/>
      <c r="W17" s="699" t="s">
        <v>615</v>
      </c>
      <c r="X17" s="700"/>
      <c r="Y17" s="700"/>
      <c r="Z17" s="700"/>
      <c r="AA17" s="700"/>
      <c r="AB17" s="700"/>
      <c r="AC17" s="701"/>
      <c r="AD17" s="699" t="s">
        <v>615</v>
      </c>
      <c r="AE17" s="700"/>
      <c r="AF17" s="700"/>
      <c r="AG17" s="700"/>
      <c r="AH17" s="700"/>
      <c r="AI17" s="700"/>
      <c r="AJ17" s="701"/>
      <c r="AK17" s="699" t="s">
        <v>641</v>
      </c>
      <c r="AL17" s="700"/>
      <c r="AM17" s="700"/>
      <c r="AN17" s="700"/>
      <c r="AO17" s="700"/>
      <c r="AP17" s="700"/>
      <c r="AQ17" s="701"/>
      <c r="AR17" s="786"/>
      <c r="AS17" s="786"/>
      <c r="AT17" s="786"/>
      <c r="AU17" s="786"/>
      <c r="AV17" s="786"/>
      <c r="AW17" s="786"/>
      <c r="AX17" s="787"/>
    </row>
    <row r="18" spans="1:50" ht="24.75" customHeight="1" x14ac:dyDescent="0.15">
      <c r="A18" s="308"/>
      <c r="B18" s="309"/>
      <c r="C18" s="309"/>
      <c r="D18" s="309"/>
      <c r="E18" s="309"/>
      <c r="F18" s="310"/>
      <c r="G18" s="792"/>
      <c r="H18" s="793"/>
      <c r="I18" s="776" t="s">
        <v>18</v>
      </c>
      <c r="J18" s="777"/>
      <c r="K18" s="777"/>
      <c r="L18" s="777"/>
      <c r="M18" s="777"/>
      <c r="N18" s="777"/>
      <c r="O18" s="778"/>
      <c r="P18" s="779">
        <f>SUM(P13:V17)</f>
        <v>0.7</v>
      </c>
      <c r="Q18" s="780"/>
      <c r="R18" s="780"/>
      <c r="S18" s="780"/>
      <c r="T18" s="780"/>
      <c r="U18" s="780"/>
      <c r="V18" s="781"/>
      <c r="W18" s="779">
        <f>SUM(W13:AC17)</f>
        <v>0.7</v>
      </c>
      <c r="X18" s="780"/>
      <c r="Y18" s="780"/>
      <c r="Z18" s="780"/>
      <c r="AA18" s="780"/>
      <c r="AB18" s="780"/>
      <c r="AC18" s="781"/>
      <c r="AD18" s="779">
        <f>SUM(AD13:AJ17)</f>
        <v>0.7</v>
      </c>
      <c r="AE18" s="780"/>
      <c r="AF18" s="780"/>
      <c r="AG18" s="780"/>
      <c r="AH18" s="780"/>
      <c r="AI18" s="780"/>
      <c r="AJ18" s="781"/>
      <c r="AK18" s="779">
        <f>SUM(AK13:AQ17)</f>
        <v>0.7</v>
      </c>
      <c r="AL18" s="780"/>
      <c r="AM18" s="780"/>
      <c r="AN18" s="780"/>
      <c r="AO18" s="780"/>
      <c r="AP18" s="780"/>
      <c r="AQ18" s="781"/>
      <c r="AR18" s="779">
        <f>SUM(AR13:AX17)</f>
        <v>0.7</v>
      </c>
      <c r="AS18" s="780"/>
      <c r="AT18" s="780"/>
      <c r="AU18" s="780"/>
      <c r="AV18" s="780"/>
      <c r="AW18" s="780"/>
      <c r="AX18" s="782"/>
    </row>
    <row r="19" spans="1:50" ht="24.75" customHeight="1" x14ac:dyDescent="0.15">
      <c r="A19" s="308"/>
      <c r="B19" s="309"/>
      <c r="C19" s="309"/>
      <c r="D19" s="309"/>
      <c r="E19" s="309"/>
      <c r="F19" s="310"/>
      <c r="G19" s="751" t="s">
        <v>9</v>
      </c>
      <c r="H19" s="752"/>
      <c r="I19" s="752"/>
      <c r="J19" s="752"/>
      <c r="K19" s="752"/>
      <c r="L19" s="752"/>
      <c r="M19" s="752"/>
      <c r="N19" s="752"/>
      <c r="O19" s="752"/>
      <c r="P19" s="699">
        <v>0.4</v>
      </c>
      <c r="Q19" s="700"/>
      <c r="R19" s="700"/>
      <c r="S19" s="700"/>
      <c r="T19" s="700"/>
      <c r="U19" s="700"/>
      <c r="V19" s="701"/>
      <c r="W19" s="699">
        <v>0.3</v>
      </c>
      <c r="X19" s="700"/>
      <c r="Y19" s="700"/>
      <c r="Z19" s="700"/>
      <c r="AA19" s="700"/>
      <c r="AB19" s="700"/>
      <c r="AC19" s="701"/>
      <c r="AD19" s="699">
        <v>0.5</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8"/>
      <c r="B20" s="309"/>
      <c r="C20" s="309"/>
      <c r="D20" s="309"/>
      <c r="E20" s="309"/>
      <c r="F20" s="310"/>
      <c r="G20" s="751" t="s">
        <v>10</v>
      </c>
      <c r="H20" s="752"/>
      <c r="I20" s="752"/>
      <c r="J20" s="752"/>
      <c r="K20" s="752"/>
      <c r="L20" s="752"/>
      <c r="M20" s="752"/>
      <c r="N20" s="752"/>
      <c r="O20" s="752"/>
      <c r="P20" s="747">
        <f>IF(P18=0, "-", SUM(P19)/P18)</f>
        <v>0.57142857142857151</v>
      </c>
      <c r="Q20" s="747"/>
      <c r="R20" s="747"/>
      <c r="S20" s="747"/>
      <c r="T20" s="747"/>
      <c r="U20" s="747"/>
      <c r="V20" s="747"/>
      <c r="W20" s="747">
        <f>IF(W18=0, "-", SUM(W19)/W18)</f>
        <v>0.4285714285714286</v>
      </c>
      <c r="X20" s="747"/>
      <c r="Y20" s="747"/>
      <c r="Z20" s="747"/>
      <c r="AA20" s="747"/>
      <c r="AB20" s="747"/>
      <c r="AC20" s="747"/>
      <c r="AD20" s="747">
        <f>IF(AD18=0, "-", SUM(AD19)/AD18)</f>
        <v>0.7142857142857143</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0.57142857142857151</v>
      </c>
      <c r="Q21" s="747"/>
      <c r="R21" s="747"/>
      <c r="S21" s="747"/>
      <c r="T21" s="747"/>
      <c r="U21" s="747"/>
      <c r="V21" s="747"/>
      <c r="W21" s="747">
        <f>IF(W19=0, "-", SUM(W19)/SUM(W13,W14))</f>
        <v>0.4285714285714286</v>
      </c>
      <c r="X21" s="747"/>
      <c r="Y21" s="747"/>
      <c r="Z21" s="747"/>
      <c r="AA21" s="747"/>
      <c r="AB21" s="747"/>
      <c r="AC21" s="747"/>
      <c r="AD21" s="747">
        <f>IF(AD19=0, "-", SUM(AD19)/SUM(AD13,AD14))</f>
        <v>0.7142857142857143</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593</v>
      </c>
      <c r="B22" s="706"/>
      <c r="C22" s="706"/>
      <c r="D22" s="706"/>
      <c r="E22" s="706"/>
      <c r="F22" s="707"/>
      <c r="G22" s="711" t="s">
        <v>229</v>
      </c>
      <c r="H22" s="551"/>
      <c r="I22" s="551"/>
      <c r="J22" s="551"/>
      <c r="K22" s="551"/>
      <c r="L22" s="551"/>
      <c r="M22" s="551"/>
      <c r="N22" s="551"/>
      <c r="O22" s="552"/>
      <c r="P22" s="712" t="s">
        <v>591</v>
      </c>
      <c r="Q22" s="551"/>
      <c r="R22" s="551"/>
      <c r="S22" s="551"/>
      <c r="T22" s="551"/>
      <c r="U22" s="551"/>
      <c r="V22" s="552"/>
      <c r="W22" s="712" t="s">
        <v>592</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15">
      <c r="A23" s="708"/>
      <c r="B23" s="709"/>
      <c r="C23" s="709"/>
      <c r="D23" s="709"/>
      <c r="E23" s="709"/>
      <c r="F23" s="710"/>
      <c r="G23" s="733" t="s">
        <v>618</v>
      </c>
      <c r="H23" s="734"/>
      <c r="I23" s="734"/>
      <c r="J23" s="734"/>
      <c r="K23" s="734"/>
      <c r="L23" s="734"/>
      <c r="M23" s="734"/>
      <c r="N23" s="734"/>
      <c r="O23" s="735"/>
      <c r="P23" s="736">
        <v>0.4</v>
      </c>
      <c r="Q23" s="737"/>
      <c r="R23" s="737"/>
      <c r="S23" s="737"/>
      <c r="T23" s="737"/>
      <c r="U23" s="737"/>
      <c r="V23" s="738"/>
      <c r="W23" s="736">
        <v>0.4</v>
      </c>
      <c r="X23" s="737"/>
      <c r="Y23" s="737"/>
      <c r="Z23" s="737"/>
      <c r="AA23" s="737"/>
      <c r="AB23" s="737"/>
      <c r="AC23" s="738"/>
      <c r="AD23" s="739" t="s">
        <v>685</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15">
      <c r="A24" s="708"/>
      <c r="B24" s="709"/>
      <c r="C24" s="709"/>
      <c r="D24" s="709"/>
      <c r="E24" s="709"/>
      <c r="F24" s="710"/>
      <c r="G24" s="702" t="s">
        <v>619</v>
      </c>
      <c r="H24" s="703"/>
      <c r="I24" s="703"/>
      <c r="J24" s="703"/>
      <c r="K24" s="703"/>
      <c r="L24" s="703"/>
      <c r="M24" s="703"/>
      <c r="N24" s="703"/>
      <c r="O24" s="704"/>
      <c r="P24" s="699">
        <v>0.3</v>
      </c>
      <c r="Q24" s="700"/>
      <c r="R24" s="700"/>
      <c r="S24" s="700"/>
      <c r="T24" s="700"/>
      <c r="U24" s="700"/>
      <c r="V24" s="701"/>
      <c r="W24" s="699">
        <v>0.3</v>
      </c>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customHeight="1" x14ac:dyDescent="0.15">
      <c r="A25" s="708"/>
      <c r="B25" s="709"/>
      <c r="C25" s="709"/>
      <c r="D25" s="709"/>
      <c r="E25" s="709"/>
      <c r="F25" s="710"/>
      <c r="G25" s="702" t="s">
        <v>620</v>
      </c>
      <c r="H25" s="703"/>
      <c r="I25" s="703"/>
      <c r="J25" s="703"/>
      <c r="K25" s="703"/>
      <c r="L25" s="703"/>
      <c r="M25" s="703"/>
      <c r="N25" s="703"/>
      <c r="O25" s="704"/>
      <c r="P25" s="699">
        <v>0</v>
      </c>
      <c r="Q25" s="700"/>
      <c r="R25" s="700"/>
      <c r="S25" s="700"/>
      <c r="T25" s="700"/>
      <c r="U25" s="700"/>
      <c r="V25" s="701"/>
      <c r="W25" s="699">
        <v>0</v>
      </c>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9" t="s">
        <v>18</v>
      </c>
      <c r="H29" s="719"/>
      <c r="I29" s="719"/>
      <c r="J29" s="719"/>
      <c r="K29" s="719"/>
      <c r="L29" s="719"/>
      <c r="M29" s="719"/>
      <c r="N29" s="719"/>
      <c r="O29" s="720"/>
      <c r="P29" s="721">
        <f>AK13</f>
        <v>0.7</v>
      </c>
      <c r="Q29" s="722"/>
      <c r="R29" s="722"/>
      <c r="S29" s="722"/>
      <c r="T29" s="722"/>
      <c r="U29" s="722"/>
      <c r="V29" s="723"/>
      <c r="W29" s="724">
        <f>AR13</f>
        <v>0.7</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580</v>
      </c>
      <c r="B30" s="728"/>
      <c r="C30" s="728"/>
      <c r="D30" s="728"/>
      <c r="E30" s="728"/>
      <c r="F30" s="729"/>
      <c r="G30" s="730" t="s">
        <v>674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9"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7" t="s">
        <v>11</v>
      </c>
      <c r="AC31" s="627"/>
      <c r="AD31" s="627"/>
      <c r="AE31" s="116" t="s">
        <v>417</v>
      </c>
      <c r="AF31" s="697"/>
      <c r="AG31" s="697"/>
      <c r="AH31" s="698"/>
      <c r="AI31" s="116" t="s">
        <v>569</v>
      </c>
      <c r="AJ31" s="697"/>
      <c r="AK31" s="697"/>
      <c r="AL31" s="698"/>
      <c r="AM31" s="116" t="s">
        <v>385</v>
      </c>
      <c r="AN31" s="697"/>
      <c r="AO31" s="697"/>
      <c r="AP31" s="698"/>
      <c r="AQ31" s="624" t="s">
        <v>416</v>
      </c>
      <c r="AR31" s="625"/>
      <c r="AS31" s="625"/>
      <c r="AT31" s="626"/>
      <c r="AU31" s="624" t="s">
        <v>594</v>
      </c>
      <c r="AV31" s="625"/>
      <c r="AW31" s="625"/>
      <c r="AX31" s="634"/>
    </row>
    <row r="32" spans="1:50" ht="23.25" customHeight="1" x14ac:dyDescent="0.15">
      <c r="A32" s="649"/>
      <c r="B32" s="153"/>
      <c r="C32" s="153"/>
      <c r="D32" s="153"/>
      <c r="E32" s="153"/>
      <c r="F32" s="154"/>
      <c r="G32" s="731" t="s">
        <v>675</v>
      </c>
      <c r="H32" s="636"/>
      <c r="I32" s="636"/>
      <c r="J32" s="636"/>
      <c r="K32" s="636"/>
      <c r="L32" s="636"/>
      <c r="M32" s="636"/>
      <c r="N32" s="636"/>
      <c r="O32" s="636"/>
      <c r="P32" s="639" t="s">
        <v>624</v>
      </c>
      <c r="Q32" s="640"/>
      <c r="R32" s="640"/>
      <c r="S32" s="640"/>
      <c r="T32" s="640"/>
      <c r="U32" s="640"/>
      <c r="V32" s="640"/>
      <c r="W32" s="640"/>
      <c r="X32" s="641"/>
      <c r="Y32" s="645" t="s">
        <v>51</v>
      </c>
      <c r="Z32" s="646"/>
      <c r="AA32" s="647"/>
      <c r="AB32" s="648" t="s">
        <v>625</v>
      </c>
      <c r="AC32" s="648"/>
      <c r="AD32" s="648"/>
      <c r="AE32" s="617">
        <v>2</v>
      </c>
      <c r="AF32" s="617"/>
      <c r="AG32" s="617"/>
      <c r="AH32" s="617"/>
      <c r="AI32" s="617">
        <v>1</v>
      </c>
      <c r="AJ32" s="617"/>
      <c r="AK32" s="617"/>
      <c r="AL32" s="617"/>
      <c r="AM32" s="617">
        <v>2</v>
      </c>
      <c r="AN32" s="617"/>
      <c r="AO32" s="617"/>
      <c r="AP32" s="617"/>
      <c r="AQ32" s="617" t="s">
        <v>615</v>
      </c>
      <c r="AR32" s="617"/>
      <c r="AS32" s="617"/>
      <c r="AT32" s="617"/>
      <c r="AU32" s="93" t="s">
        <v>673</v>
      </c>
      <c r="AV32" s="619"/>
      <c r="AW32" s="619"/>
      <c r="AX32" s="620"/>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625</v>
      </c>
      <c r="AC33" s="648"/>
      <c r="AD33" s="648"/>
      <c r="AE33" s="617">
        <v>2</v>
      </c>
      <c r="AF33" s="617"/>
      <c r="AG33" s="617"/>
      <c r="AH33" s="617"/>
      <c r="AI33" s="617">
        <v>2</v>
      </c>
      <c r="AJ33" s="617"/>
      <c r="AK33" s="617"/>
      <c r="AL33" s="617"/>
      <c r="AM33" s="617">
        <v>1</v>
      </c>
      <c r="AN33" s="617"/>
      <c r="AO33" s="617"/>
      <c r="AP33" s="617"/>
      <c r="AQ33" s="617">
        <v>2</v>
      </c>
      <c r="AR33" s="617"/>
      <c r="AS33" s="617"/>
      <c r="AT33" s="617"/>
      <c r="AU33" s="93">
        <v>2</v>
      </c>
      <c r="AV33" s="619"/>
      <c r="AW33" s="619"/>
      <c r="AX33" s="620"/>
    </row>
    <row r="34" spans="1:51" ht="23.25" customHeight="1" x14ac:dyDescent="0.15">
      <c r="A34" s="681" t="s">
        <v>582</v>
      </c>
      <c r="B34" s="682"/>
      <c r="C34" s="682"/>
      <c r="D34" s="682"/>
      <c r="E34" s="682"/>
      <c r="F34" s="683"/>
      <c r="G34" s="176" t="s">
        <v>583</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417</v>
      </c>
      <c r="AF34" s="176"/>
      <c r="AG34" s="176"/>
      <c r="AH34" s="177"/>
      <c r="AI34" s="175" t="s">
        <v>569</v>
      </c>
      <c r="AJ34" s="176"/>
      <c r="AK34" s="176"/>
      <c r="AL34" s="177"/>
      <c r="AM34" s="175" t="s">
        <v>385</v>
      </c>
      <c r="AN34" s="176"/>
      <c r="AO34" s="176"/>
      <c r="AP34" s="177"/>
      <c r="AQ34" s="628" t="s">
        <v>595</v>
      </c>
      <c r="AR34" s="629"/>
      <c r="AS34" s="629"/>
      <c r="AT34" s="629"/>
      <c r="AU34" s="629"/>
      <c r="AV34" s="629"/>
      <c r="AW34" s="629"/>
      <c r="AX34" s="630"/>
    </row>
    <row r="35" spans="1:51" ht="23.25" customHeight="1" x14ac:dyDescent="0.15">
      <c r="A35" s="684"/>
      <c r="B35" s="685"/>
      <c r="C35" s="685"/>
      <c r="D35" s="685"/>
      <c r="E35" s="685"/>
      <c r="F35" s="686"/>
      <c r="G35" s="653" t="s">
        <v>626</v>
      </c>
      <c r="H35" s="654"/>
      <c r="I35" s="654"/>
      <c r="J35" s="654"/>
      <c r="K35" s="654"/>
      <c r="L35" s="654"/>
      <c r="M35" s="654"/>
      <c r="N35" s="654"/>
      <c r="O35" s="654"/>
      <c r="P35" s="654"/>
      <c r="Q35" s="654"/>
      <c r="R35" s="654"/>
      <c r="S35" s="654"/>
      <c r="T35" s="654"/>
      <c r="U35" s="654"/>
      <c r="V35" s="654"/>
      <c r="W35" s="654"/>
      <c r="X35" s="654"/>
      <c r="Y35" s="657" t="s">
        <v>582</v>
      </c>
      <c r="Z35" s="658"/>
      <c r="AA35" s="659"/>
      <c r="AB35" s="660" t="s">
        <v>627</v>
      </c>
      <c r="AC35" s="661"/>
      <c r="AD35" s="662"/>
      <c r="AE35" s="663">
        <v>3.9</v>
      </c>
      <c r="AF35" s="663"/>
      <c r="AG35" s="663"/>
      <c r="AH35" s="663"/>
      <c r="AI35" s="663">
        <v>6.9</v>
      </c>
      <c r="AJ35" s="663"/>
      <c r="AK35" s="663"/>
      <c r="AL35" s="663"/>
      <c r="AM35" s="663">
        <v>6.4</v>
      </c>
      <c r="AN35" s="663"/>
      <c r="AO35" s="663"/>
      <c r="AP35" s="663"/>
      <c r="AQ35" s="93">
        <v>8.9</v>
      </c>
      <c r="AR35" s="87"/>
      <c r="AS35" s="87"/>
      <c r="AT35" s="87"/>
      <c r="AU35" s="87"/>
      <c r="AV35" s="87"/>
      <c r="AW35" s="87"/>
      <c r="AX35" s="88"/>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585</v>
      </c>
      <c r="Z36" s="650"/>
      <c r="AA36" s="651"/>
      <c r="AB36" s="613" t="s">
        <v>628</v>
      </c>
      <c r="AC36" s="614"/>
      <c r="AD36" s="615"/>
      <c r="AE36" s="616" t="s">
        <v>629</v>
      </c>
      <c r="AF36" s="616"/>
      <c r="AG36" s="616"/>
      <c r="AH36" s="616"/>
      <c r="AI36" s="616" t="s">
        <v>630</v>
      </c>
      <c r="AJ36" s="616"/>
      <c r="AK36" s="616"/>
      <c r="AL36" s="616"/>
      <c r="AM36" s="616" t="s">
        <v>677</v>
      </c>
      <c r="AN36" s="616"/>
      <c r="AO36" s="616"/>
      <c r="AP36" s="616"/>
      <c r="AQ36" s="616" t="s">
        <v>678</v>
      </c>
      <c r="AR36" s="616"/>
      <c r="AS36" s="616"/>
      <c r="AT36" s="616"/>
      <c r="AU36" s="616"/>
      <c r="AV36" s="616"/>
      <c r="AW36" s="616"/>
      <c r="AX36" s="652"/>
    </row>
    <row r="37" spans="1:51" ht="18.75" customHeight="1" x14ac:dyDescent="0.15">
      <c r="A37" s="669" t="s">
        <v>236</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417</v>
      </c>
      <c r="AF37" s="611"/>
      <c r="AG37" s="611"/>
      <c r="AH37" s="612"/>
      <c r="AI37" s="679" t="s">
        <v>569</v>
      </c>
      <c r="AJ37" s="679"/>
      <c r="AK37" s="679"/>
      <c r="AL37" s="610"/>
      <c r="AM37" s="679" t="s">
        <v>385</v>
      </c>
      <c r="AN37" s="679"/>
      <c r="AO37" s="679"/>
      <c r="AP37" s="610"/>
      <c r="AQ37" s="216" t="s">
        <v>174</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615</v>
      </c>
      <c r="AR38" s="509"/>
      <c r="AS38" s="127" t="s">
        <v>175</v>
      </c>
      <c r="AT38" s="128"/>
      <c r="AU38" s="126">
        <v>4</v>
      </c>
      <c r="AV38" s="126"/>
      <c r="AW38" s="108" t="s">
        <v>166</v>
      </c>
      <c r="AX38" s="129"/>
    </row>
    <row r="39" spans="1:51" ht="23.25" customHeight="1" x14ac:dyDescent="0.15">
      <c r="A39" s="675"/>
      <c r="B39" s="673"/>
      <c r="C39" s="673"/>
      <c r="D39" s="673"/>
      <c r="E39" s="673"/>
      <c r="F39" s="674"/>
      <c r="G39" s="178" t="s">
        <v>676</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622</v>
      </c>
      <c r="AC39" s="148"/>
      <c r="AD39" s="148"/>
      <c r="AE39" s="93">
        <v>92</v>
      </c>
      <c r="AF39" s="87"/>
      <c r="AG39" s="87"/>
      <c r="AH39" s="87"/>
      <c r="AI39" s="93">
        <v>40</v>
      </c>
      <c r="AJ39" s="87"/>
      <c r="AK39" s="87"/>
      <c r="AL39" s="87"/>
      <c r="AM39" s="93">
        <v>82</v>
      </c>
      <c r="AN39" s="87"/>
      <c r="AO39" s="87"/>
      <c r="AP39" s="87"/>
      <c r="AQ39" s="94" t="s">
        <v>615</v>
      </c>
      <c r="AR39" s="95"/>
      <c r="AS39" s="95"/>
      <c r="AT39" s="96"/>
      <c r="AU39" s="87" t="s">
        <v>615</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v>94</v>
      </c>
      <c r="AF40" s="87"/>
      <c r="AG40" s="87"/>
      <c r="AH40" s="87"/>
      <c r="AI40" s="93">
        <v>92</v>
      </c>
      <c r="AJ40" s="87"/>
      <c r="AK40" s="87"/>
      <c r="AL40" s="87"/>
      <c r="AM40" s="93">
        <v>40</v>
      </c>
      <c r="AN40" s="87"/>
      <c r="AO40" s="87"/>
      <c r="AP40" s="87"/>
      <c r="AQ40" s="94" t="s">
        <v>615</v>
      </c>
      <c r="AR40" s="95"/>
      <c r="AS40" s="95"/>
      <c r="AT40" s="96"/>
      <c r="AU40" s="87">
        <v>82</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v>98</v>
      </c>
      <c r="AF41" s="87"/>
      <c r="AG41" s="87"/>
      <c r="AH41" s="87"/>
      <c r="AI41" s="93">
        <v>43</v>
      </c>
      <c r="AJ41" s="87"/>
      <c r="AK41" s="87"/>
      <c r="AL41" s="87"/>
      <c r="AM41" s="93">
        <v>205</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9"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7" t="s">
        <v>11</v>
      </c>
      <c r="AC65" s="627"/>
      <c r="AD65" s="627"/>
      <c r="AE65" s="116" t="s">
        <v>417</v>
      </c>
      <c r="AF65" s="697"/>
      <c r="AG65" s="697"/>
      <c r="AH65" s="698"/>
      <c r="AI65" s="116" t="s">
        <v>569</v>
      </c>
      <c r="AJ65" s="697"/>
      <c r="AK65" s="697"/>
      <c r="AL65" s="698"/>
      <c r="AM65" s="116" t="s">
        <v>385</v>
      </c>
      <c r="AN65" s="697"/>
      <c r="AO65" s="697"/>
      <c r="AP65" s="698"/>
      <c r="AQ65" s="624" t="s">
        <v>416</v>
      </c>
      <c r="AR65" s="625"/>
      <c r="AS65" s="625"/>
      <c r="AT65" s="626"/>
      <c r="AU65" s="624" t="s">
        <v>594</v>
      </c>
      <c r="AV65" s="625"/>
      <c r="AW65" s="625"/>
      <c r="AX65" s="634"/>
      <c r="AY65">
        <f>COUNTA($G$66)</f>
        <v>0</v>
      </c>
    </row>
    <row r="66" spans="1:51" ht="23.25" hidden="1" customHeight="1" x14ac:dyDescent="0.15">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1" t="s">
        <v>582</v>
      </c>
      <c r="B68" s="682"/>
      <c r="C68" s="682"/>
      <c r="D68" s="682"/>
      <c r="E68" s="682"/>
      <c r="F68" s="683"/>
      <c r="G68" s="176" t="s">
        <v>583</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417</v>
      </c>
      <c r="AF68" s="119"/>
      <c r="AG68" s="119"/>
      <c r="AH68" s="119"/>
      <c r="AI68" s="119" t="s">
        <v>569</v>
      </c>
      <c r="AJ68" s="119"/>
      <c r="AK68" s="119"/>
      <c r="AL68" s="119"/>
      <c r="AM68" s="119" t="s">
        <v>385</v>
      </c>
      <c r="AN68" s="119"/>
      <c r="AO68" s="119"/>
      <c r="AP68" s="119"/>
      <c r="AQ68" s="628" t="s">
        <v>595</v>
      </c>
      <c r="AR68" s="629"/>
      <c r="AS68" s="629"/>
      <c r="AT68" s="629"/>
      <c r="AU68" s="629"/>
      <c r="AV68" s="629"/>
      <c r="AW68" s="629"/>
      <c r="AX68" s="630"/>
      <c r="AY68">
        <f>IF(SUBSTITUTE(SUBSTITUTE($G$69,"／",""),"　","")="",0,1)</f>
        <v>0</v>
      </c>
    </row>
    <row r="69" spans="1:51" ht="23.25" hidden="1" customHeight="1" x14ac:dyDescent="0.15">
      <c r="A69" s="684"/>
      <c r="B69" s="685"/>
      <c r="C69" s="685"/>
      <c r="D69" s="685"/>
      <c r="E69" s="685"/>
      <c r="F69" s="686"/>
      <c r="G69" s="653" t="s">
        <v>631</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8"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23.2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9"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7" t="s">
        <v>11</v>
      </c>
      <c r="AC99" s="627"/>
      <c r="AD99" s="627"/>
      <c r="AE99" s="119" t="s">
        <v>417</v>
      </c>
      <c r="AF99" s="119"/>
      <c r="AG99" s="119"/>
      <c r="AH99" s="119"/>
      <c r="AI99" s="119" t="s">
        <v>569</v>
      </c>
      <c r="AJ99" s="119"/>
      <c r="AK99" s="119"/>
      <c r="AL99" s="119"/>
      <c r="AM99" s="119" t="s">
        <v>385</v>
      </c>
      <c r="AN99" s="119"/>
      <c r="AO99" s="119"/>
      <c r="AP99" s="119"/>
      <c r="AQ99" s="624" t="s">
        <v>416</v>
      </c>
      <c r="AR99" s="625"/>
      <c r="AS99" s="625"/>
      <c r="AT99" s="626"/>
      <c r="AU99" s="624" t="s">
        <v>594</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582</v>
      </c>
      <c r="B102" s="105"/>
      <c r="C102" s="105"/>
      <c r="D102" s="105"/>
      <c r="E102" s="105"/>
      <c r="F102" s="664"/>
      <c r="G102" s="176" t="s">
        <v>583</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417</v>
      </c>
      <c r="AF102" s="119"/>
      <c r="AG102" s="119"/>
      <c r="AH102" s="119"/>
      <c r="AI102" s="119" t="s">
        <v>569</v>
      </c>
      <c r="AJ102" s="119"/>
      <c r="AK102" s="119"/>
      <c r="AL102" s="119"/>
      <c r="AM102" s="119" t="s">
        <v>385</v>
      </c>
      <c r="AN102" s="119"/>
      <c r="AO102" s="119"/>
      <c r="AP102" s="119"/>
      <c r="AQ102" s="628" t="s">
        <v>595</v>
      </c>
      <c r="AR102" s="629"/>
      <c r="AS102" s="629"/>
      <c r="AT102" s="629"/>
      <c r="AU102" s="629"/>
      <c r="AV102" s="629"/>
      <c r="AW102" s="629"/>
      <c r="AX102" s="630"/>
      <c r="AY102">
        <f>IF(SUBSTITUTE(SUBSTITUTE($G$103,"／",""),"　","")="",0,1)</f>
        <v>0</v>
      </c>
    </row>
    <row r="103" spans="1:60" ht="23.25" hidden="1" customHeight="1" x14ac:dyDescent="0.15">
      <c r="A103" s="665"/>
      <c r="B103" s="197"/>
      <c r="C103" s="197"/>
      <c r="D103" s="197"/>
      <c r="E103" s="197"/>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8"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9"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7" t="s">
        <v>11</v>
      </c>
      <c r="AC133" s="627"/>
      <c r="AD133" s="627"/>
      <c r="AE133" s="119" t="s">
        <v>417</v>
      </c>
      <c r="AF133" s="119"/>
      <c r="AG133" s="119"/>
      <c r="AH133" s="119"/>
      <c r="AI133" s="119" t="s">
        <v>569</v>
      </c>
      <c r="AJ133" s="119"/>
      <c r="AK133" s="119"/>
      <c r="AL133" s="119"/>
      <c r="AM133" s="119" t="s">
        <v>385</v>
      </c>
      <c r="AN133" s="119"/>
      <c r="AO133" s="119"/>
      <c r="AP133" s="119"/>
      <c r="AQ133" s="624" t="s">
        <v>416</v>
      </c>
      <c r="AR133" s="625"/>
      <c r="AS133" s="625"/>
      <c r="AT133" s="626"/>
      <c r="AU133" s="624" t="s">
        <v>594</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582</v>
      </c>
      <c r="B136" s="105"/>
      <c r="C136" s="105"/>
      <c r="D136" s="105"/>
      <c r="E136" s="105"/>
      <c r="F136" s="664"/>
      <c r="G136" s="176" t="s">
        <v>583</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417</v>
      </c>
      <c r="AF136" s="119"/>
      <c r="AG136" s="119"/>
      <c r="AH136" s="119"/>
      <c r="AI136" s="119" t="s">
        <v>569</v>
      </c>
      <c r="AJ136" s="119"/>
      <c r="AK136" s="119"/>
      <c r="AL136" s="119"/>
      <c r="AM136" s="119" t="s">
        <v>385</v>
      </c>
      <c r="AN136" s="119"/>
      <c r="AO136" s="119"/>
      <c r="AP136" s="119"/>
      <c r="AQ136" s="628" t="s">
        <v>595</v>
      </c>
      <c r="AR136" s="629"/>
      <c r="AS136" s="629"/>
      <c r="AT136" s="629"/>
      <c r="AU136" s="629"/>
      <c r="AV136" s="629"/>
      <c r="AW136" s="629"/>
      <c r="AX136" s="630"/>
      <c r="AY136">
        <f>IF(SUBSTITUTE(SUBSTITUTE($G$137,"／",""),"　","")="",0,1)</f>
        <v>0</v>
      </c>
    </row>
    <row r="137" spans="1:60" ht="23.25" hidden="1" customHeight="1" x14ac:dyDescent="0.15">
      <c r="A137" s="665"/>
      <c r="B137" s="197"/>
      <c r="C137" s="197"/>
      <c r="D137" s="197"/>
      <c r="E137" s="197"/>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8"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9"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7" t="s">
        <v>11</v>
      </c>
      <c r="AC167" s="627"/>
      <c r="AD167" s="627"/>
      <c r="AE167" s="119" t="s">
        <v>417</v>
      </c>
      <c r="AF167" s="119"/>
      <c r="AG167" s="119"/>
      <c r="AH167" s="119"/>
      <c r="AI167" s="119" t="s">
        <v>569</v>
      </c>
      <c r="AJ167" s="119"/>
      <c r="AK167" s="119"/>
      <c r="AL167" s="119"/>
      <c r="AM167" s="119" t="s">
        <v>385</v>
      </c>
      <c r="AN167" s="119"/>
      <c r="AO167" s="119"/>
      <c r="AP167" s="119"/>
      <c r="AQ167" s="624" t="s">
        <v>416</v>
      </c>
      <c r="AR167" s="625"/>
      <c r="AS167" s="625"/>
      <c r="AT167" s="626"/>
      <c r="AU167" s="624" t="s">
        <v>594</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582</v>
      </c>
      <c r="B170" s="105"/>
      <c r="C170" s="105"/>
      <c r="D170" s="105"/>
      <c r="E170" s="105"/>
      <c r="F170" s="664"/>
      <c r="G170" s="176" t="s">
        <v>583</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417</v>
      </c>
      <c r="AF170" s="119"/>
      <c r="AG170" s="119"/>
      <c r="AH170" s="119"/>
      <c r="AI170" s="119" t="s">
        <v>569</v>
      </c>
      <c r="AJ170" s="119"/>
      <c r="AK170" s="119"/>
      <c r="AL170" s="119"/>
      <c r="AM170" s="119" t="s">
        <v>385</v>
      </c>
      <c r="AN170" s="119"/>
      <c r="AO170" s="119"/>
      <c r="AP170" s="119"/>
      <c r="AQ170" s="628" t="s">
        <v>595</v>
      </c>
      <c r="AR170" s="629"/>
      <c r="AS170" s="629"/>
      <c r="AT170" s="629"/>
      <c r="AU170" s="629"/>
      <c r="AV170" s="629"/>
      <c r="AW170" s="629"/>
      <c r="AX170" s="630"/>
      <c r="AY170">
        <f>IF(SUBSTITUTE(SUBSTITUTE($G$171,"／",""),"　","")="",0,1)</f>
        <v>0</v>
      </c>
    </row>
    <row r="171" spans="1:60" ht="23.25" hidden="1" customHeight="1" x14ac:dyDescent="0.15">
      <c r="A171" s="665"/>
      <c r="B171" s="197"/>
      <c r="C171" s="197"/>
      <c r="D171" s="197"/>
      <c r="E171" s="197"/>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8"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264</v>
      </c>
      <c r="B213" s="498"/>
      <c r="C213" s="498"/>
      <c r="D213" s="498"/>
      <c r="E213" s="499" t="s">
        <v>225</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45" customHeight="1" x14ac:dyDescent="0.15">
      <c r="A215" s="407" t="s">
        <v>284</v>
      </c>
      <c r="B215" s="408"/>
      <c r="C215" s="411" t="s">
        <v>178</v>
      </c>
      <c r="D215" s="408"/>
      <c r="E215" s="413" t="s">
        <v>194</v>
      </c>
      <c r="F215" s="414"/>
      <c r="G215" s="415" t="s">
        <v>671</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672</v>
      </c>
      <c r="H216" s="131"/>
      <c r="I216" s="131"/>
      <c r="J216" s="131"/>
      <c r="K216" s="131"/>
      <c r="L216" s="131"/>
      <c r="M216" s="131"/>
      <c r="N216" s="131"/>
      <c r="O216" s="131"/>
      <c r="P216" s="131"/>
      <c r="Q216" s="131"/>
      <c r="R216" s="131"/>
      <c r="S216" s="131"/>
      <c r="T216" s="131"/>
      <c r="U216" s="131"/>
      <c r="V216" s="132"/>
      <c r="W216" s="483" t="s">
        <v>587</v>
      </c>
      <c r="X216" s="484"/>
      <c r="Y216" s="484"/>
      <c r="Z216" s="484"/>
      <c r="AA216" s="485"/>
      <c r="AB216" s="486" t="s">
        <v>670</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588</v>
      </c>
      <c r="X217" s="490"/>
      <c r="Y217" s="490"/>
      <c r="Z217" s="490"/>
      <c r="AA217" s="491"/>
      <c r="AB217" s="486">
        <v>2</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600</v>
      </c>
      <c r="D218" s="493"/>
      <c r="E218" s="149" t="s">
        <v>280</v>
      </c>
      <c r="F218" s="151"/>
      <c r="G218" s="473" t="s">
        <v>181</v>
      </c>
      <c r="H218" s="474"/>
      <c r="I218" s="474"/>
      <c r="J218" s="494" t="s">
        <v>615</v>
      </c>
      <c r="K218" s="495"/>
      <c r="L218" s="495"/>
      <c r="M218" s="495"/>
      <c r="N218" s="495"/>
      <c r="O218" s="495"/>
      <c r="P218" s="495"/>
      <c r="Q218" s="495"/>
      <c r="R218" s="495"/>
      <c r="S218" s="495"/>
      <c r="T218" s="496"/>
      <c r="U218" s="471" t="s">
        <v>641</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2"/>
      <c r="F219" s="154"/>
      <c r="G219" s="473" t="s">
        <v>601</v>
      </c>
      <c r="H219" s="474"/>
      <c r="I219" s="474"/>
      <c r="J219" s="474"/>
      <c r="K219" s="474"/>
      <c r="L219" s="474"/>
      <c r="M219" s="474"/>
      <c r="N219" s="474"/>
      <c r="O219" s="474"/>
      <c r="P219" s="474"/>
      <c r="Q219" s="474"/>
      <c r="R219" s="474"/>
      <c r="S219" s="474"/>
      <c r="T219" s="474"/>
      <c r="U219" s="470" t="s">
        <v>641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7"/>
      <c r="F220" s="159"/>
      <c r="G220" s="473" t="s">
        <v>588</v>
      </c>
      <c r="H220" s="474"/>
      <c r="I220" s="474"/>
      <c r="J220" s="474"/>
      <c r="K220" s="474"/>
      <c r="L220" s="474"/>
      <c r="M220" s="474"/>
      <c r="N220" s="474"/>
      <c r="O220" s="474"/>
      <c r="P220" s="474"/>
      <c r="Q220" s="474"/>
      <c r="R220" s="474"/>
      <c r="S220" s="474"/>
      <c r="T220" s="474"/>
      <c r="U220" s="810" t="s">
        <v>641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41.2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640</v>
      </c>
      <c r="AE223" s="453"/>
      <c r="AF223" s="453"/>
      <c r="AG223" s="454" t="s">
        <v>645</v>
      </c>
      <c r="AH223" s="455"/>
      <c r="AI223" s="455"/>
      <c r="AJ223" s="455"/>
      <c r="AK223" s="455"/>
      <c r="AL223" s="455"/>
      <c r="AM223" s="455"/>
      <c r="AN223" s="455"/>
      <c r="AO223" s="455"/>
      <c r="AP223" s="455"/>
      <c r="AQ223" s="455"/>
      <c r="AR223" s="455"/>
      <c r="AS223" s="455"/>
      <c r="AT223" s="455"/>
      <c r="AU223" s="455"/>
      <c r="AV223" s="455"/>
      <c r="AW223" s="455"/>
      <c r="AX223" s="456"/>
    </row>
    <row r="224" spans="1:51" ht="57"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640</v>
      </c>
      <c r="AE224" s="366"/>
      <c r="AF224" s="366"/>
      <c r="AG224" s="360" t="s">
        <v>646</v>
      </c>
      <c r="AH224" s="361"/>
      <c r="AI224" s="361"/>
      <c r="AJ224" s="361"/>
      <c r="AK224" s="361"/>
      <c r="AL224" s="361"/>
      <c r="AM224" s="361"/>
      <c r="AN224" s="361"/>
      <c r="AO224" s="361"/>
      <c r="AP224" s="361"/>
      <c r="AQ224" s="361"/>
      <c r="AR224" s="361"/>
      <c r="AS224" s="361"/>
      <c r="AT224" s="361"/>
      <c r="AU224" s="361"/>
      <c r="AV224" s="361"/>
      <c r="AW224" s="361"/>
      <c r="AX224" s="362"/>
    </row>
    <row r="225" spans="1:50" ht="41.2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640</v>
      </c>
      <c r="AE225" s="403"/>
      <c r="AF225" s="403"/>
      <c r="AG225" s="388" t="s">
        <v>647</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640</v>
      </c>
      <c r="AE226" s="384"/>
      <c r="AF226" s="384"/>
      <c r="AG226" s="386" t="s">
        <v>648</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15">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643</v>
      </c>
      <c r="AE227" s="366"/>
      <c r="AF227" s="435"/>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643</v>
      </c>
      <c r="AE228" s="440"/>
      <c r="AF228" s="440"/>
      <c r="AG228" s="388"/>
      <c r="AH228" s="134"/>
      <c r="AI228" s="134"/>
      <c r="AJ228" s="134"/>
      <c r="AK228" s="134"/>
      <c r="AL228" s="134"/>
      <c r="AM228" s="134"/>
      <c r="AN228" s="134"/>
      <c r="AO228" s="134"/>
      <c r="AP228" s="134"/>
      <c r="AQ228" s="134"/>
      <c r="AR228" s="134"/>
      <c r="AS228" s="134"/>
      <c r="AT228" s="134"/>
      <c r="AU228" s="134"/>
      <c r="AV228" s="134"/>
      <c r="AW228" s="134"/>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644</v>
      </c>
      <c r="AE229" s="350"/>
      <c r="AF229" s="350"/>
      <c r="AG229" s="352" t="s">
        <v>615</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640</v>
      </c>
      <c r="AE230" s="366"/>
      <c r="AF230" s="366"/>
      <c r="AG230" s="360" t="s">
        <v>649</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644</v>
      </c>
      <c r="AE231" s="366"/>
      <c r="AF231" s="366"/>
      <c r="AG231" s="360" t="s">
        <v>615</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640</v>
      </c>
      <c r="AE232" s="366"/>
      <c r="AF232" s="366"/>
      <c r="AG232" s="360" t="s">
        <v>650</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640</v>
      </c>
      <c r="AE233" s="403"/>
      <c r="AF233" s="403"/>
      <c r="AG233" s="404" t="s">
        <v>651</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644</v>
      </c>
      <c r="AE234" s="366"/>
      <c r="AF234" s="435"/>
      <c r="AG234" s="360" t="s">
        <v>615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640</v>
      </c>
      <c r="AE235" s="396"/>
      <c r="AF235" s="397"/>
      <c r="AG235" s="398" t="s">
        <v>652</v>
      </c>
      <c r="AH235" s="399"/>
      <c r="AI235" s="399"/>
      <c r="AJ235" s="399"/>
      <c r="AK235" s="399"/>
      <c r="AL235" s="399"/>
      <c r="AM235" s="399"/>
      <c r="AN235" s="399"/>
      <c r="AO235" s="399"/>
      <c r="AP235" s="399"/>
      <c r="AQ235" s="399"/>
      <c r="AR235" s="399"/>
      <c r="AS235" s="399"/>
      <c r="AT235" s="399"/>
      <c r="AU235" s="399"/>
      <c r="AV235" s="399"/>
      <c r="AW235" s="399"/>
      <c r="AX235" s="400"/>
    </row>
    <row r="236" spans="1:50" ht="62.25"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640</v>
      </c>
      <c r="AE236" s="350"/>
      <c r="AF236" s="351"/>
      <c r="AG236" s="352" t="s">
        <v>679</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644</v>
      </c>
      <c r="AE237" s="359"/>
      <c r="AF237" s="359"/>
      <c r="AG237" s="360" t="s">
        <v>615</v>
      </c>
      <c r="AH237" s="361"/>
      <c r="AI237" s="361"/>
      <c r="AJ237" s="361"/>
      <c r="AK237" s="361"/>
      <c r="AL237" s="361"/>
      <c r="AM237" s="361"/>
      <c r="AN237" s="361"/>
      <c r="AO237" s="361"/>
      <c r="AP237" s="361"/>
      <c r="AQ237" s="361"/>
      <c r="AR237" s="361"/>
      <c r="AS237" s="361"/>
      <c r="AT237" s="361"/>
      <c r="AU237" s="361"/>
      <c r="AV237" s="361"/>
      <c r="AW237" s="361"/>
      <c r="AX237" s="362"/>
    </row>
    <row r="238" spans="1:50" ht="48"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640</v>
      </c>
      <c r="AE238" s="366"/>
      <c r="AF238" s="366"/>
      <c r="AG238" s="360" t="s">
        <v>680</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644</v>
      </c>
      <c r="AE239" s="366"/>
      <c r="AF239" s="366"/>
      <c r="AG239" s="390" t="s">
        <v>615</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644</v>
      </c>
      <c r="AE240" s="384"/>
      <c r="AF240" s="385"/>
      <c r="AG240" s="386" t="s">
        <v>615</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3"/>
      <c r="D242" s="874"/>
      <c r="E242" s="369"/>
      <c r="F242" s="369"/>
      <c r="G242" s="369"/>
      <c r="H242" s="370"/>
      <c r="I242" s="370"/>
      <c r="J242" s="875"/>
      <c r="K242" s="875"/>
      <c r="L242" s="875"/>
      <c r="M242" s="370"/>
      <c r="N242" s="876"/>
      <c r="O242" s="877"/>
      <c r="P242" s="878"/>
      <c r="Q242" s="878"/>
      <c r="R242" s="878"/>
      <c r="S242" s="878"/>
      <c r="T242" s="878"/>
      <c r="U242" s="878"/>
      <c r="V242" s="878"/>
      <c r="W242" s="878"/>
      <c r="X242" s="878"/>
      <c r="Y242" s="878"/>
      <c r="Z242" s="878"/>
      <c r="AA242" s="878"/>
      <c r="AB242" s="878"/>
      <c r="AC242" s="878"/>
      <c r="AD242" s="878"/>
      <c r="AE242" s="878"/>
      <c r="AF242" s="879"/>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15">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37"/>
      <c r="AI246" s="137"/>
      <c r="AJ246" s="137"/>
      <c r="AK246" s="137"/>
      <c r="AL246" s="137"/>
      <c r="AM246" s="137"/>
      <c r="AN246" s="137"/>
      <c r="AO246" s="137"/>
      <c r="AP246" s="137"/>
      <c r="AQ246" s="137"/>
      <c r="AR246" s="137"/>
      <c r="AS246" s="137"/>
      <c r="AT246" s="137"/>
      <c r="AU246" s="137"/>
      <c r="AV246" s="137"/>
      <c r="AW246" s="137"/>
      <c r="AX246" s="391"/>
    </row>
    <row r="247" spans="1:50" ht="67.5" customHeight="1" x14ac:dyDescent="0.15">
      <c r="A247" s="340" t="s">
        <v>45</v>
      </c>
      <c r="B247" s="901"/>
      <c r="C247" s="299" t="s">
        <v>49</v>
      </c>
      <c r="D247" s="719"/>
      <c r="E247" s="719"/>
      <c r="F247" s="720"/>
      <c r="G247" s="904" t="s">
        <v>681</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653</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683</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4" t="s">
        <v>132</v>
      </c>
      <c r="B252" s="325"/>
      <c r="C252" s="325"/>
      <c r="D252" s="325"/>
      <c r="E252" s="326"/>
      <c r="F252" s="900" t="s">
        <v>682</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4" t="s">
        <v>132</v>
      </c>
      <c r="B254" s="325"/>
      <c r="C254" s="325"/>
      <c r="D254" s="325"/>
      <c r="E254" s="326"/>
      <c r="F254" s="327" t="s">
        <v>684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278</v>
      </c>
      <c r="B258" s="90"/>
      <c r="C258" s="90"/>
      <c r="D258" s="91"/>
      <c r="E258" s="320" t="s">
        <v>632</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6" t="s">
        <v>277</v>
      </c>
      <c r="B259" s="256"/>
      <c r="C259" s="256"/>
      <c r="D259" s="256"/>
      <c r="E259" s="320" t="s">
        <v>633</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6" t="s">
        <v>276</v>
      </c>
      <c r="B260" s="256"/>
      <c r="C260" s="256"/>
      <c r="D260" s="256"/>
      <c r="E260" s="320" t="s">
        <v>634</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6" t="s">
        <v>275</v>
      </c>
      <c r="B261" s="256"/>
      <c r="C261" s="256"/>
      <c r="D261" s="256"/>
      <c r="E261" s="320" t="s">
        <v>635</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6" t="s">
        <v>274</v>
      </c>
      <c r="B262" s="256"/>
      <c r="C262" s="256"/>
      <c r="D262" s="256"/>
      <c r="E262" s="320" t="s">
        <v>636</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6" t="s">
        <v>273</v>
      </c>
      <c r="B263" s="256"/>
      <c r="C263" s="256"/>
      <c r="D263" s="256"/>
      <c r="E263" s="320" t="s">
        <v>637</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6" t="s">
        <v>272</v>
      </c>
      <c r="B264" s="256"/>
      <c r="C264" s="256"/>
      <c r="D264" s="256"/>
      <c r="E264" s="320" t="s">
        <v>638</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6" t="s">
        <v>271</v>
      </c>
      <c r="B265" s="256"/>
      <c r="C265" s="256"/>
      <c r="D265" s="256"/>
      <c r="E265" s="320" t="s">
        <v>639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6" t="s">
        <v>417</v>
      </c>
      <c r="B266" s="256"/>
      <c r="C266" s="256"/>
      <c r="D266" s="256"/>
      <c r="E266" s="100" t="s">
        <v>608</v>
      </c>
      <c r="F266" s="86"/>
      <c r="G266" s="86"/>
      <c r="H266" s="77" t="str">
        <f>IF(E266="","","-")</f>
        <v>-</v>
      </c>
      <c r="I266" s="86"/>
      <c r="J266" s="86"/>
      <c r="K266" s="77" t="str">
        <f>IF(I266="","","-")</f>
        <v/>
      </c>
      <c r="L266" s="101">
        <v>326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333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642</v>
      </c>
      <c r="H268" s="86"/>
      <c r="I268" s="86"/>
      <c r="J268" s="85">
        <v>20</v>
      </c>
      <c r="K268" s="85"/>
      <c r="L268" s="101">
        <v>389</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267</v>
      </c>
      <c r="B308" s="315"/>
      <c r="C308" s="315"/>
      <c r="D308" s="315"/>
      <c r="E308" s="315"/>
      <c r="F308" s="316"/>
      <c r="G308" s="295" t="s">
        <v>654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7"/>
      <c r="B310" s="318"/>
      <c r="C310" s="318"/>
      <c r="D310" s="318"/>
      <c r="E310" s="318"/>
      <c r="F310" s="319"/>
      <c r="G310" s="285" t="s">
        <v>655</v>
      </c>
      <c r="H310" s="286"/>
      <c r="I310" s="286"/>
      <c r="J310" s="286"/>
      <c r="K310" s="287"/>
      <c r="L310" s="288" t="s">
        <v>656</v>
      </c>
      <c r="M310" s="289"/>
      <c r="N310" s="289"/>
      <c r="O310" s="289"/>
      <c r="P310" s="289"/>
      <c r="Q310" s="289"/>
      <c r="R310" s="289"/>
      <c r="S310" s="289"/>
      <c r="T310" s="289"/>
      <c r="U310" s="289"/>
      <c r="V310" s="289"/>
      <c r="W310" s="289"/>
      <c r="X310" s="290"/>
      <c r="Y310" s="291">
        <v>0.2</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hidden="1"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0.2</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657</v>
      </c>
      <c r="D366" s="251"/>
      <c r="E366" s="251"/>
      <c r="F366" s="251"/>
      <c r="G366" s="251"/>
      <c r="H366" s="251"/>
      <c r="I366" s="251"/>
      <c r="J366" s="233">
        <v>3010001040339</v>
      </c>
      <c r="K366" s="234"/>
      <c r="L366" s="234"/>
      <c r="M366" s="234"/>
      <c r="N366" s="234"/>
      <c r="O366" s="234"/>
      <c r="P366" s="245" t="s">
        <v>656</v>
      </c>
      <c r="Q366" s="235"/>
      <c r="R366" s="235"/>
      <c r="S366" s="235"/>
      <c r="T366" s="235"/>
      <c r="U366" s="235"/>
      <c r="V366" s="235"/>
      <c r="W366" s="235"/>
      <c r="X366" s="235"/>
      <c r="Y366" s="236">
        <v>0.2</v>
      </c>
      <c r="Z366" s="237"/>
      <c r="AA366" s="237"/>
      <c r="AB366" s="238"/>
      <c r="AC366" s="222" t="s">
        <v>259</v>
      </c>
      <c r="AD366" s="223"/>
      <c r="AE366" s="223"/>
      <c r="AF366" s="223"/>
      <c r="AG366" s="223"/>
      <c r="AH366" s="253" t="s">
        <v>641</v>
      </c>
      <c r="AI366" s="254"/>
      <c r="AJ366" s="254"/>
      <c r="AK366" s="254"/>
      <c r="AL366" s="226">
        <v>100</v>
      </c>
      <c r="AM366" s="227"/>
      <c r="AN366" s="227"/>
      <c r="AO366" s="228"/>
      <c r="AP366" s="229" t="s">
        <v>641</v>
      </c>
      <c r="AQ366" s="229"/>
      <c r="AR366" s="229"/>
      <c r="AS366" s="229"/>
      <c r="AT366" s="229"/>
      <c r="AU366" s="229"/>
      <c r="AV366" s="229"/>
      <c r="AW366" s="229"/>
      <c r="AX366" s="229"/>
    </row>
    <row r="367" spans="1:51" ht="30" customHeight="1" x14ac:dyDescent="0.15">
      <c r="A367" s="230">
        <v>2</v>
      </c>
      <c r="B367" s="230">
        <v>1</v>
      </c>
      <c r="C367" s="252" t="s">
        <v>658</v>
      </c>
      <c r="D367" s="251"/>
      <c r="E367" s="251"/>
      <c r="F367" s="251"/>
      <c r="G367" s="251"/>
      <c r="H367" s="251"/>
      <c r="I367" s="251"/>
      <c r="J367" s="233" t="s">
        <v>641</v>
      </c>
      <c r="K367" s="234"/>
      <c r="L367" s="234"/>
      <c r="M367" s="234"/>
      <c r="N367" s="234"/>
      <c r="O367" s="234"/>
      <c r="P367" s="245" t="s">
        <v>667</v>
      </c>
      <c r="Q367" s="235"/>
      <c r="R367" s="235"/>
      <c r="S367" s="235"/>
      <c r="T367" s="235"/>
      <c r="U367" s="235"/>
      <c r="V367" s="235"/>
      <c r="W367" s="235"/>
      <c r="X367" s="235"/>
      <c r="Y367" s="236">
        <v>0.1</v>
      </c>
      <c r="Z367" s="237"/>
      <c r="AA367" s="237"/>
      <c r="AB367" s="238"/>
      <c r="AC367" s="222" t="s">
        <v>75</v>
      </c>
      <c r="AD367" s="223"/>
      <c r="AE367" s="223"/>
      <c r="AF367" s="223"/>
      <c r="AG367" s="223"/>
      <c r="AH367" s="253" t="s">
        <v>641</v>
      </c>
      <c r="AI367" s="254"/>
      <c r="AJ367" s="254"/>
      <c r="AK367" s="254"/>
      <c r="AL367" s="226" t="s">
        <v>673</v>
      </c>
      <c r="AM367" s="227"/>
      <c r="AN367" s="227"/>
      <c r="AO367" s="228"/>
      <c r="AP367" s="260" t="s">
        <v>641</v>
      </c>
      <c r="AQ367" s="229"/>
      <c r="AR367" s="229"/>
      <c r="AS367" s="229"/>
      <c r="AT367" s="229"/>
      <c r="AU367" s="229"/>
      <c r="AV367" s="229"/>
      <c r="AW367" s="229"/>
      <c r="AX367" s="229"/>
      <c r="AY367">
        <f>COUNTA($C$367)</f>
        <v>1</v>
      </c>
    </row>
    <row r="368" spans="1:51" ht="30" customHeight="1" x14ac:dyDescent="0.15">
      <c r="A368" s="230">
        <v>3</v>
      </c>
      <c r="B368" s="230">
        <v>1</v>
      </c>
      <c r="C368" s="252" t="s">
        <v>659</v>
      </c>
      <c r="D368" s="251"/>
      <c r="E368" s="251"/>
      <c r="F368" s="251"/>
      <c r="G368" s="251"/>
      <c r="H368" s="251"/>
      <c r="I368" s="251"/>
      <c r="J368" s="233" t="s">
        <v>641</v>
      </c>
      <c r="K368" s="234"/>
      <c r="L368" s="234"/>
      <c r="M368" s="234"/>
      <c r="N368" s="234"/>
      <c r="O368" s="234"/>
      <c r="P368" s="245" t="s">
        <v>667</v>
      </c>
      <c r="Q368" s="235"/>
      <c r="R368" s="235"/>
      <c r="S368" s="235"/>
      <c r="T368" s="235"/>
      <c r="U368" s="235"/>
      <c r="V368" s="235"/>
      <c r="W368" s="235"/>
      <c r="X368" s="235"/>
      <c r="Y368" s="236">
        <v>0</v>
      </c>
      <c r="Z368" s="237"/>
      <c r="AA368" s="237"/>
      <c r="AB368" s="238"/>
      <c r="AC368" s="222" t="s">
        <v>75</v>
      </c>
      <c r="AD368" s="223"/>
      <c r="AE368" s="223"/>
      <c r="AF368" s="223"/>
      <c r="AG368" s="223"/>
      <c r="AH368" s="224" t="s">
        <v>641</v>
      </c>
      <c r="AI368" s="225"/>
      <c r="AJ368" s="225"/>
      <c r="AK368" s="225"/>
      <c r="AL368" s="226" t="s">
        <v>673</v>
      </c>
      <c r="AM368" s="227"/>
      <c r="AN368" s="227"/>
      <c r="AO368" s="228"/>
      <c r="AP368" s="229" t="s">
        <v>641</v>
      </c>
      <c r="AQ368" s="229"/>
      <c r="AR368" s="229"/>
      <c r="AS368" s="229"/>
      <c r="AT368" s="229"/>
      <c r="AU368" s="229"/>
      <c r="AV368" s="229"/>
      <c r="AW368" s="229"/>
      <c r="AX368" s="229"/>
      <c r="AY368">
        <f>COUNTA($C$368)</f>
        <v>1</v>
      </c>
    </row>
    <row r="369" spans="1:51" ht="30" customHeight="1" x14ac:dyDescent="0.15">
      <c r="A369" s="230">
        <v>4</v>
      </c>
      <c r="B369" s="230">
        <v>1</v>
      </c>
      <c r="C369" s="252" t="s">
        <v>660</v>
      </c>
      <c r="D369" s="251"/>
      <c r="E369" s="251"/>
      <c r="F369" s="251"/>
      <c r="G369" s="251"/>
      <c r="H369" s="251"/>
      <c r="I369" s="251"/>
      <c r="J369" s="233" t="s">
        <v>641</v>
      </c>
      <c r="K369" s="234"/>
      <c r="L369" s="234"/>
      <c r="M369" s="234"/>
      <c r="N369" s="234"/>
      <c r="O369" s="234"/>
      <c r="P369" s="245" t="s">
        <v>668</v>
      </c>
      <c r="Q369" s="235"/>
      <c r="R369" s="235"/>
      <c r="S369" s="235"/>
      <c r="T369" s="235"/>
      <c r="U369" s="235"/>
      <c r="V369" s="235"/>
      <c r="W369" s="235"/>
      <c r="X369" s="235"/>
      <c r="Y369" s="236">
        <v>0.02</v>
      </c>
      <c r="Z369" s="237"/>
      <c r="AA369" s="237"/>
      <c r="AB369" s="238"/>
      <c r="AC369" s="222" t="s">
        <v>75</v>
      </c>
      <c r="AD369" s="223"/>
      <c r="AE369" s="223"/>
      <c r="AF369" s="223"/>
      <c r="AG369" s="223"/>
      <c r="AH369" s="224" t="s">
        <v>641</v>
      </c>
      <c r="AI369" s="225"/>
      <c r="AJ369" s="225"/>
      <c r="AK369" s="225"/>
      <c r="AL369" s="226" t="s">
        <v>673</v>
      </c>
      <c r="AM369" s="227"/>
      <c r="AN369" s="227"/>
      <c r="AO369" s="228"/>
      <c r="AP369" s="229" t="s">
        <v>641</v>
      </c>
      <c r="AQ369" s="229"/>
      <c r="AR369" s="229"/>
      <c r="AS369" s="229"/>
      <c r="AT369" s="229"/>
      <c r="AU369" s="229"/>
      <c r="AV369" s="229"/>
      <c r="AW369" s="229"/>
      <c r="AX369" s="229"/>
      <c r="AY369">
        <f>COUNTA($C$369)</f>
        <v>1</v>
      </c>
    </row>
    <row r="370" spans="1:51" ht="30" customHeight="1" x14ac:dyDescent="0.15">
      <c r="A370" s="230">
        <v>5</v>
      </c>
      <c r="B370" s="230">
        <v>1</v>
      </c>
      <c r="C370" s="252" t="s">
        <v>661</v>
      </c>
      <c r="D370" s="251"/>
      <c r="E370" s="251"/>
      <c r="F370" s="251"/>
      <c r="G370" s="251"/>
      <c r="H370" s="251"/>
      <c r="I370" s="251"/>
      <c r="J370" s="233" t="s">
        <v>641</v>
      </c>
      <c r="K370" s="234"/>
      <c r="L370" s="234"/>
      <c r="M370" s="234"/>
      <c r="N370" s="234"/>
      <c r="O370" s="234"/>
      <c r="P370" s="245" t="s">
        <v>667</v>
      </c>
      <c r="Q370" s="235"/>
      <c r="R370" s="235"/>
      <c r="S370" s="235"/>
      <c r="T370" s="235"/>
      <c r="U370" s="235"/>
      <c r="V370" s="235"/>
      <c r="W370" s="235"/>
      <c r="X370" s="235"/>
      <c r="Y370" s="236">
        <v>0.02</v>
      </c>
      <c r="Z370" s="237"/>
      <c r="AA370" s="237"/>
      <c r="AB370" s="238"/>
      <c r="AC370" s="222" t="s">
        <v>75</v>
      </c>
      <c r="AD370" s="223"/>
      <c r="AE370" s="223"/>
      <c r="AF370" s="223"/>
      <c r="AG370" s="223"/>
      <c r="AH370" s="224" t="s">
        <v>641</v>
      </c>
      <c r="AI370" s="225"/>
      <c r="AJ370" s="225"/>
      <c r="AK370" s="225"/>
      <c r="AL370" s="226" t="s">
        <v>673</v>
      </c>
      <c r="AM370" s="227"/>
      <c r="AN370" s="227"/>
      <c r="AO370" s="228"/>
      <c r="AP370" s="229" t="s">
        <v>641</v>
      </c>
      <c r="AQ370" s="229"/>
      <c r="AR370" s="229"/>
      <c r="AS370" s="229"/>
      <c r="AT370" s="229"/>
      <c r="AU370" s="229"/>
      <c r="AV370" s="229"/>
      <c r="AW370" s="229"/>
      <c r="AX370" s="229"/>
      <c r="AY370">
        <f>COUNTA($C$370)</f>
        <v>1</v>
      </c>
    </row>
    <row r="371" spans="1:51" ht="30" customHeight="1" x14ac:dyDescent="0.15">
      <c r="A371" s="230">
        <v>6</v>
      </c>
      <c r="B371" s="230">
        <v>1</v>
      </c>
      <c r="C371" s="252" t="s">
        <v>662</v>
      </c>
      <c r="D371" s="251"/>
      <c r="E371" s="251"/>
      <c r="F371" s="251"/>
      <c r="G371" s="251"/>
      <c r="H371" s="251"/>
      <c r="I371" s="251"/>
      <c r="J371" s="233" t="s">
        <v>641</v>
      </c>
      <c r="K371" s="234"/>
      <c r="L371" s="234"/>
      <c r="M371" s="234"/>
      <c r="N371" s="234"/>
      <c r="O371" s="234"/>
      <c r="P371" s="245" t="s">
        <v>668</v>
      </c>
      <c r="Q371" s="235"/>
      <c r="R371" s="235"/>
      <c r="S371" s="235"/>
      <c r="T371" s="235"/>
      <c r="U371" s="235"/>
      <c r="V371" s="235"/>
      <c r="W371" s="235"/>
      <c r="X371" s="235"/>
      <c r="Y371" s="236">
        <v>0.02</v>
      </c>
      <c r="Z371" s="237"/>
      <c r="AA371" s="237"/>
      <c r="AB371" s="238"/>
      <c r="AC371" s="222" t="s">
        <v>75</v>
      </c>
      <c r="AD371" s="223"/>
      <c r="AE371" s="223"/>
      <c r="AF371" s="223"/>
      <c r="AG371" s="223"/>
      <c r="AH371" s="224" t="s">
        <v>641</v>
      </c>
      <c r="AI371" s="225"/>
      <c r="AJ371" s="225"/>
      <c r="AK371" s="225"/>
      <c r="AL371" s="226" t="s">
        <v>673</v>
      </c>
      <c r="AM371" s="227"/>
      <c r="AN371" s="227"/>
      <c r="AO371" s="228"/>
      <c r="AP371" s="229" t="s">
        <v>641</v>
      </c>
      <c r="AQ371" s="229"/>
      <c r="AR371" s="229"/>
      <c r="AS371" s="229"/>
      <c r="AT371" s="229"/>
      <c r="AU371" s="229"/>
      <c r="AV371" s="229"/>
      <c r="AW371" s="229"/>
      <c r="AX371" s="229"/>
      <c r="AY371">
        <f>COUNTA($C$371)</f>
        <v>1</v>
      </c>
    </row>
    <row r="372" spans="1:51" ht="30" customHeight="1" x14ac:dyDescent="0.15">
      <c r="A372" s="230">
        <v>7</v>
      </c>
      <c r="B372" s="230">
        <v>1</v>
      </c>
      <c r="C372" s="252" t="s">
        <v>663</v>
      </c>
      <c r="D372" s="251"/>
      <c r="E372" s="251"/>
      <c r="F372" s="251"/>
      <c r="G372" s="251"/>
      <c r="H372" s="251"/>
      <c r="I372" s="251"/>
      <c r="J372" s="233" t="s">
        <v>641</v>
      </c>
      <c r="K372" s="234"/>
      <c r="L372" s="234"/>
      <c r="M372" s="234"/>
      <c r="N372" s="234"/>
      <c r="O372" s="234"/>
      <c r="P372" s="245" t="s">
        <v>667</v>
      </c>
      <c r="Q372" s="235"/>
      <c r="R372" s="235"/>
      <c r="S372" s="235"/>
      <c r="T372" s="235"/>
      <c r="U372" s="235"/>
      <c r="V372" s="235"/>
      <c r="W372" s="235"/>
      <c r="X372" s="235"/>
      <c r="Y372" s="236">
        <v>0.02</v>
      </c>
      <c r="Z372" s="237"/>
      <c r="AA372" s="237"/>
      <c r="AB372" s="238"/>
      <c r="AC372" s="222" t="s">
        <v>75</v>
      </c>
      <c r="AD372" s="223"/>
      <c r="AE372" s="223"/>
      <c r="AF372" s="223"/>
      <c r="AG372" s="223"/>
      <c r="AH372" s="224" t="s">
        <v>641</v>
      </c>
      <c r="AI372" s="225"/>
      <c r="AJ372" s="225"/>
      <c r="AK372" s="225"/>
      <c r="AL372" s="226" t="s">
        <v>673</v>
      </c>
      <c r="AM372" s="227"/>
      <c r="AN372" s="227"/>
      <c r="AO372" s="228"/>
      <c r="AP372" s="229" t="s">
        <v>641</v>
      </c>
      <c r="AQ372" s="229"/>
      <c r="AR372" s="229"/>
      <c r="AS372" s="229"/>
      <c r="AT372" s="229"/>
      <c r="AU372" s="229"/>
      <c r="AV372" s="229"/>
      <c r="AW372" s="229"/>
      <c r="AX372" s="229"/>
      <c r="AY372">
        <f>COUNTA($C$372)</f>
        <v>1</v>
      </c>
    </row>
    <row r="373" spans="1:51" ht="30" customHeight="1" x14ac:dyDescent="0.15">
      <c r="A373" s="230">
        <v>8</v>
      </c>
      <c r="B373" s="230">
        <v>1</v>
      </c>
      <c r="C373" s="252" t="s">
        <v>664</v>
      </c>
      <c r="D373" s="251"/>
      <c r="E373" s="251"/>
      <c r="F373" s="251"/>
      <c r="G373" s="251"/>
      <c r="H373" s="251"/>
      <c r="I373" s="251"/>
      <c r="J373" s="233" t="s">
        <v>641</v>
      </c>
      <c r="K373" s="234"/>
      <c r="L373" s="234"/>
      <c r="M373" s="234"/>
      <c r="N373" s="234"/>
      <c r="O373" s="234"/>
      <c r="P373" s="245" t="s">
        <v>667</v>
      </c>
      <c r="Q373" s="235"/>
      <c r="R373" s="235"/>
      <c r="S373" s="235"/>
      <c r="T373" s="235"/>
      <c r="U373" s="235"/>
      <c r="V373" s="235"/>
      <c r="W373" s="235"/>
      <c r="X373" s="235"/>
      <c r="Y373" s="236">
        <v>0.02</v>
      </c>
      <c r="Z373" s="237"/>
      <c r="AA373" s="237"/>
      <c r="AB373" s="238"/>
      <c r="AC373" s="222" t="s">
        <v>75</v>
      </c>
      <c r="AD373" s="223"/>
      <c r="AE373" s="223"/>
      <c r="AF373" s="223"/>
      <c r="AG373" s="223"/>
      <c r="AH373" s="224" t="s">
        <v>641</v>
      </c>
      <c r="AI373" s="225"/>
      <c r="AJ373" s="225"/>
      <c r="AK373" s="225"/>
      <c r="AL373" s="226" t="s">
        <v>673</v>
      </c>
      <c r="AM373" s="227"/>
      <c r="AN373" s="227"/>
      <c r="AO373" s="228"/>
      <c r="AP373" s="229" t="s">
        <v>641</v>
      </c>
      <c r="AQ373" s="229"/>
      <c r="AR373" s="229"/>
      <c r="AS373" s="229"/>
      <c r="AT373" s="229"/>
      <c r="AU373" s="229"/>
      <c r="AV373" s="229"/>
      <c r="AW373" s="229"/>
      <c r="AX373" s="229"/>
      <c r="AY373">
        <f>COUNTA($C$373)</f>
        <v>1</v>
      </c>
    </row>
    <row r="374" spans="1:51" ht="30" customHeight="1" x14ac:dyDescent="0.15">
      <c r="A374" s="230">
        <v>9</v>
      </c>
      <c r="B374" s="230">
        <v>1</v>
      </c>
      <c r="C374" s="252" t="s">
        <v>665</v>
      </c>
      <c r="D374" s="251"/>
      <c r="E374" s="251"/>
      <c r="F374" s="251"/>
      <c r="G374" s="251"/>
      <c r="H374" s="251"/>
      <c r="I374" s="251"/>
      <c r="J374" s="233" t="s">
        <v>641</v>
      </c>
      <c r="K374" s="234"/>
      <c r="L374" s="234"/>
      <c r="M374" s="234"/>
      <c r="N374" s="234"/>
      <c r="O374" s="234"/>
      <c r="P374" s="245" t="s">
        <v>669</v>
      </c>
      <c r="Q374" s="235"/>
      <c r="R374" s="235"/>
      <c r="S374" s="235"/>
      <c r="T374" s="235"/>
      <c r="U374" s="235"/>
      <c r="V374" s="235"/>
      <c r="W374" s="235"/>
      <c r="X374" s="235"/>
      <c r="Y374" s="236">
        <v>0.02</v>
      </c>
      <c r="Z374" s="237"/>
      <c r="AA374" s="237"/>
      <c r="AB374" s="238"/>
      <c r="AC374" s="222" t="s">
        <v>75</v>
      </c>
      <c r="AD374" s="223"/>
      <c r="AE374" s="223"/>
      <c r="AF374" s="223"/>
      <c r="AG374" s="223"/>
      <c r="AH374" s="224" t="s">
        <v>641</v>
      </c>
      <c r="AI374" s="225"/>
      <c r="AJ374" s="225"/>
      <c r="AK374" s="225"/>
      <c r="AL374" s="226" t="s">
        <v>673</v>
      </c>
      <c r="AM374" s="227"/>
      <c r="AN374" s="227"/>
      <c r="AO374" s="228"/>
      <c r="AP374" s="229" t="s">
        <v>641</v>
      </c>
      <c r="AQ374" s="229"/>
      <c r="AR374" s="229"/>
      <c r="AS374" s="229"/>
      <c r="AT374" s="229"/>
      <c r="AU374" s="229"/>
      <c r="AV374" s="229"/>
      <c r="AW374" s="229"/>
      <c r="AX374" s="229"/>
      <c r="AY374">
        <f>COUNTA($C$374)</f>
        <v>1</v>
      </c>
    </row>
    <row r="375" spans="1:51" ht="30" customHeight="1" x14ac:dyDescent="0.15">
      <c r="A375" s="230">
        <v>10</v>
      </c>
      <c r="B375" s="230">
        <v>1</v>
      </c>
      <c r="C375" s="252" t="s">
        <v>666</v>
      </c>
      <c r="D375" s="251"/>
      <c r="E375" s="251"/>
      <c r="F375" s="251"/>
      <c r="G375" s="251"/>
      <c r="H375" s="251"/>
      <c r="I375" s="251"/>
      <c r="J375" s="233" t="s">
        <v>641</v>
      </c>
      <c r="K375" s="234"/>
      <c r="L375" s="234"/>
      <c r="M375" s="234"/>
      <c r="N375" s="234"/>
      <c r="O375" s="234"/>
      <c r="P375" s="245" t="s">
        <v>667</v>
      </c>
      <c r="Q375" s="235"/>
      <c r="R375" s="235"/>
      <c r="S375" s="235"/>
      <c r="T375" s="235"/>
      <c r="U375" s="235"/>
      <c r="V375" s="235"/>
      <c r="W375" s="235"/>
      <c r="X375" s="235"/>
      <c r="Y375" s="236">
        <v>0.02</v>
      </c>
      <c r="Z375" s="237"/>
      <c r="AA375" s="237"/>
      <c r="AB375" s="238"/>
      <c r="AC375" s="222" t="s">
        <v>75</v>
      </c>
      <c r="AD375" s="223"/>
      <c r="AE375" s="223"/>
      <c r="AF375" s="223"/>
      <c r="AG375" s="223"/>
      <c r="AH375" s="224" t="s">
        <v>641</v>
      </c>
      <c r="AI375" s="225"/>
      <c r="AJ375" s="225"/>
      <c r="AK375" s="225"/>
      <c r="AL375" s="226" t="s">
        <v>673</v>
      </c>
      <c r="AM375" s="227"/>
      <c r="AN375" s="227"/>
      <c r="AO375" s="228"/>
      <c r="AP375" s="229" t="s">
        <v>641</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641</v>
      </c>
      <c r="F631" s="232"/>
      <c r="G631" s="232"/>
      <c r="H631" s="232"/>
      <c r="I631" s="232"/>
      <c r="J631" s="233" t="s">
        <v>641</v>
      </c>
      <c r="K631" s="234"/>
      <c r="L631" s="234"/>
      <c r="M631" s="234"/>
      <c r="N631" s="234"/>
      <c r="O631" s="234"/>
      <c r="P631" s="245" t="s">
        <v>641</v>
      </c>
      <c r="Q631" s="235"/>
      <c r="R631" s="235"/>
      <c r="S631" s="235"/>
      <c r="T631" s="235"/>
      <c r="U631" s="235"/>
      <c r="V631" s="235"/>
      <c r="W631" s="235"/>
      <c r="X631" s="235"/>
      <c r="Y631" s="236" t="s">
        <v>641</v>
      </c>
      <c r="Z631" s="237"/>
      <c r="AA631" s="237"/>
      <c r="AB631" s="238"/>
      <c r="AC631" s="222"/>
      <c r="AD631" s="223"/>
      <c r="AE631" s="223"/>
      <c r="AF631" s="223"/>
      <c r="AG631" s="223"/>
      <c r="AH631" s="224" t="s">
        <v>641</v>
      </c>
      <c r="AI631" s="225"/>
      <c r="AJ631" s="225"/>
      <c r="AK631" s="225"/>
      <c r="AL631" s="226" t="s">
        <v>641</v>
      </c>
      <c r="AM631" s="227"/>
      <c r="AN631" s="227"/>
      <c r="AO631" s="228"/>
      <c r="AP631" s="229" t="s">
        <v>641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c r="M2" s="13" t="str">
        <f>IF(L2="","",K2)</f>
        <v/>
      </c>
      <c r="N2" s="13" t="str">
        <f>IF(M2="","",IF(N1&lt;&gt;"",CONCATENATE(N1,"、",M2),M2))</f>
        <v/>
      </c>
      <c r="O2" s="13"/>
      <c r="P2" s="12" t="s">
        <v>69</v>
      </c>
      <c r="Q2" s="17" t="s">
        <v>640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640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2022-08-29T04:42:10Z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