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1" i="11"/>
  <c r="AY328" i="11"/>
  <c r="AY327" i="11"/>
  <c r="AY326" i="11"/>
  <c r="AY324" i="11"/>
  <c r="AY323" i="11"/>
  <c r="AY322" i="11"/>
  <c r="AY321" i="11"/>
  <c r="AY330" i="11" s="1"/>
  <c r="AY338" i="11" l="1"/>
  <c r="AY337" i="11"/>
  <c r="AY340" i="11"/>
  <c r="AY336" i="11"/>
  <c r="AY341" i="11"/>
  <c r="AY332" i="11"/>
  <c r="AY325" i="11"/>
  <c r="AY329" i="11"/>
  <c r="AY333"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51" i="11"/>
  <c r="AY146" i="11"/>
  <c r="AY150" i="11" s="1"/>
  <c r="AY127" i="11"/>
  <c r="AY130" i="11" s="1"/>
  <c r="AY125" i="11"/>
  <c r="AY124" i="11"/>
  <c r="AY123" i="11"/>
  <c r="AY122" i="11"/>
  <c r="AY126" i="11" s="1"/>
  <c r="AY119" i="11"/>
  <c r="AY115" i="11"/>
  <c r="AY112" i="11"/>
  <c r="AY118" i="11" s="1"/>
  <c r="AY101" i="11"/>
  <c r="AY99" i="11"/>
  <c r="AY100" i="11" s="1"/>
  <c r="AY98" i="11"/>
  <c r="AY102" i="11"/>
  <c r="AY104" i="11" s="1"/>
  <c r="AY143" i="11" l="1"/>
  <c r="AY131" i="11"/>
  <c r="AY116" i="11"/>
  <c r="AY120" i="11"/>
  <c r="AY128" i="11"/>
  <c r="AY154" i="11"/>
  <c r="AY163" i="11"/>
  <c r="AY140" i="11"/>
  <c r="AY144" i="11"/>
  <c r="AY134" i="11"/>
  <c r="AY198" i="11"/>
  <c r="AY113" i="11"/>
  <c r="AY117" i="11"/>
  <c r="AY121" i="11"/>
  <c r="AY129"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2" i="11" l="1"/>
  <c r="AY90" i="11"/>
  <c r="AY94" i="11"/>
  <c r="AY92" i="11"/>
  <c r="AY89"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<sst xmlns="http://schemas.openxmlformats.org/spreadsheetml/2006/main" count="2060" uniqueCount="766">
  <si>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</si>
  <si>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</si>
  <si>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</si>
  <si>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</si>
  <si>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</si>
  <si>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</si>
  <si>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</si>
  <si>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</si>
  <si>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</si>
  <si>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</si>
  <si>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</si>
  <si>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</si>
  <si>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</si>
  <si>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</si>
  <si>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</si>
  <si>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</si>
  <si>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</si>
  <si>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</si>
  <si>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</si>
  <si>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</si>
  <si>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</si>
  <si>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</si>
  <si>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</si>
  <si>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</si>
  <si>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</si>
  <si>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</si>
  <si>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</si>
  <si>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</si>
  <si>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</si>
  <si>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</si>
  <si>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</si>
  <si>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</si>
  <si>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</si>
  <si>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</si>
  <si>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</si>
  <si>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</si>
  <si>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</si>
  <si>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</si>
  <si>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</si>
  <si>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</si>
  <si>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</si>
  <si>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</si>
  <si>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</si>
  <si>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</si>
  <si>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</si>
  <si>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</si>
  <si>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</si>
  <si>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</si>
  <si>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</si>
  <si>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</si>
  <si>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</si>
  <si>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</si>
  <si>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</si>
  <si>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</si>
  <si>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</si>
  <si>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</si>
  <si>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</si>
  <si>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</si>
  <si>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</si>
  <si>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</si>
  <si>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</si>
  <si>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</si>
  <si>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</si>
  <si>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</si>
  <si>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</si>
  <si>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</si>
  <si>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</si>
  <si>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</si>
  <si>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</si>
  <si>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</si>
  <si>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</si>
  <si>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</si>
  <si>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</si>
  <si>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</si>
  <si>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</si>
  <si>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</si>
  <si>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</si>
  <si>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</si>
  <si>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</si>
  <si>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</si>
  <si>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</si>
  <si>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</si>
  <si>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</si>
  <si>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</si>
  <si>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</si>
  <si>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</si>
  <si>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</si>
  <si>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</si>
  <si>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</si>
  <si>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</si>
  <si>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</si>
  <si>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</si>
  <si>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</si>
  <si>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</si>
  <si>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</si>
  <si>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</si>
  <si>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</si>
  <si>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</si>
  <si>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</si>
  <si>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</si>
  <si>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</si>
  <si>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</si>
  <si>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</si>
  <si>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</si>
  <si>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</si>
  <si>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</si>
  <si>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</si>
  <si>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</si>
  <si>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</si>
  <si>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</si>
  <si>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</si>
  <si>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</si>
  <si>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</si>
  <si>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</si>
  <si>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</si>
  <si>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</si>
  <si>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</si>
  <si>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</si>
  <si>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</si>
  <si>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</si>
  <si>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</si>
  <si>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</si>
  <si>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</si>
  <si>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</si>
  <si>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</si>
  <si>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</si>
  <si>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</si>
  <si>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</si>
  <si>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</si>
  <si>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</si>
  <si>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</si>
  <si>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</si>
  <si>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</si>
  <si>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</si>
  <si>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</si>
  <si>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</si>
  <si>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</si>
  <si>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</si>
  <si>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</si>
  <si>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</si>
  <si>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</si>
  <si>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</si>
  <si>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</si>
  <si>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</si>
  <si>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</si>
  <si>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</si>
  <si>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</si>
  <si>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</si>
  <si>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</si>
  <si>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</si>
  <si>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</si>
  <si>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</si>
  <si>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</si>
  <si>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</si>
  <si>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</si>
  <si>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</si>
  <si>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</si>
  <si>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</si>
  <si>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</si>
  <si>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</si>
  <si>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</si>
  <si>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</si>
  <si>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</si>
  <si>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</si>
  <si>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</si>
  <si>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</si>
  <si>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</si>
  <si>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</si>
  <si>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</si>
  <si>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</si>
  <si>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</si>
  <si>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</si>
  <si>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</si>
  <si>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</si>
  <si>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</si>
  <si>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</si>
  <si>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</si>
  <si>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</si>
  <si>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</si>
  <si>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</si>
  <si>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</si>
  <si>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</si>
  <si>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</si>
  <si>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</si>
  <si>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</si>
  <si>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</si>
  <si>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</si>
  <si>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</si>
  <si>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</si>
  <si>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</si>
  <si>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</si>
  <si>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</si>
  <si>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</si>
  <si>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</si>
  <si>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</si>
  <si>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</si>
  <si>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</si>
  <si>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</si>
  <si>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</si>
  <si>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</si>
  <si>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</si>
  <si>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</si>
  <si>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</si>
  <si>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</si>
  <si>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</si>
  <si>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</si>
  <si>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</si>
  <si>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</si>
  <si>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</si>
  <si>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</si>
  <si>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</si>
  <si>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</si>
  <si>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</si>
  <si>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</si>
  <si>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</si>
  <si>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</si>
  <si>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</si>
  <si>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</si>
  <si>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</si>
  <si>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</si>
  <si>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</si>
  <si>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</si>
  <si>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</si>
  <si>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</si>
  <si>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</si>
  <si>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</si>
  <si>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</si>
  <si>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</si>
  <si>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</si>
  <si>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</si>
  <si>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</si>
  <si>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</si>
  <si>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</si>
  <si>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</si>
  <si>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</si>
  <si>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</si>
  <si>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</si>
  <si>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</si>
  <si>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</si>
  <si>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</si>
  <si>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</si>
  <si>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</si>
  <si>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</si>
  <si>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</si>
  <si>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</si>
  <si>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</si>
  <si>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</si>
  <si>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</si>
  <si>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</si>
  <si>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</si>
  <si>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</si>
  <si>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</si>
  <si>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</si>
  <si>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</si>
  <si>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</si>
  <si>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</si>
  <si>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</si>
  <si>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</si>
  <si>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</si>
  <si>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</si>
  <si>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</si>
  <si>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</si>
  <si>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</si>
  <si>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</si>
  <si>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</si>
  <si>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</si>
  <si>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</si>
  <si>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</si>
  <si>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</si>
  <si>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</si>
  <si>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</si>
  <si>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</si>
  <si>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</si>
  <si>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</si>
  <si>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</si>
  <si>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</si>
  <si>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</si>
  <si>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</si>
  <si>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</si>
  <si>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</si>
  <si>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</si>
  <si>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</si>
  <si>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</si>
  <si>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</si>
  <si>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</si>
  <si>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</si>
  <si>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</si>
  <si>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</si>
  <si>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</si>
  <si>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</si>
  <si>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</si>
  <si>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</si>
  <si>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</si>
  <si>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</si>
  <si>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</si>
  <si>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</si>
  <si>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</si>
  <si>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</si>
  <si>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</si>
  <si>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</si>
  <si>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</si>
  <si>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</si>
  <si>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</si>
  <si>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</si>
  <si>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</si>
  <si>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</si>
  <si>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</si>
  <si>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</si>
  <si>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</si>
  <si>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</si>
  <si>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</si>
  <si>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</si>
  <si>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</si>
  <si>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</si>
  <si>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</si>
  <si>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</si>
  <si>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</si>
  <si>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</si>
  <si>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</si>
  <si>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</si>
  <si>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</si>
  <si>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</si>
  <si>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</si>
  <si>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</si>
  <si>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</si>
  <si>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</si>
  <si>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</si>
  <si>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</si>
  <si>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</si>
  <si>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</si>
  <si>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</si>
  <si>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</si>
  <si>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</si>
  <si>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</si>
  <si>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</si>
  <si>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</si>
  <si>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</si>
  <si>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</si>
  <si>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</si>
  <si>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</si>
  <si>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</si>
  <si>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</si>
  <si>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</si>
  <si>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</si>
  <si>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</si>
  <si>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</si>
  <si>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</si>
  <si>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</si>
  <si>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</si>
  <si>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</si>
  <si>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</si>
  <si>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</si>
  <si>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</si>
  <si>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</si>
  <si>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</si>
  <si>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</si>
  <si>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</si>
  <si>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</si>
  <si>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</si>
  <si>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</si>
  <si>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</si>
  <si>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</si>
  <si>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</si>
  <si>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</si>
  <si>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</si>
  <si>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</si>
  <si>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</si>
  <si>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</si>
  <si>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</si>
  <si>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</si>
  <si>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</si>
  <si>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</si>
  <si>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</si>
  <si>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</si>
  <si>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</si>
  <si>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</si>
  <si>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</si>
  <si>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</si>
  <si>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</si>
  <si>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</si>
  <si>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</si>
  <si>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</si>
  <si>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</si>
  <si>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</si>
  <si>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</si>
  <si>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</si>
  <si>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</si>
  <si>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</si>
  <si>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</si>
  <si>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</si>
  <si>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</si>
  <si>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</si>
  <si>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</si>
  <si>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</si>
  <si>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</si>
  <si>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</si>
  <si>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</si>
  <si>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</si>
  <si>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</si>
  <si>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</si>
  <si>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</si>
  <si>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</si>
  <si>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</si>
  <si>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</si>
  <si>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</si>
  <si>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</si>
  <si>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</si>
  <si>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</si>
  <si>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</si>
  <si>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</si>
  <si>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</si>
  <si>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</si>
  <si>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</si>
  <si>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</si>
  <si>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</si>
  <si>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</si>
  <si>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</si>
  <si>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</si>
  <si>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</si>
  <si>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</si>
  <si>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</si>
  <si>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</si>
  <si>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</si>
  <si>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</si>
  <si>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</si>
  <si>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</si>
  <si>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</si>
  <si>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</si>
  <si>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</si>
  <si>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</si>
  <si>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</si>
  <si>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</si>
  <si>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</si>
  <si>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</si>
  <si>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</si>
  <si>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</si>
  <si>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</si>
  <si>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</si>
  <si>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</si>
  <si>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</si>
  <si>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</si>
  <si>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</si>
  <si>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</si>
  <si>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</si>
  <si>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</si>
  <si>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</si>
  <si>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</si>
  <si>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</si>
  <si>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</si>
  <si>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</si>
  <si>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</si>
  <si>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</si>
  <si>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</si>
  <si>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</si>
  <si>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</si>
  <si>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</si>
  <si>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</si>
  <si>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</si>
  <si>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</si>
  <si>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</si>
  <si>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</si>
  <si>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</si>
  <si>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</si>
  <si>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</si>
  <si>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</si>
  <si>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</si>
  <si>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</si>
  <si>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</si>
  <si>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</si>
  <si>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</si>
  <si>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</si>
  <si>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</si>
  <si>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</si>
  <si>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</si>
  <si>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</si>
  <si>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</si>
  <si>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</si>
  <si>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</si>
  <si>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</si>
  <si>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</si>
  <si>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</si>
  <si>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</si>
  <si>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</si>
  <si>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</si>
  <si>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</si>
  <si>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</si>
  <si>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</si>
  <si>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</si>
  <si>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</si>
  <si>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</si>
  <si>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</si>
  <si>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</si>
  <si>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</si>
  <si>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</si>
  <si>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</si>
  <si>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</si>
  <si>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</si>
  <si>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</si>
  <si>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</si>
  <si>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</si>
  <si>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</si>
  <si>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</si>
  <si>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</si>
  <si>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</si>
  <si>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</si>
  <si>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</si>
  <si>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</si>
  <si>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</si>
  <si>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</si>
  <si>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</si>
  <si>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</si>
  <si>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</si>
  <si>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</si>
  <si>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</si>
  <si>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</si>
  <si>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</si>
  <si>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</si>
  <si>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</si>
  <si>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</si>
  <si>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</si>
  <si>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</si>
  <si>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</si>
  <si>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</si>
  <si>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</si>
  <si>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</si>
  <si>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</si>
  <si>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</si>
  <si>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</si>
  <si>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</si>
  <si>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</si>
  <si>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</si>
  <si>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</si>
  <si>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</si>
  <si>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</si>
  <si>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</si>
  <si>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</si>
  <si>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</si>
  <si>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</si>
  <si>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</si>
  <si>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</si>
  <si>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</si>
  <si>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</si>
  <si>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</si>
  <si>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</si>
  <si>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</si>
  <si>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</si>
  <si>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</si>
  <si>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</si>
  <si>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</si>
  <si>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</si>
  <si>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</si>
  <si>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</si>
  <si>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</si>
  <si>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</si>
  <si>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</si>
  <si>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</si>
  <si>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</si>
  <si>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</si>
  <si>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</si>
  <si>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</si>
  <si>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</si>
  <si>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</si>
  <si>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</si>
  <si>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</si>
  <si>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</si>
  <si>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</si>
  <si>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</si>
  <si>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</si>
  <si>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</si>
  <si>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</si>
  <si>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</si>
  <si>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</si>
  <si>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</si>
  <si>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</si>
  <si>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</si>
  <si>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</si>
  <si>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</si>
  <si>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</si>
  <si>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</si>
  <si>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</si>
  <si>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</si>
  <si>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</si>
  <si>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</si>
  <si>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</si>
  <si>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</si>
  <si>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</si>
  <si>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</si>
  <si>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</si>
  <si>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</si>
  <si>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</si>
  <si>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</si>
  <si>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</si>
  <si>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</si>
  <si>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</si>
  <si>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</si>
  <si>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</si>
  <si>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</si>
  <si>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</si>
  <si>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</si>
  <si>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</si>
  <si>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</si>
  <si>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</si>
  <si>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</si>
  <si>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</si>
  <si>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</si>
  <si>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</si>
  <si>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</si>
  <si>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</si>
  <si>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</si>
  <si>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</si>
  <si>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</si>
  <si>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</si>
  <si>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</si>
  <si>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</si>
  <si>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</si>
  <si>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</si>
  <si>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</si>
  <si>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</si>
  <si>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</si>
  <si>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</si>
  <si>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</si>
  <si>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</si>
  <si>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</si>
  <si>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</si>
  <si>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</si>
  <si>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</si>
  <si>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</si>
  <si>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</si>
  <si>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</si>
  <si>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</si>
  <si>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</si>
  <si>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</si>
  <si>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</si>
  <si>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</si>
  <si>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</si>
  <si>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</si>
  <si>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</si>
  <si>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</si>
  <si>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</si>
  <si>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</si>
  <si>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</si>
  <si>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</si>
  <si>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</si>
  <si>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</si>
  <si>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</si>
  <si>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</si>
  <si>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</si>
  <si>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</si>
  <si>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</si>
  <si>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</si>
  <si>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</si>
  <si>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</si>
  <si>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</si>
  <si>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</si>
  <si>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</si>
  <si>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</si>
  <si>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</si>
  <si>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</si>
  <si>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</si>
  <si>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</si>
  <si>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</si>
  <si>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</si>
  <si>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</si>
  <si>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</si>
  <si>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</si>
  <si>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</si>
  <si>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</si>
  <si>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</si>
  <si>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</si>
  <si>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</si>
  <si>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</si>
  <si>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</si>
  <si>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</si>
  <si>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</si>
  <si>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</si>
  <si>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</si>
  <si>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</si>
  <si>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</si>
  <si>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</si>
  <si>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</si>
  <si>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</si>
  <si>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</si>
  <si>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</si>
  <si>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</si>
  <si>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</si>
  <si>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</si>
  <si>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</si>
  <si>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</si>
  <si>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</si>
  <si>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</si>
  <si>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</si>
  <si>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医療費情報総合管理分析システムに要する経費</t>
  </si>
  <si>
    <t>保険局</t>
  </si>
  <si>
    <t>平成8年度</t>
  </si>
  <si>
    <t>調査課</t>
  </si>
  <si>
    <t>国民健康保険法第106条、
高齢者の医療の確保に関する法律第134条、
統計法第19条　他</t>
  </si>
  <si>
    <t>-</t>
  </si>
  <si>
    <t>医療保険各分野の統一的なデータ管理を行い、制度改正、診療報酬改定等の企画、立案のための実態把握等を迅速かつ的確に行う。</t>
  </si>
  <si>
    <t>医療費適正化対策推進業務庁費</t>
  </si>
  <si>
    <t>健康保険・船員保険、国民健康保険及び後期高齢者医療制度の事業状況並びに実態調査等の集計・分析</t>
  </si>
  <si>
    <t>健康保険・船員保険、国民健康保険及び後期高齢者医療制度の事業状況並びに実態調査等の集計・分析数</t>
  </si>
  <si>
    <t>種類</t>
  </si>
  <si>
    <t>医療保険制度ごとの加入者数、医療費等の統計データ</t>
  </si>
  <si>
    <t>執行額／事業数　　　　　　　　　　　　　　　</t>
    <phoneticPr fontId="5"/>
  </si>
  <si>
    <t>百万円</t>
  </si>
  <si>
    <t>720/11</t>
  </si>
  <si>
    <t>276/11</t>
  </si>
  <si>
    <t>／　</t>
    <phoneticPr fontId="5"/>
  </si>
  <si>
    <t>258</t>
  </si>
  <si>
    <t>223</t>
  </si>
  <si>
    <t>256</t>
  </si>
  <si>
    <t>268</t>
  </si>
  <si>
    <t>278</t>
  </si>
  <si>
    <t>272</t>
  </si>
  <si>
    <t>277</t>
  </si>
  <si>
    <t>285</t>
  </si>
  <si>
    <t>○</t>
  </si>
  <si>
    <t>厚労</t>
  </si>
  <si>
    <t>-</t>
    <phoneticPr fontId="5"/>
  </si>
  <si>
    <t>医療保険制度の医療費データを制度別、地域別、保険者別、月別等に総合的、体系的に管理することにより、医療費分析を迅速かつ的確に行う。
医療保険制度の円滑な運営のため、健康保険、船員保険、国民健康保険及び後期高齢者医療制度に係る事業状況並びに実態調査等を集計・分析する。</t>
    <phoneticPr fontId="5"/>
  </si>
  <si>
    <t>285/11</t>
    <phoneticPr fontId="5"/>
  </si>
  <si>
    <t>無</t>
  </si>
  <si>
    <t>‐</t>
  </si>
  <si>
    <t>制度改正、診療報酬改定等の企画・立案の資料等に活用しており、国民や社会のニーズを反映している。</t>
  </si>
  <si>
    <t>本システムにより作成される事業状況の報告は、健康保険法施行規則等において、厚生労働大臣に報告することとなっており、地方自治体等に委ねることはできない。</t>
  </si>
  <si>
    <t>医療保険制度を円滑に運営するために各医療保険制度の事業状況等を迅速かつ正確に取りまとめることは必要不可欠であり、優先度が高い事業である。</t>
    <rPh sb="17" eb="18">
      <t>カク</t>
    </rPh>
    <rPh sb="18" eb="20">
      <t>イリョウ</t>
    </rPh>
    <rPh sb="20" eb="22">
      <t>ホケン</t>
    </rPh>
    <rPh sb="22" eb="24">
      <t>セイド</t>
    </rPh>
    <rPh sb="25" eb="27">
      <t>ジギョウ</t>
    </rPh>
    <rPh sb="27" eb="29">
      <t>ジョウキョウ</t>
    </rPh>
    <rPh sb="29" eb="30">
      <t>トウ</t>
    </rPh>
    <rPh sb="31" eb="33">
      <t>ジンソク</t>
    </rPh>
    <rPh sb="35" eb="37">
      <t>セイカク</t>
    </rPh>
    <rPh sb="38" eb="39">
      <t>ト</t>
    </rPh>
    <phoneticPr fontId="5"/>
  </si>
  <si>
    <t>システム開発等については、基本的に一般競争入札（最低価格または総合評価）による落札方式により業者を選定している。　　　　　　　　　　　　　　　　　　　　　　　　　　　　　　　　　　　　　　　　　また、一者応札とならないよう、今後も他業者に対して調達に係る公告を行った旨の周知等を実施することによって競争性の確保に努める。</t>
    <rPh sb="31" eb="33">
      <t>ソウゴウ</t>
    </rPh>
    <rPh sb="33" eb="35">
      <t>ヒョウカ</t>
    </rPh>
    <phoneticPr fontId="5"/>
  </si>
  <si>
    <t>一般競争入札（最低価格または総合評価）による落札方式によりコスト削減に努めている。</t>
  </si>
  <si>
    <t>事業の適切な遂行について必要な経費に限定されている。</t>
  </si>
  <si>
    <t>システム開発等については、一般競争入札（最低価格または総合評価）による落札方式により業者を選定しているため。</t>
  </si>
  <si>
    <t>成果実績が目標に達しており、効果的に実施できている。</t>
  </si>
  <si>
    <t>見込みに見合ったものとなっている。</t>
  </si>
  <si>
    <t>医療費分析や医療保険各制度の事業状況報告等の集計・分析を行い、制度改正、診療報酬改定等の企画・立案の基礎資料に活用している。
また、集計・分析結果を厚生労働省のHP及び政府統計の総合窓口（e-Stat）を活用し公表している。</t>
  </si>
  <si>
    <t>A.日本システムウェア株式会社</t>
    <phoneticPr fontId="5"/>
  </si>
  <si>
    <t>B.デロイトトーマツコンサルティング合同会社</t>
    <phoneticPr fontId="5"/>
  </si>
  <si>
    <t>C.株式会社日立製作所</t>
    <phoneticPr fontId="5"/>
  </si>
  <si>
    <t>医療保険制度に係る事業状況並びに実態調査等の効率的な集計・分析</t>
    <rPh sb="0" eb="2">
      <t>イリョウ</t>
    </rPh>
    <rPh sb="2" eb="4">
      <t>ホケン</t>
    </rPh>
    <rPh sb="4" eb="6">
      <t>セイド</t>
    </rPh>
    <rPh sb="7" eb="8">
      <t>カカ</t>
    </rPh>
    <rPh sb="9" eb="11">
      <t>ジギョウ</t>
    </rPh>
    <rPh sb="11" eb="13">
      <t>ジョウキョウ</t>
    </rPh>
    <rPh sb="13" eb="14">
      <t>ナラ</t>
    </rPh>
    <rPh sb="16" eb="18">
      <t>ジッタイ</t>
    </rPh>
    <rPh sb="18" eb="20">
      <t>チョウサ</t>
    </rPh>
    <rPh sb="20" eb="21">
      <t>トウ</t>
    </rPh>
    <rPh sb="22" eb="25">
      <t>コウリツテキ</t>
    </rPh>
    <rPh sb="26" eb="28">
      <t>シュウケイ</t>
    </rPh>
    <rPh sb="29" eb="31">
      <t>ブンセキ</t>
    </rPh>
    <phoneticPr fontId="5"/>
  </si>
  <si>
    <t>施策大目標９　全国民に必要な医療を保障できる安定的・効率的な医療保険制度を構築すること</t>
    <phoneticPr fontId="5"/>
  </si>
  <si>
    <t>施策名：Ⅰ－９－１　データヘルスの推進による保険者機能の強化等により適正かつ安定的・効率的な医療保険制度を構築すること</t>
    <phoneticPr fontId="5"/>
  </si>
  <si>
    <t>https://www.mhlw.go.jp/wp/seisaku/hyouka/r03_jizenbunseki.html</t>
    <phoneticPr fontId="5"/>
  </si>
  <si>
    <t>-</t>
    <phoneticPr fontId="5"/>
  </si>
  <si>
    <t>医療費データに基づく医療費動向及び各医療保険制度に係る統計・実態調査の集計・分析については、制度改正や診療報酬改定等の医療保険行政の施策決定の際の基礎資料であるため継続的な実施が必要であるが、令和３年度においても当初の見込み通り実施することができた。また、契約手続きについては、一般競争入札（最低価格または総合評価）を基本として、予算執行の適正化に努めた</t>
    <phoneticPr fontId="5"/>
  </si>
  <si>
    <t>今後も法律改正等に伴う各統計・調査システムの開発について、執行実績及び競争入札の実績も踏まえつつ予算要求額の精査を行う。
また、効率化・予算等を重視した開発に取り組むとともに、一般競争による入札により契約を行い適切に予算を執行する。　　</t>
    <phoneticPr fontId="5"/>
  </si>
  <si>
    <t>雑役務</t>
    <rPh sb="0" eb="1">
      <t>ザツ</t>
    </rPh>
    <rPh sb="1" eb="3">
      <t>エキム</t>
    </rPh>
    <phoneticPr fontId="5"/>
  </si>
  <si>
    <t>次期調査課LANシステム構築に向けた調査</t>
    <rPh sb="0" eb="2">
      <t>ジキ</t>
    </rPh>
    <rPh sb="2" eb="5">
      <t>チョウサカ</t>
    </rPh>
    <rPh sb="12" eb="14">
      <t>コウチク</t>
    </rPh>
    <rPh sb="15" eb="16">
      <t>ム</t>
    </rPh>
    <rPh sb="18" eb="20">
      <t>チョウサ</t>
    </rPh>
    <phoneticPr fontId="5"/>
  </si>
  <si>
    <t>【国債元～５年度】調査課LANシステムの保守・運用支援</t>
  </si>
  <si>
    <t>【国債元～５年度】調査課LANシステムの保守・運用支援</t>
    <phoneticPr fontId="5"/>
  </si>
  <si>
    <t>【国債元～５年度】調査課LANシステムの賃貸借</t>
  </si>
  <si>
    <t>【国債元～５年度】調査課LANシステムの賃貸借</t>
    <phoneticPr fontId="5"/>
  </si>
  <si>
    <t>借料</t>
    <rPh sb="0" eb="2">
      <t>シャクリョウ</t>
    </rPh>
    <phoneticPr fontId="5"/>
  </si>
  <si>
    <t>日本システムウェア株式会社</t>
    <phoneticPr fontId="5"/>
  </si>
  <si>
    <t>デロイトトーマツコンサルティング合同会社</t>
    <phoneticPr fontId="5"/>
  </si>
  <si>
    <t>株式会社日立製作所</t>
    <rPh sb="0" eb="4">
      <t>カブシキガイシャ</t>
    </rPh>
    <rPh sb="4" eb="6">
      <t>ヒタチ</t>
    </rPh>
    <rPh sb="6" eb="9">
      <t>セイサクジョ</t>
    </rPh>
    <phoneticPr fontId="5"/>
  </si>
  <si>
    <t>国庫債務負担行為等</t>
  </si>
  <si>
    <t>次期調査課LANシステム構築に向けた調査</t>
    <phoneticPr fontId="5"/>
  </si>
  <si>
    <t>医療費情報総合管理分析システムの機能改修</t>
    <rPh sb="0" eb="3">
      <t>イリョウヒ</t>
    </rPh>
    <rPh sb="3" eb="5">
      <t>ジョウホウ</t>
    </rPh>
    <rPh sb="5" eb="7">
      <t>ソウゴウ</t>
    </rPh>
    <rPh sb="7" eb="9">
      <t>カンリ</t>
    </rPh>
    <rPh sb="9" eb="11">
      <t>ブンセキ</t>
    </rPh>
    <rPh sb="16" eb="18">
      <t>キノウ</t>
    </rPh>
    <rPh sb="18" eb="20">
      <t>カイシュウ</t>
    </rPh>
    <phoneticPr fontId="5"/>
  </si>
  <si>
    <t>医療費情報総合管理分析システムの機能改修</t>
    <phoneticPr fontId="5"/>
  </si>
  <si>
    <t>C</t>
  </si>
  <si>
    <t>株式会社日立製作所</t>
  </si>
  <si>
    <t>点検対象外</t>
    <rPh sb="0" eb="5">
      <t>テンケンタイショウガイ</t>
    </rPh>
    <phoneticPr fontId="5"/>
  </si>
  <si>
    <t>終了予定</t>
  </si>
  <si>
    <t>医療保険制度の医療費データの収集を行うために必要な事業であるが、本事業はデジタル庁へ移管するため、令和３年度をもって終了すること。
なお、移管後においても引き続き必要な予算額を確保し、適正な執行に努めること。</t>
    <rPh sb="22" eb="24">
      <t>ヒツヨウ</t>
    </rPh>
    <rPh sb="25" eb="27">
      <t>ジギョウ</t>
    </rPh>
    <rPh sb="69" eb="72">
      <t>イカンゴ</t>
    </rPh>
    <rPh sb="77" eb="78">
      <t>ヒ</t>
    </rPh>
    <rPh sb="79" eb="80">
      <t>ツヅ</t>
    </rPh>
    <rPh sb="81" eb="83">
      <t>ヒツヨウ</t>
    </rPh>
    <rPh sb="84" eb="87">
      <t>ヨサンガク</t>
    </rPh>
    <rPh sb="88" eb="90">
      <t>カクホ</t>
    </rPh>
    <rPh sb="92" eb="94">
      <t>テキセイ</t>
    </rPh>
    <rPh sb="95" eb="97">
      <t>シッコウ</t>
    </rPh>
    <rPh sb="98" eb="99">
      <t>ツト</t>
    </rPh>
    <phoneticPr fontId="8"/>
  </si>
  <si>
    <t>当該事業はデジタル庁へ移管するため終了するが、移管後も引き続き必要な予算額の確保及び適正な執行に努めていくこととする。</t>
    <phoneticPr fontId="5"/>
  </si>
  <si>
    <t>-</t>
    <phoneticPr fontId="5"/>
  </si>
  <si>
    <t>令和４年度からデジタル庁へ移管のため。</t>
    <phoneticPr fontId="5"/>
  </si>
  <si>
    <t>鈴木　健二</t>
    <rPh sb="0" eb="2">
      <t>スズキ</t>
    </rPh>
    <rPh sb="3" eb="5">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</si>
</sst>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10575</xdr:colOff>
      <xdr:row>270</xdr:row>
      <xdr:rowOff>0</xdr:rowOff>
    </xdr:from>
    <xdr:to>
      <xdr:col>49</xdr:col>
      <xdr:colOff>208773</xdr:colOff>
      <xdr:row>279</xdr:row>
      <xdr:rowOff>199983</xdr:rowOff>
    </xdr:to>
    <xdr:grpSp>
      <xdr:nvGrpSpPr>
        <xdr:cNvPr id="17" name="グループ化 16"/>
        <xdr:cNvGrpSpPr/>
      </xdr:nvGrpSpPr>
      <xdr:grpSpPr>
        <a:xfrm>
          <a:off x="1220810" y="37595735"/>
          <a:ext cx="8871551" cy="3326424"/>
          <a:chOff x="301923" y="89478971"/>
          <a:chExt cx="8871551" cy="3326424"/>
        </a:xfrm>
      </xdr:grpSpPr>
      <xdr:grpSp>
        <xdr:nvGrpSpPr>
          <xdr:cNvPr id="2" name="グループ化 1"/>
          <xdr:cNvGrpSpPr/>
        </xdr:nvGrpSpPr>
        <xdr:grpSpPr>
          <a:xfrm>
            <a:off x="301923" y="89478971"/>
            <a:ext cx="8871551" cy="3326424"/>
            <a:chOff x="307714" y="46882050"/>
            <a:chExt cx="10855800" cy="3333750"/>
          </a:xfrm>
        </xdr:grpSpPr>
        <xdr:grpSp>
          <xdr:nvGrpSpPr>
            <xdr:cNvPr id="3" name="グループ化 2"/>
            <xdr:cNvGrpSpPr/>
          </xdr:nvGrpSpPr>
          <xdr:grpSpPr>
            <a:xfrm>
              <a:off x="307714" y="46882050"/>
              <a:ext cx="10855800" cy="3333750"/>
              <a:chOff x="183889" y="44794218"/>
              <a:chExt cx="10855800" cy="3333750"/>
            </a:xfrm>
          </xdr:grpSpPr>
          <xdr:sp macro="" textlink="">
            <xdr:nvSpPr>
              <xdr:cNvPr id="7" name="正方形/長方形 6"/>
              <xdr:cNvSpPr/>
            </xdr:nvSpPr>
            <xdr:spPr>
              <a:xfrm>
                <a:off x="4770805" y="44794218"/>
                <a:ext cx="1807999" cy="64447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２８４．８</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sp macro="" textlink="">
            <xdr:nvSpPr>
              <xdr:cNvPr id="8" name="大かっこ 7"/>
              <xdr:cNvSpPr/>
            </xdr:nvSpPr>
            <xdr:spPr>
              <a:xfrm>
                <a:off x="1542175" y="47300738"/>
                <a:ext cx="1784040" cy="827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医療費情報総合管理分析システムの機能改修</a:t>
                </a:r>
              </a:p>
            </xdr:txBody>
          </xdr:sp>
          <xdr:sp macro="" textlink="">
            <xdr:nvSpPr>
              <xdr:cNvPr id="9" name="テキスト ボックス 8"/>
              <xdr:cNvSpPr txBox="1"/>
            </xdr:nvSpPr>
            <xdr:spPr>
              <a:xfrm>
                <a:off x="183889" y="46026159"/>
                <a:ext cx="2461274" cy="38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一般競争契約（最低価格）</a:t>
                </a:r>
                <a:r>
                  <a:rPr kumimoji="1" lang="en-US" altLang="ja-JP" sz="900"/>
                  <a:t>】</a:t>
                </a:r>
              </a:p>
            </xdr:txBody>
          </xdr:sp>
          <xdr:sp macro="" textlink="">
            <xdr:nvSpPr>
              <xdr:cNvPr id="10" name="正方形/長方形 9"/>
              <xdr:cNvSpPr/>
            </xdr:nvSpPr>
            <xdr:spPr>
              <a:xfrm>
                <a:off x="1259380" y="46408568"/>
                <a:ext cx="2158915" cy="8430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．日本システムウェア</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４３．７百万円</a:t>
                </a:r>
                <a:endParaRPr kumimoji="1" lang="ja-JP" altLang="en-US" sz="1100"/>
              </a:p>
            </xdr:txBody>
          </xdr:sp>
          <xdr:sp macro="" textlink="">
            <xdr:nvSpPr>
              <xdr:cNvPr id="11" name="テキスト ボックス 10"/>
              <xdr:cNvSpPr txBox="1"/>
            </xdr:nvSpPr>
            <xdr:spPr>
              <a:xfrm>
                <a:off x="8571354" y="46067078"/>
                <a:ext cx="2468335" cy="39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国庫債務負担行為等</a:t>
                </a:r>
                <a:r>
                  <a:rPr kumimoji="1" lang="en-US" altLang="ja-JP" sz="900"/>
                  <a:t>】</a:t>
                </a:r>
              </a:p>
            </xdr:txBody>
          </xdr:sp>
        </xdr:grpSp>
        <xdr:sp macro="" textlink="">
          <xdr:nvSpPr>
            <xdr:cNvPr id="4" name="正方形/長方形 3"/>
            <xdr:cNvSpPr/>
          </xdr:nvSpPr>
          <xdr:spPr>
            <a:xfrm>
              <a:off x="7887387" y="48491775"/>
              <a:ext cx="2220112" cy="819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Ｃ．株式会社日立製作所</a:t>
              </a:r>
              <a:endParaRPr kumimoji="1" lang="en-US" altLang="ja-JP" sz="1100">
                <a:solidFill>
                  <a:sysClr val="windowText" lastClr="000000"/>
                </a:solidFill>
              </a:endParaRPr>
            </a:p>
            <a:p>
              <a:pPr algn="ctr"/>
              <a:r>
                <a:rPr kumimoji="1" lang="ja-JP" altLang="en-US" sz="1100">
                  <a:solidFill>
                    <a:sysClr val="windowText" lastClr="000000"/>
                  </a:solidFill>
                </a:rPr>
                <a:t>２１２．４百万円</a:t>
              </a:r>
              <a:endParaRPr kumimoji="1" lang="ja-JP" altLang="en-US" sz="1100"/>
            </a:p>
          </xdr:txBody>
        </xdr:sp>
        <xdr:sp macro="" textlink="">
          <xdr:nvSpPr>
            <xdr:cNvPr id="5" name="大かっこ 4"/>
            <xdr:cNvSpPr/>
          </xdr:nvSpPr>
          <xdr:spPr>
            <a:xfrm>
              <a:off x="8153400" y="49361166"/>
              <a:ext cx="1848510" cy="826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調査課</a:t>
              </a:r>
              <a:r>
                <a:rPr kumimoji="1" lang="en-US" altLang="ja-JP" sz="1100">
                  <a:latin typeface="+mn-ea"/>
                  <a:ea typeface="+mn-ea"/>
                </a:rPr>
                <a:t>LAN</a:t>
              </a:r>
              <a:r>
                <a:rPr kumimoji="1" lang="ja-JP" altLang="en-US" sz="1100">
                  <a:latin typeface="+mn-ea"/>
                  <a:ea typeface="+mn-ea"/>
                </a:rPr>
                <a:t>システムの　　　</a:t>
              </a:r>
              <a:r>
                <a:rPr kumimoji="1" lang="ja-JP" altLang="en-US" sz="1100"/>
                <a:t>　　　　　　　　　　　　　　　　　　　　　</a:t>
              </a:r>
              <a:endParaRPr kumimoji="1" lang="en-US" altLang="ja-JP" sz="1100"/>
            </a:p>
            <a:p>
              <a:pPr algn="l">
                <a:lnSpc>
                  <a:spcPts val="1100"/>
                </a:lnSpc>
              </a:pPr>
              <a:r>
                <a:rPr kumimoji="1" lang="ja-JP" altLang="en-US" sz="1100"/>
                <a:t>保守・運用支援</a:t>
              </a:r>
              <a:endParaRPr kumimoji="1" lang="en-US" altLang="ja-JP" sz="1100"/>
            </a:p>
            <a:p>
              <a:pPr algn="l">
                <a:lnSpc>
                  <a:spcPts val="1100"/>
                </a:lnSpc>
              </a:pPr>
              <a:r>
                <a:rPr kumimoji="1" lang="ja-JP" altLang="en-US" sz="1100"/>
                <a:t>賃貸借　　　　　　　　　　　　　　　　　</a:t>
              </a:r>
            </a:p>
          </xdr:txBody>
        </xdr:sp>
        <xdr:cxnSp macro="">
          <xdr:nvCxnSpPr>
            <xdr:cNvPr id="6" name="直線コネクタ 5"/>
            <xdr:cNvCxnSpPr>
              <a:stCxn id="7" idx="2"/>
            </xdr:cNvCxnSpPr>
          </xdr:nvCxnSpPr>
          <xdr:spPr>
            <a:xfrm flipH="1">
              <a:off x="5791200" y="47526521"/>
              <a:ext cx="7430" cy="412804"/>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3" name="直線コネクタ 12"/>
          <xdr:cNvCxnSpPr/>
        </xdr:nvCxnSpPr>
        <xdr:spPr>
          <a:xfrm>
            <a:off x="2061883" y="90532324"/>
            <a:ext cx="530005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2061883" y="90532324"/>
            <a:ext cx="0" cy="5509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7384677" y="90532324"/>
            <a:ext cx="9524" cy="5224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xdr:colOff>
      <xdr:row>274</xdr:row>
      <xdr:rowOff>212912</xdr:rowOff>
    </xdr:from>
    <xdr:to>
      <xdr:col>32</xdr:col>
      <xdr:colOff>150657</xdr:colOff>
      <xdr:row>277</xdr:row>
      <xdr:rowOff>12011</xdr:rowOff>
    </xdr:to>
    <xdr:sp macro="" textlink="">
      <xdr:nvSpPr>
        <xdr:cNvPr id="19" name="正方形/長方形 18"/>
        <xdr:cNvSpPr/>
      </xdr:nvSpPr>
      <xdr:spPr>
        <a:xfrm>
          <a:off x="4840943" y="39198177"/>
          <a:ext cx="1764302" cy="8412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Ｂ．デロイトトーマツコンサルティング合同会社</a:t>
          </a:r>
          <a:endParaRPr kumimoji="1" lang="en-US" altLang="ja-JP" sz="1100">
            <a:solidFill>
              <a:sysClr val="windowText" lastClr="000000"/>
            </a:solidFill>
          </a:endParaRPr>
        </a:p>
        <a:p>
          <a:pPr algn="ctr"/>
          <a:r>
            <a:rPr kumimoji="1" lang="ja-JP" altLang="en-US" sz="1100">
              <a:solidFill>
                <a:sysClr val="windowText" lastClr="000000"/>
              </a:solidFill>
            </a:rPr>
            <a:t>２８．６百万円</a:t>
          </a:r>
          <a:endParaRPr kumimoji="1" lang="ja-JP" altLang="en-US" sz="1100"/>
        </a:p>
      </xdr:txBody>
    </xdr:sp>
    <xdr:clientData/>
  </xdr:twoCellAnchor>
  <xdr:twoCellAnchor>
    <xdr:from>
      <xdr:col>28</xdr:col>
      <xdr:colOff>56034</xdr:colOff>
      <xdr:row>273</xdr:row>
      <xdr:rowOff>0</xdr:rowOff>
    </xdr:from>
    <xdr:to>
      <xdr:col>28</xdr:col>
      <xdr:colOff>65558</xdr:colOff>
      <xdr:row>274</xdr:row>
      <xdr:rowOff>175028</xdr:rowOff>
    </xdr:to>
    <xdr:cxnSp macro="">
      <xdr:nvCxnSpPr>
        <xdr:cNvPr id="20" name="直線矢印コネクタ 19"/>
        <xdr:cNvCxnSpPr/>
      </xdr:nvCxnSpPr>
      <xdr:spPr>
        <a:xfrm>
          <a:off x="5703799" y="38637882"/>
          <a:ext cx="9524" cy="522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67238</xdr:colOff>
      <xdr:row>273</xdr:row>
      <xdr:rowOff>179294</xdr:rowOff>
    </xdr:from>
    <xdr:to>
      <xdr:col>29</xdr:col>
      <xdr:colOff>61576</xdr:colOff>
      <xdr:row>274</xdr:row>
      <xdr:rowOff>213478</xdr:rowOff>
    </xdr:to>
    <xdr:sp macro="" textlink="">
      <xdr:nvSpPr>
        <xdr:cNvPr id="22" name="テキスト ボックス 21"/>
        <xdr:cNvSpPr txBox="1"/>
      </xdr:nvSpPr>
      <xdr:spPr>
        <a:xfrm>
          <a:off x="3899650" y="38817176"/>
          <a:ext cx="2011397" cy="381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一般競争契約（総合評価）</a:t>
          </a:r>
          <a:r>
            <a:rPr kumimoji="1" lang="en-US" altLang="ja-JP" sz="900"/>
            <a:t>】</a:t>
          </a:r>
        </a:p>
      </xdr:txBody>
    </xdr:sp>
    <xdr:clientData/>
  </xdr:twoCellAnchor>
  <xdr:twoCellAnchor>
    <xdr:from>
      <xdr:col>24</xdr:col>
      <xdr:colOff>100856</xdr:colOff>
      <xdr:row>277</xdr:row>
      <xdr:rowOff>0</xdr:rowOff>
    </xdr:from>
    <xdr:to>
      <xdr:col>31</xdr:col>
      <xdr:colOff>199550</xdr:colOff>
      <xdr:row>279</xdr:row>
      <xdr:rowOff>129479</xdr:rowOff>
    </xdr:to>
    <xdr:sp macro="" textlink="">
      <xdr:nvSpPr>
        <xdr:cNvPr id="23" name="大かっこ 22"/>
        <xdr:cNvSpPr/>
      </xdr:nvSpPr>
      <xdr:spPr>
        <a:xfrm>
          <a:off x="4941797" y="40027412"/>
          <a:ext cx="1510635" cy="824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次期調査課</a:t>
          </a:r>
          <a:r>
            <a:rPr kumimoji="1" lang="en-US" altLang="ja-JP" sz="1100">
              <a:latin typeface="+mn-ea"/>
              <a:ea typeface="+mn-ea"/>
            </a:rPr>
            <a:t>LAN</a:t>
          </a:r>
          <a:r>
            <a:rPr kumimoji="1" lang="ja-JP" altLang="en-US" sz="1100">
              <a:latin typeface="+mn-ea"/>
              <a:ea typeface="+mn-ea"/>
            </a:rPr>
            <a:t>システム構築に向けた調査</a:t>
          </a:r>
          <a:r>
            <a:rPr kumimoji="1" lang="ja-JP" altLang="en-US" sz="1100"/>
            <a:t>　　　　　　　　　　　　　　　　　　　　　　</a:t>
          </a:r>
        </a:p>
      </xdr:txBody>
    </xdr:sp>
    <xdr:clientData/>
  </xdr:twoCellAnchor>
  <xdr:twoCellAnchor>
    <xdr:from>
      <xdr:col>34</xdr:col>
      <xdr:colOff>0</xdr:colOff>
      <xdr:row>269</xdr:row>
      <xdr:rowOff>145677</xdr:rowOff>
    </xdr:from>
    <xdr:to>
      <xdr:col>48</xdr:col>
      <xdr:colOff>67236</xdr:colOff>
      <xdr:row>272</xdr:row>
      <xdr:rowOff>224118</xdr:rowOff>
    </xdr:to>
    <xdr:sp macro="" textlink="">
      <xdr:nvSpPr>
        <xdr:cNvPr id="24" name="大かっこ 23"/>
        <xdr:cNvSpPr/>
      </xdr:nvSpPr>
      <xdr:spPr>
        <a:xfrm>
          <a:off x="6858000" y="37394030"/>
          <a:ext cx="2891118" cy="1120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契約先選定に係る事務費：</a:t>
          </a:r>
          <a:r>
            <a:rPr kumimoji="1" lang="en-US" altLang="ja-JP" sz="1100"/>
            <a:t>0.04</a:t>
          </a:r>
          <a:r>
            <a:rPr kumimoji="1" lang="ja-JP" altLang="en-US" sz="1100"/>
            <a:t>百万円　</a:t>
          </a:r>
          <a:endParaRPr kumimoji="1" lang="en-US" altLang="ja-JP" sz="1100"/>
        </a:p>
        <a:p>
          <a:pPr algn="l">
            <a:lnSpc>
              <a:spcPts val="1100"/>
            </a:lnSpc>
          </a:pPr>
          <a:r>
            <a:rPr kumimoji="1" lang="ja-JP" altLang="en-US" sz="1100"/>
            <a:t>①委員等旅費：</a:t>
          </a:r>
          <a:r>
            <a:rPr kumimoji="1" lang="en-US" altLang="ja-JP" sz="1100"/>
            <a:t>0.002</a:t>
          </a:r>
          <a:r>
            <a:rPr kumimoji="1" lang="ja-JP" altLang="en-US" sz="1100"/>
            <a:t>百万円</a:t>
          </a:r>
          <a:endParaRPr kumimoji="1" lang="en-US" altLang="ja-JP" sz="1100"/>
        </a:p>
        <a:p>
          <a:pPr algn="l">
            <a:lnSpc>
              <a:spcPts val="1100"/>
            </a:lnSpc>
          </a:pPr>
          <a:r>
            <a:rPr kumimoji="1" lang="ja-JP" altLang="en-US" sz="1100"/>
            <a:t>②諸謝金：</a:t>
          </a:r>
          <a:r>
            <a:rPr kumimoji="1" lang="en-US" altLang="ja-JP" sz="1100"/>
            <a:t>0.03</a:t>
          </a:r>
          <a:r>
            <a:rPr kumimoji="1" lang="ja-JP" altLang="en-US" sz="1100"/>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I6" sqref="BI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717</v>
      </c>
      <c r="AK2" s="850"/>
      <c r="AL2" s="850"/>
      <c r="AM2" s="850"/>
      <c r="AN2" s="90" t="s">
        <v>366</v>
      </c>
      <c r="AO2" s="850">
        <v>21</v>
      </c>
      <c r="AP2" s="850"/>
      <c r="AQ2" s="850"/>
      <c r="AR2" s="91" t="s">
        <v>366</v>
      </c>
      <c r="AS2" s="851">
        <v>368</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469</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765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719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840</v>
      </c>
      <c r="Q13" s="714"/>
      <c r="R13" s="714"/>
      <c r="S13" s="714"/>
      <c r="T13" s="714"/>
      <c r="U13" s="714"/>
      <c r="V13" s="715"/>
      <c r="W13" s="713">
        <v>392</v>
      </c>
      <c r="X13" s="714"/>
      <c r="Y13" s="714"/>
      <c r="Z13" s="714"/>
      <c r="AA13" s="714"/>
      <c r="AB13" s="714"/>
      <c r="AC13" s="715"/>
      <c r="AD13" s="713">
        <v>411</v>
      </c>
      <c r="AE13" s="714"/>
      <c r="AF13" s="714"/>
      <c r="AG13" s="714"/>
      <c r="AH13" s="714"/>
      <c r="AI13" s="714"/>
      <c r="AJ13" s="715"/>
      <c r="AK13" s="713">
        <v>0</v>
      </c>
      <c r="AL13" s="714"/>
      <c r="AM13" s="714"/>
      <c r="AN13" s="714"/>
      <c r="AO13" s="714"/>
      <c r="AP13" s="714"/>
      <c r="AQ13" s="715"/>
      <c r="AR13" s="750">
        <v>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t="s">
        <v>696</v>
      </c>
      <c r="X14" s="714"/>
      <c r="Y14" s="714"/>
      <c r="Z14" s="714"/>
      <c r="AA14" s="714"/>
      <c r="AB14" s="714"/>
      <c r="AC14" s="715"/>
      <c r="AD14" s="713" t="s">
        <v>696</v>
      </c>
      <c r="AE14" s="714"/>
      <c r="AF14" s="714"/>
      <c r="AG14" s="714"/>
      <c r="AH14" s="714"/>
      <c r="AI14" s="714"/>
      <c r="AJ14" s="715"/>
      <c r="AK14" s="713" t="s">
        <v>718</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t="s">
        <v>718</v>
      </c>
      <c r="AL15" s="714"/>
      <c r="AM15" s="714"/>
      <c r="AN15" s="714"/>
      <c r="AO15" s="714"/>
      <c r="AP15" s="714"/>
      <c r="AQ15" s="715"/>
      <c r="AR15" s="713" t="s">
        <v>763</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t="s">
        <v>696</v>
      </c>
      <c r="X16" s="714"/>
      <c r="Y16" s="714"/>
      <c r="Z16" s="714"/>
      <c r="AA16" s="714"/>
      <c r="AB16" s="714"/>
      <c r="AC16" s="715"/>
      <c r="AD16" s="713" t="s">
        <v>696</v>
      </c>
      <c r="AE16" s="714"/>
      <c r="AF16" s="714"/>
      <c r="AG16" s="714"/>
      <c r="AH16" s="714"/>
      <c r="AI16" s="714"/>
      <c r="AJ16" s="715"/>
      <c r="AK16" s="713" t="s">
        <v>718</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718</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840</v>
      </c>
      <c r="Q18" s="794"/>
      <c r="R18" s="794"/>
      <c r="S18" s="794"/>
      <c r="T18" s="794"/>
      <c r="U18" s="794"/>
      <c r="V18" s="795"/>
      <c r="W18" s="793">
        <f>SUM(W13:AC17)</f>
        <v>392</v>
      </c>
      <c r="X18" s="794"/>
      <c r="Y18" s="794"/>
      <c r="Z18" s="794"/>
      <c r="AA18" s="794"/>
      <c r="AB18" s="794"/>
      <c r="AC18" s="795"/>
      <c r="AD18" s="793">
        <f>SUM(AD13:AJ17)</f>
        <v>411</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720</v>
      </c>
      <c r="Q19" s="714"/>
      <c r="R19" s="714"/>
      <c r="S19" s="714"/>
      <c r="T19" s="714"/>
      <c r="U19" s="714"/>
      <c r="V19" s="715"/>
      <c r="W19" s="713">
        <v>276</v>
      </c>
      <c r="X19" s="714"/>
      <c r="Y19" s="714"/>
      <c r="Z19" s="714"/>
      <c r="AA19" s="714"/>
      <c r="AB19" s="714"/>
      <c r="AC19" s="715"/>
      <c r="AD19" s="713">
        <v>285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0.8571428571428571</v>
      </c>
      <c r="Q20" s="761"/>
      <c r="R20" s="761"/>
      <c r="S20" s="761"/>
      <c r="T20" s="761"/>
      <c r="U20" s="761"/>
      <c r="V20" s="761"/>
      <c r="W20" s="761">
        <f>IF(W18=0, "-", SUM(W19)/W18)</f>
        <v>0.70408163265306123</v>
      </c>
      <c r="X20" s="761"/>
      <c r="Y20" s="761"/>
      <c r="Z20" s="761"/>
      <c r="AA20" s="761"/>
      <c r="AB20" s="761"/>
      <c r="AC20" s="761"/>
      <c r="AD20" s="761">
        <f>IF(AD18=0, "-", SUM(AD19)/AD18)</f>
        <v>0.69343065693430661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0.8571428571428571</v>
      </c>
      <c r="Q21" s="761"/>
      <c r="R21" s="761"/>
      <c r="S21" s="761"/>
      <c r="T21" s="761"/>
      <c r="U21" s="761"/>
      <c r="V21" s="761"/>
      <c r="W21" s="761">
        <f>IF(W19=0, "-", SUM(W19)/SUM(W13,W14))</f>
        <v>0.70408163265306123</v>
      </c>
      <c r="X21" s="761"/>
      <c r="Y21" s="761"/>
      <c r="Z21" s="761"/>
      <c r="AA21" s="761"/>
      <c r="AB21" s="761"/>
      <c r="AC21" s="761"/>
      <c r="AD21" s="761">
        <f>IF(AD19=0, "-", SUM(AD19)/SUM(AD13,AD14))</f>
        <v>0.69343065693430661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t="s">
        <v>764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0</v>
      </c>
      <c r="Q29" s="736"/>
      <c r="R29" s="736"/>
      <c r="S29" s="736"/>
      <c r="T29" s="736"/>
      <c r="U29" s="736"/>
      <c r="V29" s="737"/>
      <c r="W29" s="738">
        <f>AR13</f>
        <v>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63.75" customHeight="1" x14ac:dyDescent="0.15">
      <c r="A30" s="741" t="s">
        <v>662</v>
      </c>
      <c r="B30" s="742"/>
      <c r="C30" s="742"/>
      <c r="D30" s="742"/>
      <c r="E30" s="742"/>
      <c r="F30" s="743"/>
      <c r="G30" s="744" t="s">
        <v>719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35.1" customHeight="1" x14ac:dyDescent="0.15">
      <c r="A32" s="663"/>
      <c r="B32" s="168"/>
      <c r="C32" s="168"/>
      <c r="D32" s="168"/>
      <c r="E32" s="168"/>
      <c r="F32" s="169"/>
      <c r="G32" s="745" t="s">
        <v>736</v>
      </c>
      <c r="H32" s="650"/>
      <c r="I32" s="650"/>
      <c r="J32" s="650"/>
      <c r="K32" s="650"/>
      <c r="L32" s="650"/>
      <c r="M32" s="650"/>
      <c r="N32" s="650"/>
      <c r="O32" s="650"/>
      <c r="P32" s="653" t="s">
        <v>700</v>
      </c>
      <c r="Q32" s="654"/>
      <c r="R32" s="654"/>
      <c r="S32" s="654"/>
      <c r="T32" s="654"/>
      <c r="U32" s="654"/>
      <c r="V32" s="654"/>
      <c r="W32" s="654"/>
      <c r="X32" s="655"/>
      <c r="Y32" s="659" t="s">
        <v>52</v>
      </c>
      <c r="Z32" s="660"/>
      <c r="AA32" s="661"/>
      <c r="AB32" s="662" t="s">
        <v>701</v>
      </c>
      <c r="AC32" s="662"/>
      <c r="AD32" s="662"/>
      <c r="AE32" s="631">
        <v>11</v>
      </c>
      <c r="AF32" s="631"/>
      <c r="AG32" s="631"/>
      <c r="AH32" s="631"/>
      <c r="AI32" s="631">
        <v>11</v>
      </c>
      <c r="AJ32" s="631"/>
      <c r="AK32" s="631"/>
      <c r="AL32" s="631"/>
      <c r="AM32" s="631">
        <v>11</v>
      </c>
      <c r="AN32" s="631"/>
      <c r="AO32" s="631"/>
      <c r="AP32" s="631"/>
      <c r="AQ32" s="677" t="s">
        <v>763</v>
      </c>
      <c r="AR32" s="631"/>
      <c r="AS32" s="631"/>
      <c r="AT32" s="631"/>
      <c r="AU32" s="108" t="s">
        <v>763</v>
      </c>
      <c r="AV32" s="633"/>
      <c r="AW32" s="633"/>
      <c r="AX32" s="634"/>
    </row>
    <row r="33" spans="1:51" ht="35.1"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701</v>
      </c>
      <c r="AC33" s="662"/>
      <c r="AD33" s="662"/>
      <c r="AE33" s="631">
        <v>11</v>
      </c>
      <c r="AF33" s="631"/>
      <c r="AG33" s="631"/>
      <c r="AH33" s="631"/>
      <c r="AI33" s="631">
        <v>11</v>
      </c>
      <c r="AJ33" s="631"/>
      <c r="AK33" s="631"/>
      <c r="AL33" s="631"/>
      <c r="AM33" s="631">
        <v>11</v>
      </c>
      <c r="AN33" s="631"/>
      <c r="AO33" s="631"/>
      <c r="AP33" s="631"/>
      <c r="AQ33" s="677" t="s">
        <v>763</v>
      </c>
      <c r="AR33" s="631"/>
      <c r="AS33" s="631"/>
      <c r="AT33" s="631"/>
      <c r="AU33" s="108" t="s">
        <v>763</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703</v>
      </c>
      <c r="H35" s="668"/>
      <c r="I35" s="668"/>
      <c r="J35" s="668"/>
      <c r="K35" s="668"/>
      <c r="L35" s="668"/>
      <c r="M35" s="668"/>
      <c r="N35" s="668"/>
      <c r="O35" s="668"/>
      <c r="P35" s="668"/>
      <c r="Q35" s="668"/>
      <c r="R35" s="668"/>
      <c r="S35" s="668"/>
      <c r="T35" s="668"/>
      <c r="U35" s="668"/>
      <c r="V35" s="668"/>
      <c r="W35" s="668"/>
      <c r="X35" s="668"/>
      <c r="Y35" s="671" t="s">
        <v>664</v>
      </c>
      <c r="Z35" s="672"/>
      <c r="AA35" s="673"/>
      <c r="AB35" s="674" t="s">
        <v>704</v>
      </c>
      <c r="AC35" s="675"/>
      <c r="AD35" s="676"/>
      <c r="AE35" s="677">
        <v>65</v>
      </c>
      <c r="AF35" s="677"/>
      <c r="AG35" s="677"/>
      <c r="AH35" s="677"/>
      <c r="AI35" s="677">
        <v>25</v>
      </c>
      <c r="AJ35" s="677"/>
      <c r="AK35" s="677"/>
      <c r="AL35" s="677"/>
      <c r="AM35" s="677">
        <v>26</v>
      </c>
      <c r="AN35" s="677"/>
      <c r="AO35" s="677"/>
      <c r="AP35" s="677"/>
      <c r="AQ35" s="108" t="s">
        <v>763</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668</v>
      </c>
      <c r="AC36" s="628"/>
      <c r="AD36" s="629"/>
      <c r="AE36" s="630" t="s">
        <v>705</v>
      </c>
      <c r="AF36" s="630"/>
      <c r="AG36" s="630"/>
      <c r="AH36" s="630"/>
      <c r="AI36" s="630" t="s">
        <v>706</v>
      </c>
      <c r="AJ36" s="630"/>
      <c r="AK36" s="630"/>
      <c r="AL36" s="630"/>
      <c r="AM36" s="630" t="s">
        <v>720</v>
      </c>
      <c r="AN36" s="630"/>
      <c r="AO36" s="630"/>
      <c r="AP36" s="630"/>
      <c r="AQ36" s="630" t="s">
        <v>763</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696</v>
      </c>
      <c r="AR38" s="523"/>
      <c r="AS38" s="142" t="s">
        <v>224</v>
      </c>
      <c r="AT38" s="143"/>
      <c r="AU38" s="141">
        <v>4</v>
      </c>
      <c r="AV38" s="141"/>
      <c r="AW38" s="123" t="s">
        <v>170</v>
      </c>
      <c r="AX38" s="144"/>
    </row>
    <row r="39" spans="1:51" ht="23.25" customHeight="1" x14ac:dyDescent="0.15">
      <c r="A39" s="689"/>
      <c r="B39" s="687"/>
      <c r="C39" s="687"/>
      <c r="D39" s="687"/>
      <c r="E39" s="687"/>
      <c r="F39" s="688"/>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701</v>
      </c>
      <c r="AC39" s="163"/>
      <c r="AD39" s="163"/>
      <c r="AE39" s="108">
        <v>11</v>
      </c>
      <c r="AF39" s="102"/>
      <c r="AG39" s="102"/>
      <c r="AH39" s="102"/>
      <c r="AI39" s="108">
        <v>11</v>
      </c>
      <c r="AJ39" s="102"/>
      <c r="AK39" s="102"/>
      <c r="AL39" s="102"/>
      <c r="AM39" s="108">
        <v>11</v>
      </c>
      <c r="AN39" s="102"/>
      <c r="AO39" s="102"/>
      <c r="AP39" s="102"/>
      <c r="AQ39" s="109" t="s">
        <v>696</v>
      </c>
      <c r="AR39" s="110"/>
      <c r="AS39" s="110"/>
      <c r="AT39" s="111"/>
      <c r="AU39" s="102" t="s">
        <v>696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11</v>
      </c>
      <c r="AF40" s="102"/>
      <c r="AG40" s="102"/>
      <c r="AH40" s="102"/>
      <c r="AI40" s="108">
        <v>11</v>
      </c>
      <c r="AJ40" s="102"/>
      <c r="AK40" s="102"/>
      <c r="AL40" s="102"/>
      <c r="AM40" s="108">
        <v>11</v>
      </c>
      <c r="AN40" s="102"/>
      <c r="AO40" s="102"/>
      <c r="AP40" s="102"/>
      <c r="AQ40" s="109" t="s">
        <v>696</v>
      </c>
      <c r="AR40" s="110"/>
      <c r="AS40" s="110"/>
      <c r="AT40" s="111"/>
      <c r="AU40" s="102">
        <v>11</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15">
      <c r="A42" s="202" t="s">
        <v>342</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t="s">
        <v>310</v>
      </c>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737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738</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739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740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696</v>
      </c>
      <c r="K218" s="509"/>
      <c r="L218" s="509"/>
      <c r="M218" s="509"/>
      <c r="N218" s="509"/>
      <c r="O218" s="509"/>
      <c r="P218" s="509"/>
      <c r="Q218" s="509"/>
      <c r="R218" s="509"/>
      <c r="S218" s="509"/>
      <c r="T218" s="510"/>
      <c r="U218" s="485" t="s">
        <v>740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740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740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5.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716</v>
      </c>
      <c r="AE223" s="467"/>
      <c r="AF223" s="467"/>
      <c r="AG223" s="468" t="s">
        <v>723</v>
      </c>
      <c r="AH223" s="469"/>
      <c r="AI223" s="469"/>
      <c r="AJ223" s="469"/>
      <c r="AK223" s="469"/>
      <c r="AL223" s="469"/>
      <c r="AM223" s="469"/>
      <c r="AN223" s="469"/>
      <c r="AO223" s="469"/>
      <c r="AP223" s="469"/>
      <c r="AQ223" s="469"/>
      <c r="AR223" s="469"/>
      <c r="AS223" s="469"/>
      <c r="AT223" s="469"/>
      <c r="AU223" s="469"/>
      <c r="AV223" s="469"/>
      <c r="AW223" s="469"/>
      <c r="AX223" s="470"/>
    </row>
    <row r="224" spans="1:51" ht="60"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716</v>
      </c>
      <c r="AE224" s="380"/>
      <c r="AF224" s="380"/>
      <c r="AG224" s="374" t="s">
        <v>724</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716</v>
      </c>
      <c r="AE225" s="417"/>
      <c r="AF225" s="417"/>
      <c r="AG225" s="402" t="s">
        <v>725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716</v>
      </c>
      <c r="AE226" s="398"/>
      <c r="AF226" s="398"/>
      <c r="AG226" s="400" t="s">
        <v>726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722</v>
      </c>
      <c r="AE229" s="364"/>
      <c r="AF229" s="364"/>
      <c r="AG229" s="366" t="s">
        <v>718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716</v>
      </c>
      <c r="AE230" s="380"/>
      <c r="AF230" s="380"/>
      <c r="AG230" s="374" t="s">
        <v>727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722</v>
      </c>
      <c r="AE231" s="380"/>
      <c r="AF231" s="380"/>
      <c r="AG231" s="374" t="s">
        <v>722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716</v>
      </c>
      <c r="AE232" s="380"/>
      <c r="AF232" s="380"/>
      <c r="AG232" s="374" t="s">
        <v>728</v>
      </c>
      <c r="AH232" s="375"/>
      <c r="AI232" s="375"/>
      <c r="AJ232" s="375"/>
      <c r="AK232" s="375"/>
      <c r="AL232" s="375"/>
      <c r="AM232" s="375"/>
      <c r="AN232" s="375"/>
      <c r="AO232" s="375"/>
      <c r="AP232" s="375"/>
      <c r="AQ232" s="375"/>
      <c r="AR232" s="375"/>
      <c r="AS232" s="375"/>
      <c r="AT232" s="375"/>
      <c r="AU232" s="375"/>
      <c r="AV232" s="375"/>
      <c r="AW232" s="375"/>
      <c r="AX232" s="376"/>
    </row>
    <row r="233" spans="1:50" ht="39.950000000000003"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716</v>
      </c>
      <c r="AE233" s="417"/>
      <c r="AF233" s="417"/>
      <c r="AG233" s="418" t="s">
        <v>729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722</v>
      </c>
      <c r="AE234" s="380"/>
      <c r="AF234" s="449"/>
      <c r="AG234" s="374" t="s">
        <v>722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716</v>
      </c>
      <c r="AE235" s="410"/>
      <c r="AF235" s="411"/>
      <c r="AG235" s="412" t="s">
        <v>727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716</v>
      </c>
      <c r="AE236" s="364"/>
      <c r="AF236" s="365"/>
      <c r="AG236" s="366" t="s">
        <v>730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722</v>
      </c>
      <c r="AE237" s="373"/>
      <c r="AF237" s="373"/>
      <c r="AG237" s="374" t="s">
        <v>722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716</v>
      </c>
      <c r="AE238" s="380"/>
      <c r="AF238" s="380"/>
      <c r="AG238" s="374" t="s">
        <v>731</v>
      </c>
      <c r="AH238" s="375"/>
      <c r="AI238" s="375"/>
      <c r="AJ238" s="375"/>
      <c r="AK238" s="375"/>
      <c r="AL238" s="375"/>
      <c r="AM238" s="375"/>
      <c r="AN238" s="375"/>
      <c r="AO238" s="375"/>
      <c r="AP238" s="375"/>
      <c r="AQ238" s="375"/>
      <c r="AR238" s="375"/>
      <c r="AS238" s="375"/>
      <c r="AT238" s="375"/>
      <c r="AU238" s="375"/>
      <c r="AV238" s="375"/>
      <c r="AW238" s="375"/>
      <c r="AX238" s="376"/>
    </row>
    <row r="239" spans="1:50" ht="80.099999999999994"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716</v>
      </c>
      <c r="AE239" s="380"/>
      <c r="AF239" s="380"/>
      <c r="AG239" s="404" t="s">
        <v>732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722</v>
      </c>
      <c r="AE240" s="398"/>
      <c r="AF240" s="399"/>
      <c r="AG240" s="400" t="s">
        <v>740</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760</v>
      </c>
      <c r="B252" s="339"/>
      <c r="C252" s="339"/>
      <c r="D252" s="339"/>
      <c r="E252" s="340"/>
      <c r="F252" s="914" t="s">
        <v>761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344</v>
      </c>
      <c r="B254" s="339"/>
      <c r="C254" s="339"/>
      <c r="D254" s="339"/>
      <c r="E254" s="340"/>
      <c r="F254" s="341" t="s">
        <v>762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708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709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710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c r="J266" s="101"/>
      <c r="K266" s="92" t="str">
        <f>IF(I266="","","-")</f>
        <v/>
      </c>
      <c r="L266" s="116">
        <v>295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305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717</v>
      </c>
      <c r="H268" s="101"/>
      <c r="I268" s="101"/>
      <c r="J268" s="100">
        <v>20</v>
      </c>
      <c r="K268" s="100"/>
      <c r="L268" s="116">
        <v>356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733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743</v>
      </c>
      <c r="H310" s="300"/>
      <c r="I310" s="300"/>
      <c r="J310" s="300"/>
      <c r="K310" s="301"/>
      <c r="L310" s="302" t="s">
        <v>755</v>
      </c>
      <c r="M310" s="303"/>
      <c r="N310" s="303"/>
      <c r="O310" s="303"/>
      <c r="P310" s="303"/>
      <c r="Q310" s="303"/>
      <c r="R310" s="303"/>
      <c r="S310" s="303"/>
      <c r="T310" s="303"/>
      <c r="U310" s="303"/>
      <c r="V310" s="303"/>
      <c r="W310" s="303"/>
      <c r="X310" s="304"/>
      <c r="Y310" s="305">
        <v>43.747</v>
      </c>
      <c r="Z310" s="306"/>
      <c r="AA310" s="306"/>
      <c r="AB310" s="307"/>
      <c r="AC310" s="299" t="s">
        <v>743</v>
      </c>
      <c r="AD310" s="300"/>
      <c r="AE310" s="300"/>
      <c r="AF310" s="300"/>
      <c r="AG310" s="301"/>
      <c r="AH310" s="302" t="s">
        <v>744</v>
      </c>
      <c r="AI310" s="303"/>
      <c r="AJ310" s="303"/>
      <c r="AK310" s="303"/>
      <c r="AL310" s="303"/>
      <c r="AM310" s="303"/>
      <c r="AN310" s="303"/>
      <c r="AO310" s="303"/>
      <c r="AP310" s="303"/>
      <c r="AQ310" s="303"/>
      <c r="AR310" s="303"/>
      <c r="AS310" s="303"/>
      <c r="AT310" s="304"/>
      <c r="AU310" s="305">
        <v>28.6</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43.747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28.6</v>
      </c>
      <c r="AV320" s="286"/>
      <c r="AW320" s="286"/>
      <c r="AX320" s="288"/>
    </row>
    <row r="321" spans="1:51" ht="24.75" customHeight="1" x14ac:dyDescent="0.15">
      <c r="A321" s="331"/>
      <c r="B321" s="332"/>
      <c r="C321" s="332"/>
      <c r="D321" s="332"/>
      <c r="E321" s="332"/>
      <c r="F321" s="333"/>
      <c r="G321" s="309" t="s">
        <v>735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743</v>
      </c>
      <c r="H323" s="300"/>
      <c r="I323" s="300"/>
      <c r="J323" s="300"/>
      <c r="K323" s="301"/>
      <c r="L323" s="302" t="s">
        <v>746</v>
      </c>
      <c r="M323" s="303"/>
      <c r="N323" s="303"/>
      <c r="O323" s="303"/>
      <c r="P323" s="303"/>
      <c r="Q323" s="303"/>
      <c r="R323" s="303"/>
      <c r="S323" s="303"/>
      <c r="T323" s="303"/>
      <c r="U323" s="303"/>
      <c r="V323" s="303"/>
      <c r="W323" s="303"/>
      <c r="X323" s="304"/>
      <c r="Y323" s="305">
        <v>167.845</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customHeight="1" x14ac:dyDescent="0.15">
      <c r="A324" s="331"/>
      <c r="B324" s="332"/>
      <c r="C324" s="332"/>
      <c r="D324" s="332"/>
      <c r="E324" s="332"/>
      <c r="F324" s="333"/>
      <c r="G324" s="289" t="s">
        <v>749</v>
      </c>
      <c r="H324" s="290"/>
      <c r="I324" s="290"/>
      <c r="J324" s="290"/>
      <c r="K324" s="291"/>
      <c r="L324" s="292" t="s">
        <v>748</v>
      </c>
      <c r="M324" s="293"/>
      <c r="N324" s="293"/>
      <c r="O324" s="293"/>
      <c r="P324" s="293"/>
      <c r="Q324" s="293"/>
      <c r="R324" s="293"/>
      <c r="S324" s="293"/>
      <c r="T324" s="293"/>
      <c r="U324" s="293"/>
      <c r="V324" s="293"/>
      <c r="W324" s="293"/>
      <c r="X324" s="294"/>
      <c r="Y324" s="295">
        <v>44.555999999999997</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212.40100000000001</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750</v>
      </c>
      <c r="D366" s="265"/>
      <c r="E366" s="265"/>
      <c r="F366" s="265"/>
      <c r="G366" s="265"/>
      <c r="H366" s="265"/>
      <c r="I366" s="265"/>
      <c r="J366" s="248">
        <v>1011001017717</v>
      </c>
      <c r="K366" s="249"/>
      <c r="L366" s="249"/>
      <c r="M366" s="249"/>
      <c r="N366" s="249"/>
      <c r="O366" s="249"/>
      <c r="P366" s="267" t="s">
        <v>756</v>
      </c>
      <c r="Q366" s="250"/>
      <c r="R366" s="250"/>
      <c r="S366" s="250"/>
      <c r="T366" s="250"/>
      <c r="U366" s="250"/>
      <c r="V366" s="250"/>
      <c r="W366" s="250"/>
      <c r="X366" s="250"/>
      <c r="Y366" s="251">
        <v>43.7</v>
      </c>
      <c r="Z366" s="252"/>
      <c r="AA366" s="252"/>
      <c r="AB366" s="253"/>
      <c r="AC366" s="237" t="s">
        <v>334</v>
      </c>
      <c r="AD366" s="238"/>
      <c r="AE366" s="238"/>
      <c r="AF366" s="238"/>
      <c r="AG366" s="238"/>
      <c r="AH366" s="268">
        <v>2</v>
      </c>
      <c r="AI366" s="269"/>
      <c r="AJ366" s="269"/>
      <c r="AK366" s="269"/>
      <c r="AL366" s="241">
        <v>60.5</v>
      </c>
      <c r="AM366" s="242"/>
      <c r="AN366" s="242"/>
      <c r="AO366" s="243"/>
      <c r="AP366" s="244" t="s">
        <v>740</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751</v>
      </c>
      <c r="D399" s="265"/>
      <c r="E399" s="265"/>
      <c r="F399" s="265"/>
      <c r="G399" s="265"/>
      <c r="H399" s="265"/>
      <c r="I399" s="265"/>
      <c r="J399" s="248">
        <v>7010001088960</v>
      </c>
      <c r="K399" s="249"/>
      <c r="L399" s="249"/>
      <c r="M399" s="249"/>
      <c r="N399" s="249"/>
      <c r="O399" s="249"/>
      <c r="P399" s="267" t="s">
        <v>754</v>
      </c>
      <c r="Q399" s="250"/>
      <c r="R399" s="250"/>
      <c r="S399" s="250"/>
      <c r="T399" s="250"/>
      <c r="U399" s="250"/>
      <c r="V399" s="250"/>
      <c r="W399" s="250"/>
      <c r="X399" s="250"/>
      <c r="Y399" s="251">
        <v>28.6</v>
      </c>
      <c r="Z399" s="252"/>
      <c r="AA399" s="252"/>
      <c r="AB399" s="253"/>
      <c r="AC399" s="237" t="s">
        <v>335</v>
      </c>
      <c r="AD399" s="238"/>
      <c r="AE399" s="238"/>
      <c r="AF399" s="238"/>
      <c r="AG399" s="238"/>
      <c r="AH399" s="268">
        <v>2</v>
      </c>
      <c r="AI399" s="269"/>
      <c r="AJ399" s="269"/>
      <c r="AK399" s="269"/>
      <c r="AL399" s="241">
        <v>88.6</v>
      </c>
      <c r="AM399" s="242"/>
      <c r="AN399" s="242"/>
      <c r="AO399" s="243"/>
      <c r="AP399" s="244" t="s">
        <v>740</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50.1" customHeight="1" x14ac:dyDescent="0.15">
      <c r="A432" s="245">
        <v>1</v>
      </c>
      <c r="B432" s="245">
        <v>1</v>
      </c>
      <c r="C432" s="265" t="s">
        <v>752</v>
      </c>
      <c r="D432" s="265"/>
      <c r="E432" s="265"/>
      <c r="F432" s="265"/>
      <c r="G432" s="265"/>
      <c r="H432" s="265"/>
      <c r="I432" s="265"/>
      <c r="J432" s="248">
        <v>7010001008844</v>
      </c>
      <c r="K432" s="249"/>
      <c r="L432" s="249"/>
      <c r="M432" s="249"/>
      <c r="N432" s="249"/>
      <c r="O432" s="249"/>
      <c r="P432" s="250" t="s">
        <v>745</v>
      </c>
      <c r="Q432" s="250"/>
      <c r="R432" s="250"/>
      <c r="S432" s="250"/>
      <c r="T432" s="250"/>
      <c r="U432" s="250"/>
      <c r="V432" s="250"/>
      <c r="W432" s="250"/>
      <c r="X432" s="250"/>
      <c r="Y432" s="251">
        <v>167.8</v>
      </c>
      <c r="Z432" s="252"/>
      <c r="AA432" s="252"/>
      <c r="AB432" s="253"/>
      <c r="AC432" s="237" t="s">
        <v>753</v>
      </c>
      <c r="AD432" s="238"/>
      <c r="AE432" s="238"/>
      <c r="AF432" s="238"/>
      <c r="AG432" s="238"/>
      <c r="AH432" s="268" t="s">
        <v>740</v>
      </c>
      <c r="AI432" s="269"/>
      <c r="AJ432" s="269"/>
      <c r="AK432" s="269"/>
      <c r="AL432" s="241" t="s">
        <v>740</v>
      </c>
      <c r="AM432" s="242"/>
      <c r="AN432" s="242"/>
      <c r="AO432" s="243"/>
      <c r="AP432" s="244" t="s">
        <v>740</v>
      </c>
      <c r="AQ432" s="244"/>
      <c r="AR432" s="244"/>
      <c r="AS432" s="244"/>
      <c r="AT432" s="244"/>
      <c r="AU432" s="244"/>
      <c r="AV432" s="244"/>
      <c r="AW432" s="244"/>
      <c r="AX432" s="244"/>
      <c r="AY432">
        <f>$AY$429</f>
        <v>1</v>
      </c>
    </row>
    <row r="433" spans="1:51" ht="50.1" customHeight="1" x14ac:dyDescent="0.15">
      <c r="A433" s="245">
        <v>2</v>
      </c>
      <c r="B433" s="245">
        <v>1</v>
      </c>
      <c r="C433" s="265" t="s">
        <v>752</v>
      </c>
      <c r="D433" s="265"/>
      <c r="E433" s="265"/>
      <c r="F433" s="265"/>
      <c r="G433" s="265"/>
      <c r="H433" s="265"/>
      <c r="I433" s="265"/>
      <c r="J433" s="248">
        <v>7010001008844</v>
      </c>
      <c r="K433" s="249"/>
      <c r="L433" s="249"/>
      <c r="M433" s="249"/>
      <c r="N433" s="249"/>
      <c r="O433" s="249"/>
      <c r="P433" s="250" t="s">
        <v>747</v>
      </c>
      <c r="Q433" s="250"/>
      <c r="R433" s="250"/>
      <c r="S433" s="250"/>
      <c r="T433" s="250"/>
      <c r="U433" s="250"/>
      <c r="V433" s="250"/>
      <c r="W433" s="250"/>
      <c r="X433" s="250"/>
      <c r="Y433" s="251">
        <v>44.6</v>
      </c>
      <c r="Z433" s="252"/>
      <c r="AA433" s="252"/>
      <c r="AB433" s="253"/>
      <c r="AC433" s="237" t="s">
        <v>753</v>
      </c>
      <c r="AD433" s="238"/>
      <c r="AE433" s="238"/>
      <c r="AF433" s="238"/>
      <c r="AG433" s="238"/>
      <c r="AH433" s="268" t="s">
        <v>740</v>
      </c>
      <c r="AI433" s="269"/>
      <c r="AJ433" s="269"/>
      <c r="AK433" s="269"/>
      <c r="AL433" s="241" t="s">
        <v>740</v>
      </c>
      <c r="AM433" s="242"/>
      <c r="AN433" s="242"/>
      <c r="AO433" s="243"/>
      <c r="AP433" s="244" t="s">
        <v>740</v>
      </c>
      <c r="AQ433" s="244"/>
      <c r="AR433" s="244"/>
      <c r="AS433" s="244"/>
      <c r="AT433" s="244"/>
      <c r="AU433" s="244"/>
      <c r="AV433" s="244"/>
      <c r="AW433" s="244"/>
      <c r="AX433" s="244"/>
      <c r="AY433">
        <f>COUNTA($C$433)</f>
        <v>1</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50.1" customHeight="1" x14ac:dyDescent="0.15">
      <c r="A631" s="245">
        <v>1</v>
      </c>
      <c r="B631" s="245">
        <v>1</v>
      </c>
      <c r="C631" s="246" t="s">
        <v>757</v>
      </c>
      <c r="D631" s="246"/>
      <c r="E631" s="247" t="s">
        <v>758</v>
      </c>
      <c r="F631" s="247"/>
      <c r="G631" s="247"/>
      <c r="H631" s="247"/>
      <c r="I631" s="247"/>
      <c r="J631" s="248">
        <v>7010001008844</v>
      </c>
      <c r="K631" s="249"/>
      <c r="L631" s="249"/>
      <c r="M631" s="249"/>
      <c r="N631" s="249"/>
      <c r="O631" s="249"/>
      <c r="P631" s="250" t="s">
        <v>745</v>
      </c>
      <c r="Q631" s="250"/>
      <c r="R631" s="250"/>
      <c r="S631" s="250"/>
      <c r="T631" s="250"/>
      <c r="U631" s="250"/>
      <c r="V631" s="250"/>
      <c r="W631" s="250"/>
      <c r="X631" s="250"/>
      <c r="Y631" s="251">
        <v>700</v>
      </c>
      <c r="Z631" s="252"/>
      <c r="AA631" s="252"/>
      <c r="AB631" s="253"/>
      <c r="AC631" s="237" t="s">
        <v>335</v>
      </c>
      <c r="AD631" s="238"/>
      <c r="AE631" s="238"/>
      <c r="AF631" s="238"/>
      <c r="AG631" s="238"/>
      <c r="AH631" s="239">
        <v>1</v>
      </c>
      <c r="AI631" s="240"/>
      <c r="AJ631" s="240"/>
      <c r="AK631" s="240"/>
      <c r="AL631" s="241">
        <v>99</v>
      </c>
      <c r="AM631" s="242"/>
      <c r="AN631" s="242"/>
      <c r="AO631" s="243"/>
      <c r="AP631" s="244" t="s">
        <v>740</v>
      </c>
      <c r="AQ631" s="244"/>
      <c r="AR631" s="244"/>
      <c r="AS631" s="244"/>
      <c r="AT631" s="244"/>
      <c r="AU631" s="244"/>
      <c r="AV631" s="244"/>
      <c r="AW631" s="244"/>
      <c r="AX631" s="244"/>
    </row>
    <row r="632" spans="1:51" ht="50.1" customHeight="1" x14ac:dyDescent="0.15">
      <c r="A632" s="245">
        <v>2</v>
      </c>
      <c r="B632" s="245">
        <v>1</v>
      </c>
      <c r="C632" s="246" t="s">
        <v>757</v>
      </c>
      <c r="D632" s="246"/>
      <c r="E632" s="247" t="s">
        <v>758</v>
      </c>
      <c r="F632" s="247"/>
      <c r="G632" s="247"/>
      <c r="H632" s="247"/>
      <c r="I632" s="247"/>
      <c r="J632" s="248">
        <v>7010001008844</v>
      </c>
      <c r="K632" s="249"/>
      <c r="L632" s="249"/>
      <c r="M632" s="249"/>
      <c r="N632" s="249"/>
      <c r="O632" s="249"/>
      <c r="P632" s="250" t="s">
        <v>747</v>
      </c>
      <c r="Q632" s="250"/>
      <c r="R632" s="250"/>
      <c r="S632" s="250"/>
      <c r="T632" s="250"/>
      <c r="U632" s="250"/>
      <c r="V632" s="250"/>
      <c r="W632" s="250"/>
      <c r="X632" s="250"/>
      <c r="Y632" s="251">
        <v>197</v>
      </c>
      <c r="Z632" s="252"/>
      <c r="AA632" s="252"/>
      <c r="AB632" s="253"/>
      <c r="AC632" s="237" t="s">
        <v>335</v>
      </c>
      <c r="AD632" s="238"/>
      <c r="AE632" s="238"/>
      <c r="AF632" s="238"/>
      <c r="AG632" s="238"/>
      <c r="AH632" s="239">
        <v>1</v>
      </c>
      <c r="AI632" s="240"/>
      <c r="AJ632" s="240"/>
      <c r="AK632" s="240"/>
      <c r="AL632" s="241">
        <v>61</v>
      </c>
      <c r="AM632" s="242"/>
      <c r="AN632" s="242"/>
      <c r="AO632" s="243"/>
      <c r="AP632" s="244" t="s">
        <v>740</v>
      </c>
      <c r="AQ632" s="244"/>
      <c r="AR632" s="244"/>
      <c r="AS632" s="244"/>
      <c r="AT632" s="244"/>
      <c r="AU632" s="244"/>
      <c r="AV632" s="244"/>
      <c r="AW632" s="244"/>
      <c r="AX632" s="244"/>
      <c r="AY632">
        <f>COUNTA($E$632)</f>
        <v>1</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8" max="16383" man="1"/>
    <brk id="307"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菊池 渉(kikuchi-wataru)</cp:lastModifiedBy>
  <cp:lastPrinted>2022-08-12T02:18:09Z</cp:lastPrinted>
  <dcterms:created xsi:type="dcterms:W3CDTF">2012-03-13T00:50:25Z</dcterms:created>
  <dcterms:modified xsi:type="dcterms:W3CDTF">2022-08-25T01:30:51Z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