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FYL\Desktop\レビューシート作業用\"/>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38" i="11"/>
  <c r="AY337" i="11"/>
  <c r="AY340" i="11"/>
  <c r="AY336" i="11"/>
  <c r="AY341" i="11"/>
  <c r="AY323" i="11"/>
  <c r="AY324" i="11"/>
  <c r="AY332" i="11"/>
  <c r="AY328" i="11"/>
  <c r="AY331" i="11"/>
  <c r="AY327" i="11"/>
  <c r="AY325" i="11"/>
  <c r="AY329" i="11"/>
  <c r="AY333" i="11"/>
  <c r="AY322" i="11"/>
  <c r="AY326"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4" i="11"/>
  <c r="AY163" i="11"/>
  <c r="AY161" i="11"/>
  <c r="AY162" i="11" s="1"/>
  <c r="AY156" i="11"/>
  <c r="AY158" i="11" s="1"/>
  <c r="AY146" i="11"/>
  <c r="AY150" i="11" s="1"/>
  <c r="AY130" i="11"/>
  <c r="AY128" i="11"/>
  <c r="AY127" i="11"/>
  <c r="AY131" i="11" s="1"/>
  <c r="AY122" i="11"/>
  <c r="AY123" i="11" s="1"/>
  <c r="AY118" i="11"/>
  <c r="AY114" i="11"/>
  <c r="AY112" i="11"/>
  <c r="AY119" i="11" s="1"/>
  <c r="AY101" i="11"/>
  <c r="AY100" i="11"/>
  <c r="AY99" i="11"/>
  <c r="AY98" i="11"/>
  <c r="AY102" i="11"/>
  <c r="AY104" i="11" s="1"/>
  <c r="AY212" i="11" l="1"/>
  <c r="AY152" i="11"/>
  <c r="AY174" i="11"/>
  <c r="AY178" i="11"/>
  <c r="AY193" i="11"/>
  <c r="AY201" i="11"/>
  <c r="AY205" i="11"/>
  <c r="AY209" i="11"/>
  <c r="AY213" i="11"/>
  <c r="AY154" i="11"/>
  <c r="AY151" i="11"/>
  <c r="AY155" i="11"/>
  <c r="AY177" i="11"/>
  <c r="AY204" i="11"/>
  <c r="AY153" i="11"/>
  <c r="AY175" i="11"/>
  <c r="AY202" i="11"/>
  <c r="AY126" i="11"/>
  <c r="AY116" i="11"/>
  <c r="AY120" i="11"/>
  <c r="AY124" i="11"/>
  <c r="AY113" i="11"/>
  <c r="AY117" i="11"/>
  <c r="AY121" i="11"/>
  <c r="AY125" i="11"/>
  <c r="AY129" i="11"/>
  <c r="AY141" i="11"/>
  <c r="AY145" i="11"/>
  <c r="AY11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91" i="11"/>
  <c r="AY90" i="11"/>
  <c r="AY89" i="11"/>
  <c r="AY88" i="11"/>
  <c r="AY92" i="11" s="1"/>
  <c r="AY78" i="11"/>
  <c r="AY85" i="11" s="1"/>
  <c r="AY44" i="11"/>
  <c r="AY52" i="11" s="1"/>
  <c r="AY95" i="11" l="1"/>
  <c r="AY82" i="11"/>
  <c r="AY86" i="11"/>
  <c r="AY79" i="11"/>
  <c r="AY83" i="11"/>
  <c r="AY87" i="11"/>
  <c r="AY80" i="11"/>
  <c r="AY84" i="11"/>
  <c r="AY96" i="11"/>
  <c r="AY81" i="11"/>
  <c r="AY97"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<sst xmlns="http://schemas.openxmlformats.org/spreadsheetml/2006/main" count="2104" uniqueCount="798">
  <si>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</si>
  <si>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</si>
  <si>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</si>
  <si>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</si>
  <si>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</si>
  <si>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</si>
  <si>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</si>
  <si>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</si>
  <si>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</si>
  <si>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</si>
  <si>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</si>
  <si>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</si>
  <si>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</si>
  <si>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</si>
  <si>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</si>
  <si>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</si>
  <si>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</si>
  <si>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</si>
  <si>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</si>
  <si>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</si>
  <si>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</si>
  <si>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</si>
  <si>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</si>
  <si>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</si>
  <si>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</si>
  <si>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</si>
  <si>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</si>
  <si>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</si>
  <si>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</si>
  <si>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</si>
  <si>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</si>
  <si>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</si>
  <si>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</si>
  <si>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</si>
  <si>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</si>
  <si>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</si>
  <si>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</si>
  <si>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</si>
  <si>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</si>
  <si>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</si>
  <si>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</si>
  <si>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</si>
  <si>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</si>
  <si>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</si>
  <si>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</si>
  <si>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</si>
  <si>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</si>
  <si>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</si>
  <si>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</si>
  <si>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</si>
  <si>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</si>
  <si>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</si>
  <si>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</si>
  <si>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</si>
  <si>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</si>
  <si>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</si>
  <si>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</si>
  <si>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</si>
  <si>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</si>
  <si>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</si>
  <si>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</si>
  <si>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</si>
  <si>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</si>
  <si>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</si>
  <si>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</si>
  <si>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</si>
  <si>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</si>
  <si>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</si>
  <si>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</si>
  <si>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</si>
  <si>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</si>
  <si>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</si>
  <si>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</si>
  <si>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</si>
  <si>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</si>
  <si>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</si>
  <si>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</si>
  <si>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</si>
  <si>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</si>
  <si>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</si>
  <si>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</si>
  <si>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</si>
  <si>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</si>
  <si>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</si>
  <si>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</si>
  <si>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</si>
  <si>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</si>
  <si>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</si>
  <si>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</si>
  <si>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</si>
  <si>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</si>
  <si>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</si>
  <si>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</si>
  <si>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</si>
  <si>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</si>
  <si>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</si>
  <si>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</si>
  <si>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</si>
  <si>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</si>
  <si>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</si>
  <si>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</si>
  <si>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</si>
  <si>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</si>
  <si>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</si>
  <si>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</si>
  <si>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</si>
  <si>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</si>
  <si>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</si>
  <si>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</si>
  <si>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</si>
  <si>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</si>
  <si>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</si>
  <si>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</si>
  <si>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</si>
  <si>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</si>
  <si>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</si>
  <si>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</si>
  <si>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</si>
  <si>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</si>
  <si>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</si>
  <si>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</si>
  <si>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</si>
  <si>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</si>
  <si>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</si>
  <si>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</si>
  <si>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</si>
  <si>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</si>
  <si>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</si>
  <si>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</si>
  <si>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</si>
  <si>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</si>
  <si>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</si>
  <si>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</si>
  <si>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</si>
  <si>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</si>
  <si>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</si>
  <si>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</si>
  <si>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</si>
  <si>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</si>
  <si>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</si>
  <si>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</si>
  <si>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</si>
  <si>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</si>
  <si>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</si>
  <si>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</si>
  <si>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</si>
  <si>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</si>
  <si>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</si>
  <si>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</si>
  <si>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</si>
  <si>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</si>
  <si>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</si>
  <si>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</si>
  <si>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</si>
  <si>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</si>
  <si>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</si>
  <si>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</si>
  <si>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</si>
  <si>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</si>
  <si>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</si>
  <si>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</si>
  <si>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</si>
  <si>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</si>
  <si>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</si>
  <si>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</si>
  <si>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</si>
  <si>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</si>
  <si>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</si>
  <si>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</si>
  <si>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</si>
  <si>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</si>
  <si>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</si>
  <si>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</si>
  <si>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</si>
  <si>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</si>
  <si>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</si>
  <si>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</si>
  <si>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</si>
  <si>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</si>
  <si>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</si>
  <si>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</si>
  <si>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</si>
  <si>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</si>
  <si>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</si>
  <si>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</si>
  <si>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</si>
  <si>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</si>
  <si>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</si>
  <si>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</si>
  <si>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</si>
  <si>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</si>
  <si>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</si>
  <si>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</si>
  <si>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</si>
  <si>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</si>
  <si>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</si>
  <si>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</si>
  <si>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</si>
  <si>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</si>
  <si>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</si>
  <si>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</si>
  <si>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</si>
  <si>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</si>
  <si>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</si>
  <si>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</si>
  <si>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</si>
  <si>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</si>
  <si>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</si>
  <si>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</si>
  <si>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</si>
  <si>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</si>
  <si>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</si>
  <si>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</si>
  <si>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</si>
  <si>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</si>
  <si>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</si>
  <si>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</si>
  <si>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</si>
  <si>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</si>
  <si>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</si>
  <si>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</si>
  <si>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</si>
  <si>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</si>
  <si>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</si>
  <si>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</si>
  <si>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</si>
  <si>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</si>
  <si>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</si>
  <si>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</si>
  <si>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</si>
  <si>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</si>
  <si>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</si>
  <si>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</si>
  <si>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</si>
  <si>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</si>
  <si>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</si>
  <si>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</si>
  <si>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</si>
  <si>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</si>
  <si>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</si>
  <si>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</si>
  <si>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</si>
  <si>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</si>
  <si>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</si>
  <si>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</si>
  <si>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</si>
  <si>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</si>
  <si>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</si>
  <si>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</si>
  <si>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</si>
  <si>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</si>
  <si>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</si>
  <si>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</si>
  <si>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</si>
  <si>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</si>
  <si>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</si>
  <si>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</si>
  <si>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</si>
  <si>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</si>
  <si>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</si>
  <si>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</si>
  <si>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</si>
  <si>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</si>
  <si>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</si>
  <si>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</si>
  <si>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</si>
  <si>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</si>
  <si>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</si>
  <si>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</si>
  <si>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</si>
  <si>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</si>
  <si>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</si>
  <si>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</si>
  <si>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</si>
  <si>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</si>
  <si>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</si>
  <si>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</si>
  <si>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</si>
  <si>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</si>
  <si>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</si>
  <si>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</si>
  <si>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</si>
  <si>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</si>
  <si>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</si>
  <si>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</si>
  <si>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</si>
  <si>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</si>
  <si>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</si>
  <si>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</si>
  <si>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</si>
  <si>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</si>
  <si>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</si>
  <si>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</si>
  <si>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</si>
  <si>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</si>
  <si>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</si>
  <si>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</si>
  <si>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</si>
  <si>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</si>
  <si>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</si>
  <si>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</si>
  <si>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</si>
  <si>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</si>
  <si>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</si>
  <si>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</si>
  <si>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</si>
  <si>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</si>
  <si>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</si>
  <si>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</si>
  <si>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</si>
  <si>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</si>
  <si>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</si>
  <si>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</si>
  <si>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</si>
  <si>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</si>
  <si>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</si>
  <si>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</si>
  <si>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</si>
  <si>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</si>
  <si>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</si>
  <si>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</si>
  <si>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</si>
  <si>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</si>
  <si>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</si>
  <si>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</si>
  <si>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</si>
  <si>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</si>
  <si>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</si>
  <si>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</si>
  <si>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</si>
  <si>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</si>
  <si>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</si>
  <si>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</si>
  <si>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</si>
  <si>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</si>
  <si>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</si>
  <si>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</si>
  <si>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</si>
  <si>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</si>
  <si>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</si>
  <si>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</si>
  <si>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</si>
  <si>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</si>
  <si>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</si>
  <si>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</si>
  <si>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</si>
  <si>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</si>
  <si>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</si>
  <si>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</si>
  <si>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</si>
  <si>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</si>
  <si>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</si>
  <si>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</si>
  <si>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</si>
  <si>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</si>
  <si>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</si>
  <si>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</si>
  <si>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</si>
  <si>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</si>
  <si>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</si>
  <si>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</si>
  <si>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</si>
  <si>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</si>
  <si>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</si>
  <si>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</si>
  <si>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</si>
  <si>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</si>
  <si>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</si>
  <si>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</si>
  <si>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</si>
  <si>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</si>
  <si>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</si>
  <si>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</si>
  <si>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</si>
  <si>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</si>
  <si>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</si>
  <si>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</si>
  <si>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</si>
  <si>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</si>
  <si>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</si>
  <si>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</si>
  <si>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</si>
  <si>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</si>
  <si>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</si>
  <si>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</si>
  <si>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</si>
  <si>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</si>
  <si>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</si>
  <si>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</si>
  <si>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</si>
  <si>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</si>
  <si>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</si>
  <si>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</si>
  <si>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</si>
  <si>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</si>
  <si>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</si>
  <si>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</si>
  <si>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</si>
  <si>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</si>
  <si>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</si>
  <si>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</si>
  <si>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</si>
  <si>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</si>
  <si>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</si>
  <si>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</si>
  <si>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</si>
  <si>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</si>
  <si>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</si>
  <si>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</si>
  <si>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</si>
  <si>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</si>
  <si>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</si>
  <si>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</si>
  <si>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</si>
  <si>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</si>
  <si>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</si>
  <si>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</si>
  <si>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</si>
  <si>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</si>
  <si>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</si>
  <si>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</si>
  <si>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</si>
  <si>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</si>
  <si>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</si>
  <si>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</si>
  <si>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</si>
  <si>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</si>
  <si>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</si>
  <si>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</si>
  <si>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</si>
  <si>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</si>
  <si>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</si>
  <si>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</si>
  <si>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</si>
  <si>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</si>
  <si>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</si>
  <si>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</si>
  <si>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</si>
  <si>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</si>
  <si>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</si>
  <si>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</si>
  <si>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</si>
  <si>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</si>
  <si>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</si>
  <si>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</si>
  <si>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</si>
  <si>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</si>
  <si>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</si>
  <si>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</si>
  <si>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</si>
  <si>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</si>
  <si>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</si>
  <si>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</si>
  <si>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</si>
  <si>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</si>
  <si>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</si>
  <si>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</si>
  <si>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</si>
  <si>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</si>
  <si>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</si>
  <si>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</si>
  <si>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</si>
  <si>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</si>
  <si>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</si>
  <si>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</si>
  <si>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</si>
  <si>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</si>
  <si>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</si>
  <si>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</si>
  <si>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</si>
  <si>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</si>
  <si>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</si>
  <si>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</si>
  <si>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</si>
  <si>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</si>
  <si>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</si>
  <si>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</si>
  <si>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</si>
  <si>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</si>
  <si>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</si>
  <si>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</si>
  <si>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</si>
  <si>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</si>
  <si>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</si>
  <si>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</si>
  <si>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</si>
  <si>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</si>
  <si>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</si>
  <si>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</si>
  <si>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</si>
  <si>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</si>
  <si>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</si>
  <si>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</si>
  <si>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</si>
  <si>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</si>
  <si>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</si>
  <si>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</si>
  <si>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</si>
  <si>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</si>
  <si>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</si>
  <si>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</si>
  <si>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</si>
  <si>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</si>
  <si>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</si>
  <si>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</si>
  <si>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</si>
  <si>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</si>
  <si>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</si>
  <si>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</si>
  <si>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</si>
  <si>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</si>
  <si>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</si>
  <si>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</si>
  <si>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</si>
  <si>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</si>
  <si>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</si>
  <si>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</si>
  <si>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</si>
  <si>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</si>
  <si>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</si>
  <si>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</si>
  <si>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</si>
  <si>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</si>
  <si>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</si>
  <si>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</si>
  <si>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</si>
  <si>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</si>
  <si>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</si>
  <si>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</si>
  <si>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</si>
  <si>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</si>
  <si>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</si>
  <si>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</si>
  <si>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</si>
  <si>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</si>
  <si>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</si>
  <si>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</si>
  <si>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</si>
  <si>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</si>
  <si>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</si>
  <si>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</si>
  <si>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</si>
  <si>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</si>
  <si>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</si>
  <si>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</si>
  <si>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</si>
  <si>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</si>
  <si>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</si>
  <si>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</si>
  <si>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</si>
  <si>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</si>
  <si>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</si>
  <si>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</si>
  <si>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</si>
  <si>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</si>
  <si>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</si>
  <si>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</si>
  <si>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</si>
  <si>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</si>
  <si>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</si>
  <si>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</si>
  <si>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</si>
  <si>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</si>
  <si>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</si>
  <si>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</si>
  <si>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</si>
  <si>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</si>
  <si>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</si>
  <si>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</si>
  <si>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</si>
  <si>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</si>
  <si>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</si>
  <si>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</si>
  <si>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</si>
  <si>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</si>
  <si>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</si>
  <si>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</si>
  <si>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</si>
  <si>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</si>
  <si>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</si>
  <si>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</si>
  <si>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</si>
  <si>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</si>
  <si>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</si>
  <si>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</si>
  <si>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</si>
  <si>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</si>
  <si>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</si>
  <si>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</si>
  <si>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</si>
  <si>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</si>
  <si>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</si>
  <si>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</si>
  <si>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</si>
  <si>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</si>
  <si>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</si>
  <si>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</si>
  <si>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</si>
  <si>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</si>
  <si>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</si>
  <si>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</si>
  <si>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</si>
  <si>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</si>
  <si>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</si>
  <si>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</si>
  <si>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</si>
  <si>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</si>
  <si>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</si>
  <si>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</si>
  <si>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</si>
  <si>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</si>
  <si>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</si>
  <si>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</si>
  <si>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</si>
  <si>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</si>
  <si>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</si>
  <si>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</si>
  <si>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</si>
  <si>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</si>
  <si>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</si>
  <si>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</si>
  <si>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</si>
  <si>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</si>
  <si>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</si>
  <si>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</si>
  <si>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</si>
  <si>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</si>
  <si>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</si>
  <si>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</si>
  <si>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</si>
  <si>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</si>
  <si>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</si>
  <si>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</si>
  <si>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</si>
  <si>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</si>
  <si>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</si>
  <si>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</si>
  <si>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</si>
  <si>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</si>
  <si>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</si>
  <si>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</si>
  <si>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</si>
  <si>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</si>
  <si>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</si>
  <si>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</si>
  <si>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</si>
  <si>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</si>
  <si>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</si>
  <si>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</si>
  <si>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</si>
  <si>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</si>
  <si>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</si>
  <si>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</si>
  <si>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</si>
  <si>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</si>
  <si>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</si>
  <si>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</si>
  <si>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</si>
  <si>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</si>
  <si>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</si>
  <si>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</si>
  <si>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</si>
  <si>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</si>
  <si>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</si>
  <si>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</si>
  <si>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</si>
  <si>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</si>
  <si>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</si>
  <si>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</si>
  <si>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</si>
  <si>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</si>
  <si>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</si>
  <si>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</si>
  <si>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</si>
  <si>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</si>
  <si>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</si>
  <si>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</si>
  <si>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</si>
  <si>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</si>
  <si>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</si>
  <si>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</si>
  <si>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</si>
  <si>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</si>
  <si>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</si>
  <si>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</si>
  <si>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</si>
  <si>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</si>
  <si>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</si>
  <si>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</si>
  <si>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</si>
  <si>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再生医療促進事業費</t>
  </si>
  <si>
    <t>医政局</t>
  </si>
  <si>
    <t>平成２６年度</t>
  </si>
  <si>
    <t>終了予定なし</t>
  </si>
  <si>
    <t>日本再興戦略（平成25年６月14日閣議決定）
再生医療等の安全性の確保等に関する法律
（平成25年法律第85号）</t>
  </si>
  <si>
    <t>再生医療については、患者（国民）の期待が高い一方、実用化に際しての安全性に課題があった事を受け、平成25年度に再生医療等の安全性の確保等に関する法律が公布され、平成26年度に施行された。本法の施行に伴い、各医療機関等には再生医療等提供計画等の書類の提出が義務づけられることとなったため、当該書類等の作成支援を行うポータルサイトの構築・運営及び提出された提供計画等の情報を長期的・多角的に把握し、広く国民へ正確な知識を普及させるとともに、施行状況等を確認し、法律の規定を検討する際の資料とすることを目的とする。</t>
  </si>
  <si>
    <t>-</t>
  </si>
  <si>
    <t>独立行政法人医薬品医療機器総合機構審査等勘定運営費交付金</t>
  </si>
  <si>
    <t>医薬品等開発支援事業委託費</t>
  </si>
  <si>
    <t>細胞培養加工施設の許可及び認定件数</t>
  </si>
  <si>
    <t>件</t>
  </si>
  <si>
    <t>再生医療等安全性確保法の施行状況について（厚生労働省ＨＰ）</t>
  </si>
  <si>
    <t>再生医療等提供計画の届出件数、認定再生医療等委員会の認定件数及び細胞培養加工施設（届出）の届出件数</t>
  </si>
  <si>
    <t>細胞培養加工施設への実地調査件数</t>
  </si>
  <si>
    <t>再生医療等提供計画、認定再生医療等委員会、細胞培養加工施設（届出）の認定等の件数</t>
  </si>
  <si>
    <t>Ｘ／Ｙ　
Ｘ：「執行額」
 Ｙ：「当該年度の細胞培養加工施設への実地調査件数」　</t>
    <phoneticPr fontId="5"/>
  </si>
  <si>
    <t>円</t>
  </si>
  <si>
    <t>　　Ｘ/Ｙ</t>
    <phoneticPr fontId="5"/>
  </si>
  <si>
    <t>57,591,000/85</t>
  </si>
  <si>
    <t>57,591,000/76</t>
  </si>
  <si>
    <t>Ｘ／Ｙ　
Ｘ：「執行額」 
Ｙ：「当該年度の再生医療等提提供計画数、認定再生医療等委員会数及び細胞培養加工施設（届出）の認定等の件数」　</t>
    <phoneticPr fontId="5"/>
  </si>
  <si>
    <t>49,095,000/6,887</t>
  </si>
  <si>
    <t>49,095,000/7,532</t>
  </si>
  <si>
    <t>再生医療臨床研究等対策費</t>
  </si>
  <si>
    <t>新26-022</t>
  </si>
  <si>
    <t>240</t>
  </si>
  <si>
    <t>235</t>
  </si>
  <si>
    <t>0237</t>
  </si>
  <si>
    <t>0244</t>
  </si>
  <si>
    <t>○</t>
  </si>
  <si>
    <t>厚労</t>
  </si>
  <si>
    <t>-</t>
    <phoneticPr fontId="5"/>
  </si>
  <si>
    <t>B.三菱ＵＦＪリサーチ＆コンサルティング株式会社</t>
    <phoneticPr fontId="5"/>
  </si>
  <si>
    <t>C.株式会社エスケイワード</t>
    <phoneticPr fontId="5"/>
  </si>
  <si>
    <t xml:space="preserve">D.株式会社日立ソリューションズ </t>
    <phoneticPr fontId="5"/>
  </si>
  <si>
    <t>人件費</t>
    <rPh sb="0" eb="3">
      <t>ジンケンヒ</t>
    </rPh>
    <phoneticPr fontId="5"/>
  </si>
  <si>
    <t>研修員等給与</t>
    <rPh sb="0" eb="3">
      <t>ケンシュウイン</t>
    </rPh>
    <rPh sb="3" eb="4">
      <t>トウ</t>
    </rPh>
    <rPh sb="4" eb="6">
      <t>キュウヨ</t>
    </rPh>
    <phoneticPr fontId="5"/>
  </si>
  <si>
    <t>委託費</t>
    <rPh sb="0" eb="3">
      <t>イタクヒ</t>
    </rPh>
    <phoneticPr fontId="5"/>
  </si>
  <si>
    <t>一般管理費</t>
    <rPh sb="0" eb="2">
      <t>イッパン</t>
    </rPh>
    <rPh sb="2" eb="5">
      <t>カンリヒ</t>
    </rPh>
    <phoneticPr fontId="5"/>
  </si>
  <si>
    <t>その他</t>
    <rPh sb="2" eb="3">
      <t>タ</t>
    </rPh>
    <phoneticPr fontId="5"/>
  </si>
  <si>
    <t>借料及び損料、諸謝金等</t>
    <rPh sb="0" eb="2">
      <t>シャクリョウ</t>
    </rPh>
    <rPh sb="2" eb="3">
      <t>オヨ</t>
    </rPh>
    <rPh sb="4" eb="6">
      <t>ソンリョウ</t>
    </rPh>
    <rPh sb="7" eb="8">
      <t>ショ</t>
    </rPh>
    <rPh sb="8" eb="10">
      <t>シャキン</t>
    </rPh>
    <rPh sb="10" eb="11">
      <t>トウ</t>
    </rPh>
    <phoneticPr fontId="5"/>
  </si>
  <si>
    <t>システム開発・サーバ整備、脆弱性調査等</t>
    <rPh sb="4" eb="6">
      <t>カイハツ</t>
    </rPh>
    <rPh sb="10" eb="12">
      <t>セイビ</t>
    </rPh>
    <rPh sb="13" eb="16">
      <t>ゼイジャクセイ</t>
    </rPh>
    <rPh sb="16" eb="18">
      <t>チョウサ</t>
    </rPh>
    <rPh sb="18" eb="19">
      <t>トウ</t>
    </rPh>
    <phoneticPr fontId="5"/>
  </si>
  <si>
    <t>システム開発・サーバ整備等</t>
    <rPh sb="4" eb="6">
      <t>カイハツ</t>
    </rPh>
    <rPh sb="10" eb="12">
      <t>セイビ</t>
    </rPh>
    <rPh sb="12" eb="13">
      <t>トウ</t>
    </rPh>
    <phoneticPr fontId="5"/>
  </si>
  <si>
    <t>システムの脆弱性調査</t>
    <rPh sb="5" eb="8">
      <t>ゼイジャクセイ</t>
    </rPh>
    <rPh sb="8" eb="10">
      <t>チョウサ</t>
    </rPh>
    <phoneticPr fontId="5"/>
  </si>
  <si>
    <t>三菱ＵＦＪリサーチ＆コンサルティング株式会社</t>
    <phoneticPr fontId="5"/>
  </si>
  <si>
    <t>再生医療等の提供状況の把握及び技術の妥当性の審査</t>
    <phoneticPr fontId="5"/>
  </si>
  <si>
    <t>－</t>
    <phoneticPr fontId="5"/>
  </si>
  <si>
    <t>株式会社エスケイワード</t>
    <phoneticPr fontId="5"/>
  </si>
  <si>
    <t>システム開発・サーバ整備等</t>
    <phoneticPr fontId="5"/>
  </si>
  <si>
    <t>-</t>
    <phoneticPr fontId="5"/>
  </si>
  <si>
    <t xml:space="preserve">株式会社日立ソリューションズ </t>
    <phoneticPr fontId="5"/>
  </si>
  <si>
    <t>システムの脆弱性調査</t>
    <phoneticPr fontId="5"/>
  </si>
  <si>
    <t>-</t>
    <phoneticPr fontId="5"/>
  </si>
  <si>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状況を把握できるよう提供前に届け出された提供計画と再生医療等の提供後の定期報告とを連結する仕組みの構築とともに、ヒト幹細胞情報を集約しているヒト幹細胞データベースと連携させ、広く国民へ再生医療の正確な知識を普及させるための方策を整備する。また、施行状況等を確認し、法律の規定を検討する際の資料を作成する。</t>
    <phoneticPr fontId="5"/>
  </si>
  <si>
    <t>49,095,000/8,063</t>
    <phoneticPr fontId="5"/>
  </si>
  <si>
    <t>PMDAにより、細胞培養加工施設の構造設備等が基準に適合するかどうかについて調査を行う。</t>
    <rPh sb="8" eb="10">
      <t>サイボウ</t>
    </rPh>
    <rPh sb="10" eb="12">
      <t>バイヨウ</t>
    </rPh>
    <rPh sb="12" eb="14">
      <t>カコウ</t>
    </rPh>
    <rPh sb="14" eb="16">
      <t>シセツ</t>
    </rPh>
    <rPh sb="17" eb="19">
      <t>コウゾウ</t>
    </rPh>
    <rPh sb="19" eb="21">
      <t>セツビ</t>
    </rPh>
    <rPh sb="21" eb="22">
      <t>トウ</t>
    </rPh>
    <rPh sb="23" eb="25">
      <t>キジュン</t>
    </rPh>
    <rPh sb="26" eb="28">
      <t>テキゴウ</t>
    </rPh>
    <rPh sb="38" eb="40">
      <t>チョウサ</t>
    </rPh>
    <rPh sb="41" eb="42">
      <t>オコナ</t>
    </rPh>
    <phoneticPr fontId="5"/>
  </si>
  <si>
    <t>再生医療等評価部会の運営や再生医療等提供計画の提供状況の管理等を行う。</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</si>
  <si>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</si>
  <si>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革新的な医療技術の実用化を促進するとともに、医薬品産業等の振興を図ること(Ⅰ－８－１)</t>
    <phoneticPr fontId="5"/>
  </si>
  <si>
    <t>https://www.mhlw.go.jp/wp/seisaku/hyouka/dl/r03_jizenbunseki/I-8-1.pdf</t>
    <phoneticPr fontId="5"/>
  </si>
  <si>
    <t>(10)再生医療促進事業費</t>
    <phoneticPr fontId="5"/>
  </si>
  <si>
    <t>再生医療については、患者（国民）の期待が高く、本事業はその迅速な実用化、安全性の確保に資するものであり、広く国民や社会のニーズはある。</t>
    <rPh sb="0" eb="2">
      <t>サイセイ</t>
    </rPh>
    <rPh sb="2" eb="4">
      <t>イリョウ</t>
    </rPh>
    <rPh sb="10" eb="12">
      <t>カンジャ</t>
    </rPh>
    <rPh sb="13" eb="15">
      <t>コクミン</t>
    </rPh>
    <rPh sb="17" eb="19">
      <t>キタイ</t>
    </rPh>
    <rPh sb="20" eb="21">
      <t>タカ</t>
    </rPh>
    <rPh sb="23" eb="24">
      <t>ホン</t>
    </rPh>
    <rPh sb="24" eb="26">
      <t>ジギョウ</t>
    </rPh>
    <rPh sb="29" eb="31">
      <t>ジンソク</t>
    </rPh>
    <rPh sb="32" eb="35">
      <t>ジツヨウカ</t>
    </rPh>
    <rPh sb="36" eb="39">
      <t>アンゼンセイ</t>
    </rPh>
    <rPh sb="40" eb="42">
      <t>カクホ</t>
    </rPh>
    <rPh sb="43" eb="44">
      <t>シ</t>
    </rPh>
    <rPh sb="52" eb="53">
      <t>ヒロ</t>
    </rPh>
    <rPh sb="54" eb="56">
      <t>コクミン</t>
    </rPh>
    <rPh sb="57" eb="59">
      <t>シャカイ</t>
    </rPh>
    <phoneticPr fontId="5"/>
  </si>
  <si>
    <t>再生医療を迅速に実用化するために、国が主体となり取り組む必要があり、民間にゆだねることはできない。</t>
    <rPh sb="34" eb="36">
      <t>ミンカン</t>
    </rPh>
    <phoneticPr fontId="5"/>
  </si>
  <si>
    <t>再生医療を迅速に実用化するために、国が主体となり取り組む必要があることから優先度が高い。</t>
    <rPh sb="37" eb="40">
      <t>ユウセンド</t>
    </rPh>
    <rPh sb="41" eb="42">
      <t>タカ</t>
    </rPh>
    <phoneticPr fontId="5"/>
  </si>
  <si>
    <t>無</t>
  </si>
  <si>
    <t>一般競争入札（最低価格方式）を利用し、競争性を確保しながら委託事業者を選定しており、令和3年度は２者応札となっている。</t>
    <phoneticPr fontId="5"/>
  </si>
  <si>
    <t>‐</t>
  </si>
  <si>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</si>
  <si>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</si>
  <si>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</si>
  <si>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一般競争入札の落札額の差額によるものであり、妥当である。</t>
  </si>
  <si>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</si>
  <si>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</si>
  <si>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</si>
  <si>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平成31年4月に施行規則の改正に伴い、全体の研究計画数は減少したが見込みどおりである。</t>
    <rPh sb="0" eb="2">
      <t>ヘイセイ</t>
    </rPh>
    <rPh sb="4" eb="5">
      <t>ネン</t>
    </rPh>
    <rPh sb="6" eb="7">
      <t>ガツ</t>
    </rPh>
    <rPh sb="8" eb="10">
      <t>シコウ</t>
    </rPh>
    <rPh sb="10" eb="12">
      <t>キソク</t>
    </rPh>
    <rPh sb="13" eb="15">
      <t>カイセイ</t>
    </rPh>
    <rPh sb="16" eb="17">
      <t>トモナ</t>
    </rPh>
    <rPh sb="19" eb="21">
      <t>ゼンタイ</t>
    </rPh>
    <rPh sb="22" eb="24">
      <t>ケンキュウ</t>
    </rPh>
    <rPh sb="24" eb="27">
      <t>ケイカクスウ</t>
    </rPh>
    <rPh sb="28" eb="30">
      <t>ゲンショウ</t>
    </rPh>
    <rPh sb="33" eb="35">
      <t>ミコ</t>
    </rPh>
    <phoneticPr fontId="5"/>
  </si>
  <si>
    <t>調査結果を再生医療等安全性確保法の改正に活用している。</t>
    <rPh sb="0" eb="2">
      <t>チョウサ</t>
    </rPh>
    <rPh sb="2" eb="4">
      <t>ケッカ</t>
    </rPh>
    <rPh sb="5" eb="7">
      <t>サイセイ</t>
    </rPh>
    <rPh sb="7" eb="9">
      <t>イリョウ</t>
    </rPh>
    <rPh sb="9" eb="10">
      <t>トウ</t>
    </rPh>
    <rPh sb="10" eb="13">
      <t>アンゼンセイ</t>
    </rPh>
    <rPh sb="13" eb="16">
      <t>カクホホウ</t>
    </rPh>
    <rPh sb="17" eb="19">
      <t>カイセイ</t>
    </rPh>
    <rPh sb="20" eb="22">
      <t>カツヨウ</t>
    </rPh>
    <phoneticPr fontId="5"/>
  </si>
  <si>
    <t>類似事業では、構造物とオルガノイド、ゲノム編集技術を応用した技術(エピゲノム編集等)を用いた治療及び研究の実態調査を行っており、本事業とは役割が異なるため、適切な役割分担となっている。</t>
    <phoneticPr fontId="5"/>
  </si>
  <si>
    <t>再生医療の各種申請書の作成を行うポータルサイトの運営効果もあり、平成31年4月に施行規則の改正に伴う研究計画等の変更についても遅滞なく届出が行われ、再生医療の実用化の促進に一定の効果をあげている。</t>
    <phoneticPr fontId="5"/>
  </si>
  <si>
    <t>再生医療の提供計画の届出件数は増加傾向にあり、手続き業務を行うには、各種申請書の作成支援を行うポータルサイトの運営が必須となるため、引き続き、当該事業を継続するとともに、今後も適切な執行に努めてまいりたい。</t>
    <phoneticPr fontId="5"/>
  </si>
  <si>
    <t>人件費</t>
    <rPh sb="0" eb="3">
      <t>ジンケンヒ</t>
    </rPh>
    <phoneticPr fontId="5"/>
  </si>
  <si>
    <t>事務庁費</t>
    <rPh sb="0" eb="2">
      <t>ジム</t>
    </rPh>
    <rPh sb="2" eb="4">
      <t>チョウヒ</t>
    </rPh>
    <phoneticPr fontId="5"/>
  </si>
  <si>
    <t>常勤職員の人件費</t>
    <phoneticPr fontId="5"/>
  </si>
  <si>
    <t>事務所借料、光熱費等</t>
    <phoneticPr fontId="5"/>
  </si>
  <si>
    <t>独立行政法人医薬品医療機器総合機構</t>
    <phoneticPr fontId="5"/>
  </si>
  <si>
    <t>細胞培養加工施設の構造設備等が基準に適合するかどうかについての調査</t>
    <phoneticPr fontId="5"/>
  </si>
  <si>
    <t>運営費交付金交付</t>
  </si>
  <si>
    <t>-</t>
    <phoneticPr fontId="5"/>
  </si>
  <si>
    <t>57,591,000/18</t>
    <phoneticPr fontId="5"/>
  </si>
  <si>
    <t>細胞培養加工施設の新規開設又は更新における構造設備等の確認</t>
    <rPh sb="0" eb="2">
      <t>サイボウ</t>
    </rPh>
    <rPh sb="2" eb="4">
      <t>バイヨウ</t>
    </rPh>
    <rPh sb="4" eb="6">
      <t>カコウ</t>
    </rPh>
    <rPh sb="6" eb="8">
      <t>シセツ</t>
    </rPh>
    <rPh sb="9" eb="11">
      <t>シンキ</t>
    </rPh>
    <rPh sb="11" eb="13">
      <t>カイセツ</t>
    </rPh>
    <rPh sb="13" eb="14">
      <t>マタ</t>
    </rPh>
    <rPh sb="15" eb="17">
      <t>コウシン</t>
    </rPh>
    <rPh sb="21" eb="23">
      <t>コウゾウ</t>
    </rPh>
    <rPh sb="23" eb="25">
      <t>セツビ</t>
    </rPh>
    <rPh sb="25" eb="26">
      <t>トウ</t>
    </rPh>
    <rPh sb="27" eb="29">
      <t>カクニン</t>
    </rPh>
    <phoneticPr fontId="5"/>
  </si>
  <si>
    <t>再生医療等の安全性の確保</t>
    <rPh sb="0" eb="2">
      <t>サイセイ</t>
    </rPh>
    <rPh sb="2" eb="4">
      <t>イリョウ</t>
    </rPh>
    <rPh sb="4" eb="5">
      <t>トウ</t>
    </rPh>
    <rPh sb="6" eb="9">
      <t>アンゼンセイ</t>
    </rPh>
    <rPh sb="10" eb="12">
      <t>カクホ</t>
    </rPh>
    <phoneticPr fontId="5"/>
  </si>
  <si>
    <t>A.独立行政法人医薬品医療機器総合機構</t>
    <phoneticPr fontId="5"/>
  </si>
  <si>
    <t>57,591,000/30</t>
    <phoneticPr fontId="5"/>
  </si>
  <si>
    <t>令和６年度に細胞培養加工施設の許可及び認定件数が80件以上となるよう維持する</t>
    <rPh sb="0" eb="2">
      <t>レイワ</t>
    </rPh>
    <rPh sb="27" eb="29">
      <t>イジョウ</t>
    </rPh>
    <rPh sb="34" eb="36">
      <t>イジ</t>
    </rPh>
    <phoneticPr fontId="5"/>
  </si>
  <si>
    <t>49,095,000/8,000</t>
    <phoneticPr fontId="5"/>
  </si>
  <si>
    <t>令和６年度に再生医療等提供計画、認定再生医療等委員会及び細胞培養加工施設（届出）の認定等の件数が8,000件以上となるよう維持する</t>
    <rPh sb="0" eb="2">
      <t>レイワ</t>
    </rPh>
    <rPh sb="54" eb="56">
      <t>イジョウ</t>
    </rPh>
    <rPh sb="61" eb="63">
      <t>イジ</t>
    </rPh>
    <phoneticPr fontId="5"/>
  </si>
  <si>
    <t>-</t>
    <phoneticPr fontId="5"/>
  </si>
  <si>
    <t>再生医療を迅速に実用化するため必要な事業であり、引き続き、必要な予算額を確保し、適正な執行に努めること。</t>
    <rPh sb="15" eb="17">
      <t>ヒツヨウ</t>
    </rPh>
    <rPh sb="18" eb="20">
      <t>ジギョウ</t>
    </rPh>
    <phoneticPr fontId="5"/>
  </si>
  <si>
    <t>点検対象外</t>
    <rPh sb="0" eb="5">
      <t>テンケンタイショウガイ</t>
    </rPh>
    <phoneticPr fontId="5"/>
  </si>
  <si>
    <t>研究開発政策課</t>
    <rPh sb="4" eb="6">
      <t>セイサク</t>
    </rPh>
    <phoneticPr fontId="5"/>
  </si>
  <si>
    <t>課長：荒木　裕人</t>
    <rPh sb="3" eb="5">
      <t>アラキ</t>
    </rPh>
    <rPh sb="6" eb="7">
      <t>ヒロ</t>
    </rPh>
    <rPh sb="7" eb="8">
      <t>ヒト</t>
    </rPh>
    <phoneticPr fontId="5"/>
  </si>
  <si>
    <t>-</t>
    <phoneticPr fontId="5"/>
  </si>
  <si>
    <t>PMDAの業務増加に伴う経費の増
要求額のうち「重要政策推進枠」12</t>
    <rPh sb="5" eb="7">
      <t>ギョウム</t>
    </rPh>
    <rPh sb="7" eb="9">
      <t>ゾウカ</t>
    </rPh>
    <rPh sb="10" eb="11">
      <t>トモナ</t>
    </rPh>
    <rPh sb="12" eb="14">
      <t>ケイヒ</t>
    </rPh>
    <rPh sb="15" eb="16">
      <t>ゾウ</t>
    </rPh>
    <rPh sb="17" eb="20">
      <t>ヨウキュウガク</t>
    </rPh>
    <rPh sb="24" eb="26">
      <t>ジュウヨウ</t>
    </rPh>
    <rPh sb="26" eb="28">
      <t>セイサク</t>
    </rPh>
    <rPh sb="28" eb="30">
      <t>スイシン</t>
    </rPh>
    <rPh sb="30" eb="31">
      <t>ワク</t>
    </rPh>
    <phoneticPr fontId="5"/>
  </si>
  <si>
    <t>TMI総合法律事務所</t>
    <rPh sb="3" eb="5">
      <t>ソウゴウ</t>
    </rPh>
    <rPh sb="5" eb="7">
      <t>ホウリツ</t>
    </rPh>
    <rPh sb="7" eb="10">
      <t>ジムショ</t>
    </rPh>
    <phoneticPr fontId="5"/>
  </si>
  <si>
    <t>再生医療等の安全性の確保等に関する法律の施行状況の把握及び見直し
等のための相談事業</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</si>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</sst>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190499</xdr:colOff>
      <xdr:row>272</xdr:row>
      <xdr:rowOff>296989</xdr:rowOff>
    </xdr:from>
    <xdr:to>
      <xdr:col>38</xdr:col>
      <xdr:colOff>190499</xdr:colOff>
      <xdr:row>274</xdr:row>
      <xdr:rowOff>240747</xdr:rowOff>
    </xdr:to>
    <xdr:sp macro="" textlink="">
      <xdr:nvSpPr>
        <xdr:cNvPr id="2" name="正方形/長方形 1"/>
        <xdr:cNvSpPr/>
      </xdr:nvSpPr>
      <xdr:spPr>
        <a:xfrm>
          <a:off x="3291839" y="39037069"/>
          <a:ext cx="3840480" cy="6524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９０．７百万円</a:t>
          </a:r>
        </a:p>
      </xdr:txBody>
    </xdr:sp>
    <xdr:clientData/>
  </xdr:twoCellAnchor>
  <xdr:twoCellAnchor>
    <xdr:from>
      <xdr:col>20</xdr:col>
      <xdr:colOff>11906</xdr:colOff>
      <xdr:row>279</xdr:row>
      <xdr:rowOff>47625</xdr:rowOff>
    </xdr:from>
    <xdr:to>
      <xdr:col>20</xdr:col>
      <xdr:colOff>13607</xdr:colOff>
      <xdr:row>280</xdr:row>
      <xdr:rowOff>240894</xdr:rowOff>
    </xdr:to>
    <xdr:cxnSp macro="">
      <xdr:nvCxnSpPr>
        <xdr:cNvPr id="3" name="直線矢印コネクタ 2"/>
        <xdr:cNvCxnSpPr/>
      </xdr:nvCxnSpPr>
      <xdr:spPr>
        <a:xfrm>
          <a:off x="3669506" y="41279445"/>
          <a:ext cx="1701" cy="5514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281</xdr:row>
      <xdr:rowOff>283936</xdr:rowOff>
    </xdr:from>
    <xdr:to>
      <xdr:col>27</xdr:col>
      <xdr:colOff>27214</xdr:colOff>
      <xdr:row>283</xdr:row>
      <xdr:rowOff>340179</xdr:rowOff>
    </xdr:to>
    <xdr:sp macro="" textlink="">
      <xdr:nvSpPr>
        <xdr:cNvPr id="4" name="正方形/長方形 3"/>
        <xdr:cNvSpPr/>
      </xdr:nvSpPr>
      <xdr:spPr>
        <a:xfrm>
          <a:off x="2404654" y="42232036"/>
          <a:ext cx="2560320" cy="7649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ysClr val="windowText" lastClr="000000"/>
              </a:solidFill>
            </a:rPr>
            <a:t>５７．６百万円</a:t>
          </a:r>
          <a:endParaRPr kumimoji="1" lang="en-US" altLang="ja-JP" sz="1100">
            <a:solidFill>
              <a:sysClr val="windowText" lastClr="000000"/>
            </a:solidFill>
          </a:endParaRPr>
        </a:p>
      </xdr:txBody>
    </xdr:sp>
    <xdr:clientData/>
  </xdr:twoCellAnchor>
  <xdr:twoCellAnchor>
    <xdr:from>
      <xdr:col>17</xdr:col>
      <xdr:colOff>76200</xdr:colOff>
      <xdr:row>274</xdr:row>
      <xdr:rowOff>259441</xdr:rowOff>
    </xdr:from>
    <xdr:to>
      <xdr:col>39</xdr:col>
      <xdr:colOff>177800</xdr:colOff>
      <xdr:row>278</xdr:row>
      <xdr:rowOff>321469</xdr:rowOff>
    </xdr:to>
    <xdr:sp macro="" textlink="">
      <xdr:nvSpPr>
        <xdr:cNvPr id="5" name="大かっこ 4"/>
        <xdr:cNvSpPr/>
      </xdr:nvSpPr>
      <xdr:spPr>
        <a:xfrm>
          <a:off x="3185160" y="39708181"/>
          <a:ext cx="4124960" cy="14869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・細胞培養加工施設の構造設備等が基準に適合するかどうかについての調査費用を</a:t>
          </a:r>
          <a:r>
            <a:rPr kumimoji="1" lang="ja-JP" altLang="ja-JP" sz="1100">
              <a:solidFill>
                <a:schemeClr val="tx1"/>
              </a:solidFill>
              <a:effectLst/>
              <a:latin typeface="+mn-lt"/>
              <a:ea typeface="+mn-ea"/>
              <a:cs typeface="+mn-cs"/>
            </a:rPr>
            <a:t>独立行政法人医薬品医療機器総合機構</a:t>
          </a:r>
          <a:r>
            <a:rPr kumimoji="1" lang="ja-JP" altLang="en-US" sz="1100">
              <a:solidFill>
                <a:schemeClr val="tx1"/>
              </a:solidFill>
              <a:effectLst/>
              <a:latin typeface="+mn-lt"/>
              <a:ea typeface="+mn-ea"/>
              <a:cs typeface="+mn-cs"/>
            </a:rPr>
            <a:t>へ交付。</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a:solidFill>
                <a:schemeClr val="tx1"/>
              </a:solidFill>
              <a:effectLst/>
              <a:latin typeface="+mn-lt"/>
              <a:ea typeface="+mn-ea"/>
              <a:cs typeface="+mn-cs"/>
            </a:rPr>
            <a:t>・届出された再生医療等の提供計画等の台帳管理や提供計画と定期報告との連結、ヒト幹細胞データベースとの連携等、広く国民へ再生医療の正確な知識を普及させるための方策を整備。</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13</xdr:col>
      <xdr:colOff>13608</xdr:colOff>
      <xdr:row>284</xdr:row>
      <xdr:rowOff>218621</xdr:rowOff>
    </xdr:from>
    <xdr:to>
      <xdr:col>27</xdr:col>
      <xdr:colOff>13608</xdr:colOff>
      <xdr:row>287</xdr:row>
      <xdr:rowOff>122465</xdr:rowOff>
    </xdr:to>
    <xdr:sp macro="" textlink="">
      <xdr:nvSpPr>
        <xdr:cNvPr id="6" name="大かっこ 5"/>
        <xdr:cNvSpPr/>
      </xdr:nvSpPr>
      <xdr:spPr>
        <a:xfrm>
          <a:off x="2391048" y="43233521"/>
          <a:ext cx="2560320" cy="12830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kumimoji="1" lang="ja-JP" altLang="ja-JP" sz="1100">
              <a:solidFill>
                <a:schemeClr val="tx1"/>
              </a:solidFill>
              <a:effectLst/>
              <a:latin typeface="+mn-lt"/>
              <a:ea typeface="+mn-ea"/>
              <a:cs typeface="+mn-cs"/>
            </a:rPr>
            <a:t>細胞培養加工施設の構造設備等が基準に適合するかどうかについての調査</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37</xdr:col>
      <xdr:colOff>176893</xdr:colOff>
      <xdr:row>278</xdr:row>
      <xdr:rowOff>345281</xdr:rowOff>
    </xdr:from>
    <xdr:to>
      <xdr:col>37</xdr:col>
      <xdr:colOff>178594</xdr:colOff>
      <xdr:row>280</xdr:row>
      <xdr:rowOff>250872</xdr:rowOff>
    </xdr:to>
    <xdr:cxnSp macro="">
      <xdr:nvCxnSpPr>
        <xdr:cNvPr id="7" name="直線矢印コネクタ 6"/>
        <xdr:cNvCxnSpPr/>
      </xdr:nvCxnSpPr>
      <xdr:spPr>
        <a:xfrm flipH="1">
          <a:off x="6943453" y="41218961"/>
          <a:ext cx="1701" cy="6218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163286</xdr:colOff>
      <xdr:row>281</xdr:row>
      <xdr:rowOff>270329</xdr:rowOff>
    </xdr:from>
    <xdr:to>
      <xdr:col>44</xdr:col>
      <xdr:colOff>163286</xdr:colOff>
      <xdr:row>283</xdr:row>
      <xdr:rowOff>285750</xdr:rowOff>
    </xdr:to>
    <xdr:sp macro="" textlink="">
      <xdr:nvSpPr>
        <xdr:cNvPr id="8" name="正方形/長方形 7"/>
        <xdr:cNvSpPr/>
      </xdr:nvSpPr>
      <xdr:spPr>
        <a:xfrm>
          <a:off x="5649686" y="42218429"/>
          <a:ext cx="2560320" cy="7240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三菱ＵＦＪリサーチ＆コンサルティング株式会社　他１者</a:t>
          </a:r>
          <a:endParaRPr kumimoji="1" lang="en-US" altLang="ja-JP" sz="1100">
            <a:solidFill>
              <a:sysClr val="windowText" lastClr="000000"/>
            </a:solidFill>
          </a:endParaRPr>
        </a:p>
        <a:p>
          <a:pPr algn="ctr"/>
          <a:r>
            <a:rPr kumimoji="1" lang="ja-JP" altLang="en-US" sz="1100">
              <a:solidFill>
                <a:sysClr val="windowText" lastClr="000000"/>
              </a:solidFill>
            </a:rPr>
            <a:t>３３．２百万円</a:t>
          </a:r>
          <a:endParaRPr kumimoji="1" lang="en-US" altLang="ja-JP" sz="1100">
            <a:solidFill>
              <a:sysClr val="windowText" lastClr="000000"/>
            </a:solidFill>
          </a:endParaRPr>
        </a:p>
      </xdr:txBody>
    </xdr:sp>
    <xdr:clientData/>
  </xdr:twoCellAnchor>
  <xdr:twoCellAnchor>
    <xdr:from>
      <xdr:col>31</xdr:col>
      <xdr:colOff>0</xdr:colOff>
      <xdr:row>284</xdr:row>
      <xdr:rowOff>218620</xdr:rowOff>
    </xdr:from>
    <xdr:to>
      <xdr:col>45</xdr:col>
      <xdr:colOff>0</xdr:colOff>
      <xdr:row>288</xdr:row>
      <xdr:rowOff>190499</xdr:rowOff>
    </xdr:to>
    <xdr:sp macro="" textlink="">
      <xdr:nvSpPr>
        <xdr:cNvPr id="9" name="大かっこ 8"/>
        <xdr:cNvSpPr/>
      </xdr:nvSpPr>
      <xdr:spPr>
        <a:xfrm>
          <a:off x="5669280" y="43233520"/>
          <a:ext cx="2560320" cy="20140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再生医療等の提供計画等のデータの保管や提供状況の管理を行い、さらには、安全性等を事後的に検証するために専門家を集め議論を行う。また、再生医療等の提供状況の公表資料を作成する。</a:t>
          </a:r>
          <a:endParaRPr lang="ja-JP" altLang="ja-JP">
            <a:effectLst/>
          </a:endParaRPr>
        </a:p>
      </xdr:txBody>
    </xdr:sp>
    <xdr:clientData/>
  </xdr:twoCellAnchor>
  <xdr:twoCellAnchor>
    <xdr:from>
      <xdr:col>16</xdr:col>
      <xdr:colOff>54428</xdr:colOff>
      <xdr:row>280</xdr:row>
      <xdr:rowOff>330201</xdr:rowOff>
    </xdr:from>
    <xdr:to>
      <xdr:col>24</xdr:col>
      <xdr:colOff>84591</xdr:colOff>
      <xdr:row>281</xdr:row>
      <xdr:rowOff>149679</xdr:rowOff>
    </xdr:to>
    <xdr:sp macro="" textlink="">
      <xdr:nvSpPr>
        <xdr:cNvPr id="10" name="テキスト ボックス 9"/>
        <xdr:cNvSpPr txBox="1"/>
      </xdr:nvSpPr>
      <xdr:spPr>
        <a:xfrm>
          <a:off x="2980508" y="41920161"/>
          <a:ext cx="1493203" cy="1776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33</xdr:col>
      <xdr:colOff>192312</xdr:colOff>
      <xdr:row>280</xdr:row>
      <xdr:rowOff>342900</xdr:rowOff>
    </xdr:from>
    <xdr:to>
      <xdr:col>44</xdr:col>
      <xdr:colOff>190499</xdr:colOff>
      <xdr:row>281</xdr:row>
      <xdr:rowOff>149679</xdr:rowOff>
    </xdr:to>
    <xdr:sp macro="" textlink="">
      <xdr:nvSpPr>
        <xdr:cNvPr id="11" name="テキスト ボックス 10"/>
        <xdr:cNvSpPr txBox="1"/>
      </xdr:nvSpPr>
      <xdr:spPr>
        <a:xfrm>
          <a:off x="6219732" y="41932860"/>
          <a:ext cx="2009867" cy="164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20</xdr:col>
      <xdr:colOff>27164</xdr:colOff>
      <xdr:row>291</xdr:row>
      <xdr:rowOff>198058</xdr:rowOff>
    </xdr:from>
    <xdr:to>
      <xdr:col>34</xdr:col>
      <xdr:colOff>27164</xdr:colOff>
      <xdr:row>293</xdr:row>
      <xdr:rowOff>219538</xdr:rowOff>
    </xdr:to>
    <xdr:sp macro="" textlink="">
      <xdr:nvSpPr>
        <xdr:cNvPr id="12" name="正方形/長方形 11"/>
        <xdr:cNvSpPr/>
      </xdr:nvSpPr>
      <xdr:spPr>
        <a:xfrm>
          <a:off x="3613046" y="96066623"/>
          <a:ext cx="2510118" cy="7207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Ｃ．株式会社エスケイワード</a:t>
          </a:r>
          <a:endParaRPr kumimoji="1" lang="en-US" altLang="ja-JP" sz="1100">
            <a:solidFill>
              <a:sysClr val="windowText" lastClr="000000"/>
            </a:solidFill>
          </a:endParaRPr>
        </a:p>
        <a:p>
          <a:pPr algn="ctr"/>
          <a:r>
            <a:rPr kumimoji="1" lang="ja-JP" altLang="en-US" sz="1100">
              <a:solidFill>
                <a:sysClr val="windowText" lastClr="000000"/>
              </a:solidFill>
            </a:rPr>
            <a:t>１１．７百万円</a:t>
          </a:r>
          <a:endParaRPr kumimoji="1" lang="en-US" altLang="ja-JP" sz="1100">
            <a:solidFill>
              <a:sysClr val="windowText" lastClr="000000"/>
            </a:solidFill>
          </a:endParaRPr>
        </a:p>
      </xdr:txBody>
    </xdr:sp>
    <xdr:clientData/>
  </xdr:twoCellAnchor>
  <xdr:twoCellAnchor>
    <xdr:from>
      <xdr:col>20</xdr:col>
      <xdr:colOff>33680</xdr:colOff>
      <xdr:row>294</xdr:row>
      <xdr:rowOff>97203</xdr:rowOff>
    </xdr:from>
    <xdr:to>
      <xdr:col>33</xdr:col>
      <xdr:colOff>163870</xdr:colOff>
      <xdr:row>296</xdr:row>
      <xdr:rowOff>245975</xdr:rowOff>
    </xdr:to>
    <xdr:sp macro="" textlink="">
      <xdr:nvSpPr>
        <xdr:cNvPr id="13" name="大かっこ 12"/>
        <xdr:cNvSpPr/>
      </xdr:nvSpPr>
      <xdr:spPr>
        <a:xfrm>
          <a:off x="3619562" y="96978779"/>
          <a:ext cx="2461014" cy="7763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再生医療等提供状況の申請および報告等のＷＥＢ管理システムの開発・専用サーバ整備。</a:t>
          </a:r>
          <a:endParaRPr lang="ja-JP" altLang="ja-JP">
            <a:effectLst/>
          </a:endParaRPr>
        </a:p>
      </xdr:txBody>
    </xdr:sp>
    <xdr:clientData/>
  </xdr:twoCellAnchor>
  <xdr:twoCellAnchor>
    <xdr:from>
      <xdr:col>22</xdr:col>
      <xdr:colOff>136284</xdr:colOff>
      <xdr:row>290</xdr:row>
      <xdr:rowOff>257255</xdr:rowOff>
    </xdr:from>
    <xdr:to>
      <xdr:col>30</xdr:col>
      <xdr:colOff>166447</xdr:colOff>
      <xdr:row>291</xdr:row>
      <xdr:rowOff>104855</xdr:rowOff>
    </xdr:to>
    <xdr:sp macro="" textlink="">
      <xdr:nvSpPr>
        <xdr:cNvPr id="14" name="テキスト ボックス 13"/>
        <xdr:cNvSpPr txBox="1"/>
      </xdr:nvSpPr>
      <xdr:spPr>
        <a:xfrm>
          <a:off x="4080755" y="95686549"/>
          <a:ext cx="1464516" cy="2868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33</xdr:col>
      <xdr:colOff>1600</xdr:colOff>
      <xdr:row>288</xdr:row>
      <xdr:rowOff>298717</xdr:rowOff>
    </xdr:from>
    <xdr:to>
      <xdr:col>33</xdr:col>
      <xdr:colOff>1600</xdr:colOff>
      <xdr:row>290</xdr:row>
      <xdr:rowOff>299218</xdr:rowOff>
    </xdr:to>
    <xdr:cxnSp macro="">
      <xdr:nvCxnSpPr>
        <xdr:cNvPr id="15" name="直線矢印コネクタ 14"/>
        <xdr:cNvCxnSpPr/>
      </xdr:nvCxnSpPr>
      <xdr:spPr>
        <a:xfrm>
          <a:off x="5918306" y="95127376"/>
          <a:ext cx="0" cy="6011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152399</xdr:colOff>
      <xdr:row>288</xdr:row>
      <xdr:rowOff>268941</xdr:rowOff>
    </xdr:from>
    <xdr:to>
      <xdr:col>40</xdr:col>
      <xdr:colOff>152399</xdr:colOff>
      <xdr:row>290</xdr:row>
      <xdr:rowOff>269442</xdr:rowOff>
    </xdr:to>
    <xdr:cxnSp macro="">
      <xdr:nvCxnSpPr>
        <xdr:cNvPr id="17" name="直線矢印コネクタ 16"/>
        <xdr:cNvCxnSpPr/>
      </xdr:nvCxnSpPr>
      <xdr:spPr>
        <a:xfrm>
          <a:off x="7324164" y="95097600"/>
          <a:ext cx="0" cy="60113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41</xdr:col>
      <xdr:colOff>143435</xdr:colOff>
      <xdr:row>290</xdr:row>
      <xdr:rowOff>179294</xdr:rowOff>
    </xdr:from>
    <xdr:to>
      <xdr:col>49</xdr:col>
      <xdr:colOff>173598</xdr:colOff>
      <xdr:row>291</xdr:row>
      <xdr:rowOff>26894</xdr:rowOff>
    </xdr:to>
    <xdr:sp macro="" textlink="">
      <xdr:nvSpPr>
        <xdr:cNvPr id="18" name="テキスト ボックス 17"/>
        <xdr:cNvSpPr txBox="1"/>
      </xdr:nvSpPr>
      <xdr:spPr>
        <a:xfrm>
          <a:off x="7494494" y="95608588"/>
          <a:ext cx="1464516" cy="286871"/>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80682</xdr:colOff>
      <xdr:row>291</xdr:row>
      <xdr:rowOff>197223</xdr:rowOff>
    </xdr:from>
    <xdr:to>
      <xdr:col>49</xdr:col>
      <xdr:colOff>259976</xdr:colOff>
      <xdr:row>293</xdr:row>
      <xdr:rowOff>218703</xdr:rowOff>
    </xdr:to>
    <xdr:sp macro="" textlink="">
      <xdr:nvSpPr>
        <xdr:cNvPr id="20" name="正方形/長方形 19"/>
        <xdr:cNvSpPr/>
      </xdr:nvSpPr>
      <xdr:spPr>
        <a:xfrm>
          <a:off x="6535270" y="96065788"/>
          <a:ext cx="2510118" cy="72072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Ｄ．株式会社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日立ソリューションズ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105398</xdr:colOff>
      <xdr:row>294</xdr:row>
      <xdr:rowOff>79273</xdr:rowOff>
    </xdr:from>
    <xdr:to>
      <xdr:col>49</xdr:col>
      <xdr:colOff>235588</xdr:colOff>
      <xdr:row>296</xdr:row>
      <xdr:rowOff>228045</xdr:rowOff>
    </xdr:to>
    <xdr:sp macro="" textlink="">
      <xdr:nvSpPr>
        <xdr:cNvPr id="21" name="大かっこ 20"/>
        <xdr:cNvSpPr/>
      </xdr:nvSpPr>
      <xdr:spPr>
        <a:xfrm>
          <a:off x="6559986" y="96960849"/>
          <a:ext cx="2461014" cy="7763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システムの脆弱性調査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9" zoomScale="85" zoomScaleNormal="75" zoomScaleSheetLayoutView="85" zoomScalePageLayoutView="85" workbookViewId="0">
      <selection activeCell="O243" sqref="O243:AF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365</v>
      </c>
      <c r="AJ2" s="850" t="s">
        <v>720</v>
      </c>
      <c r="AK2" s="850"/>
      <c r="AL2" s="850"/>
      <c r="AM2" s="850"/>
      <c r="AN2" s="90" t="s">
        <v>365</v>
      </c>
      <c r="AO2" s="850">
        <v>21</v>
      </c>
      <c r="AP2" s="850"/>
      <c r="AQ2" s="850"/>
      <c r="AR2" s="91" t="s">
        <v>365</v>
      </c>
      <c r="AS2" s="851">
        <v>327</v>
      </c>
      <c r="AT2" s="851"/>
      <c r="AU2" s="851"/>
      <c r="AV2" s="90" t="str">
        <f>IF(AW2="","","-")</f>
        <v/>
      </c>
      <c r="AW2" s="852"/>
      <c r="AX2" s="852"/>
    </row>
    <row r="3" spans="1:50" ht="21" customHeight="1" thickBot="1" x14ac:dyDescent="0.2">
      <c r="A3" s="853" t="s">
        <v>679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689</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691</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692</v>
      </c>
      <c r="H5" s="841"/>
      <c r="I5" s="841"/>
      <c r="J5" s="841"/>
      <c r="K5" s="841"/>
      <c r="L5" s="841"/>
      <c r="M5" s="842" t="s">
        <v>62</v>
      </c>
      <c r="N5" s="843"/>
      <c r="O5" s="843"/>
      <c r="P5" s="843"/>
      <c r="Q5" s="843"/>
      <c r="R5" s="844"/>
      <c r="S5" s="845" t="s">
        <v>693</v>
      </c>
      <c r="T5" s="841"/>
      <c r="U5" s="841"/>
      <c r="V5" s="841"/>
      <c r="W5" s="841"/>
      <c r="X5" s="846"/>
      <c r="Y5" s="847" t="s">
        <v>3</v>
      </c>
      <c r="Z5" s="848"/>
      <c r="AA5" s="848"/>
      <c r="AB5" s="848"/>
      <c r="AC5" s="848"/>
      <c r="AD5" s="849"/>
      <c r="AE5" s="870" t="s">
        <v>788</v>
      </c>
      <c r="AF5" s="870"/>
      <c r="AG5" s="870"/>
      <c r="AH5" s="870"/>
      <c r="AI5" s="870"/>
      <c r="AJ5" s="870"/>
      <c r="AK5" s="870"/>
      <c r="AL5" s="870"/>
      <c r="AM5" s="870"/>
      <c r="AN5" s="870"/>
      <c r="AO5" s="870"/>
      <c r="AP5" s="871"/>
      <c r="AQ5" s="872" t="s">
        <v>789</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785</v>
      </c>
      <c r="H7" s="881"/>
      <c r="I7" s="881"/>
      <c r="J7" s="881"/>
      <c r="K7" s="881"/>
      <c r="L7" s="881"/>
      <c r="M7" s="881"/>
      <c r="N7" s="881"/>
      <c r="O7" s="881"/>
      <c r="P7" s="881"/>
      <c r="Q7" s="881"/>
      <c r="R7" s="881"/>
      <c r="S7" s="881"/>
      <c r="T7" s="881"/>
      <c r="U7" s="881"/>
      <c r="V7" s="881"/>
      <c r="W7" s="881"/>
      <c r="X7" s="882"/>
      <c r="Y7" s="883" t="s">
        <v>350</v>
      </c>
      <c r="Z7" s="702"/>
      <c r="AA7" s="702"/>
      <c r="AB7" s="702"/>
      <c r="AC7" s="702"/>
      <c r="AD7" s="884"/>
      <c r="AE7" s="812" t="s">
        <v>694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743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委託・請負、交付</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107</v>
      </c>
      <c r="Q13" s="715"/>
      <c r="R13" s="715"/>
      <c r="S13" s="715"/>
      <c r="T13" s="715"/>
      <c r="U13" s="715"/>
      <c r="V13" s="716"/>
      <c r="W13" s="714">
        <v>107</v>
      </c>
      <c r="X13" s="715"/>
      <c r="Y13" s="715"/>
      <c r="Z13" s="715"/>
      <c r="AA13" s="715"/>
      <c r="AB13" s="715"/>
      <c r="AC13" s="716"/>
      <c r="AD13" s="714">
        <v>107</v>
      </c>
      <c r="AE13" s="715"/>
      <c r="AF13" s="715"/>
      <c r="AG13" s="715"/>
      <c r="AH13" s="715"/>
      <c r="AI13" s="715"/>
      <c r="AJ13" s="716"/>
      <c r="AK13" s="714">
        <v>107</v>
      </c>
      <c r="AL13" s="715"/>
      <c r="AM13" s="715"/>
      <c r="AN13" s="715"/>
      <c r="AO13" s="715"/>
      <c r="AP13" s="715"/>
      <c r="AQ13" s="716"/>
      <c r="AR13" s="750">
        <v>118</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t="s">
        <v>696</v>
      </c>
      <c r="Q14" s="715"/>
      <c r="R14" s="715"/>
      <c r="S14" s="715"/>
      <c r="T14" s="715"/>
      <c r="U14" s="715"/>
      <c r="V14" s="716"/>
      <c r="W14" s="714" t="s">
        <v>696</v>
      </c>
      <c r="X14" s="715"/>
      <c r="Y14" s="715"/>
      <c r="Z14" s="715"/>
      <c r="AA14" s="715"/>
      <c r="AB14" s="715"/>
      <c r="AC14" s="716"/>
      <c r="AD14" s="714" t="s">
        <v>721</v>
      </c>
      <c r="AE14" s="715"/>
      <c r="AF14" s="715"/>
      <c r="AG14" s="715"/>
      <c r="AH14" s="715"/>
      <c r="AI14" s="715"/>
      <c r="AJ14" s="716"/>
      <c r="AK14" s="714" t="s">
        <v>795</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696</v>
      </c>
      <c r="Q15" s="715"/>
      <c r="R15" s="715"/>
      <c r="S15" s="715"/>
      <c r="T15" s="715"/>
      <c r="U15" s="715"/>
      <c r="V15" s="716"/>
      <c r="W15" s="714" t="s">
        <v>696</v>
      </c>
      <c r="X15" s="715"/>
      <c r="Y15" s="715"/>
      <c r="Z15" s="715"/>
      <c r="AA15" s="715"/>
      <c r="AB15" s="715"/>
      <c r="AC15" s="716"/>
      <c r="AD15" s="714" t="s">
        <v>721</v>
      </c>
      <c r="AE15" s="715"/>
      <c r="AF15" s="715"/>
      <c r="AG15" s="715"/>
      <c r="AH15" s="715"/>
      <c r="AI15" s="715"/>
      <c r="AJ15" s="716"/>
      <c r="AK15" s="714" t="s">
        <v>795</v>
      </c>
      <c r="AL15" s="715"/>
      <c r="AM15" s="715"/>
      <c r="AN15" s="715"/>
      <c r="AO15" s="715"/>
      <c r="AP15" s="715"/>
      <c r="AQ15" s="716"/>
      <c r="AR15" s="714" t="s">
        <v>797</v>
      </c>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t="s">
        <v>696</v>
      </c>
      <c r="Q16" s="715"/>
      <c r="R16" s="715"/>
      <c r="S16" s="715"/>
      <c r="T16" s="715"/>
      <c r="U16" s="715"/>
      <c r="V16" s="716"/>
      <c r="W16" s="714" t="s">
        <v>696</v>
      </c>
      <c r="X16" s="715"/>
      <c r="Y16" s="715"/>
      <c r="Z16" s="715"/>
      <c r="AA16" s="715"/>
      <c r="AB16" s="715"/>
      <c r="AC16" s="716"/>
      <c r="AD16" s="714" t="s">
        <v>721</v>
      </c>
      <c r="AE16" s="715"/>
      <c r="AF16" s="715"/>
      <c r="AG16" s="715"/>
      <c r="AH16" s="715"/>
      <c r="AI16" s="715"/>
      <c r="AJ16" s="716"/>
      <c r="AK16" s="714" t="s">
        <v>795</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696</v>
      </c>
      <c r="Q17" s="715"/>
      <c r="R17" s="715"/>
      <c r="S17" s="715"/>
      <c r="T17" s="715"/>
      <c r="U17" s="715"/>
      <c r="V17" s="716"/>
      <c r="W17" s="714" t="s">
        <v>696</v>
      </c>
      <c r="X17" s="715"/>
      <c r="Y17" s="715"/>
      <c r="Z17" s="715"/>
      <c r="AA17" s="715"/>
      <c r="AB17" s="715"/>
      <c r="AC17" s="716"/>
      <c r="AD17" s="714" t="s">
        <v>721</v>
      </c>
      <c r="AE17" s="715"/>
      <c r="AF17" s="715"/>
      <c r="AG17" s="715"/>
      <c r="AH17" s="715"/>
      <c r="AI17" s="715"/>
      <c r="AJ17" s="716"/>
      <c r="AK17" s="714" t="s">
        <v>795</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107</v>
      </c>
      <c r="Q18" s="794"/>
      <c r="R18" s="794"/>
      <c r="S18" s="794"/>
      <c r="T18" s="794"/>
      <c r="U18" s="794"/>
      <c r="V18" s="795"/>
      <c r="W18" s="793">
        <f>SUM(W13:AC17)</f>
        <v>107</v>
      </c>
      <c r="X18" s="794"/>
      <c r="Y18" s="794"/>
      <c r="Z18" s="794"/>
      <c r="AA18" s="794"/>
      <c r="AB18" s="794"/>
      <c r="AC18" s="795"/>
      <c r="AD18" s="793">
        <f>SUM(AD13:AJ17)</f>
        <v>107</v>
      </c>
      <c r="AE18" s="794"/>
      <c r="AF18" s="794"/>
      <c r="AG18" s="794"/>
      <c r="AH18" s="794"/>
      <c r="AI18" s="794"/>
      <c r="AJ18" s="795"/>
      <c r="AK18" s="793">
        <f>SUM(AK13:AQ17)</f>
        <v>107</v>
      </c>
      <c r="AL18" s="794"/>
      <c r="AM18" s="794"/>
      <c r="AN18" s="794"/>
      <c r="AO18" s="794"/>
      <c r="AP18" s="794"/>
      <c r="AQ18" s="795"/>
      <c r="AR18" s="793">
        <f>SUM(AR13:AX17)</f>
        <v>118</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105</v>
      </c>
      <c r="Q19" s="715"/>
      <c r="R19" s="715"/>
      <c r="S19" s="715"/>
      <c r="T19" s="715"/>
      <c r="U19" s="715"/>
      <c r="V19" s="716"/>
      <c r="W19" s="714">
        <v>89</v>
      </c>
      <c r="X19" s="715"/>
      <c r="Y19" s="715"/>
      <c r="Z19" s="715"/>
      <c r="AA19" s="715"/>
      <c r="AB19" s="715"/>
      <c r="AC19" s="716"/>
      <c r="AD19" s="714">
        <v>91</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0.98130841121495327</v>
      </c>
      <c r="Q20" s="761"/>
      <c r="R20" s="761"/>
      <c r="S20" s="761"/>
      <c r="T20" s="761"/>
      <c r="U20" s="761"/>
      <c r="V20" s="761"/>
      <c r="W20" s="761">
        <f>IF(W18=0, "-", SUM(W19)/W18)</f>
        <v>0.83177570093457942</v>
      </c>
      <c r="X20" s="761"/>
      <c r="Y20" s="761"/>
      <c r="Z20" s="761"/>
      <c r="AA20" s="761"/>
      <c r="AB20" s="761"/>
      <c r="AC20" s="761"/>
      <c r="AD20" s="761">
        <f>IF(AD18=0, "-", SUM(AD19)/AD18)</f>
        <v>0.85046728971962615</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318</v>
      </c>
      <c r="H21" s="760"/>
      <c r="I21" s="760"/>
      <c r="J21" s="760"/>
      <c r="K21" s="760"/>
      <c r="L21" s="760"/>
      <c r="M21" s="760"/>
      <c r="N21" s="760"/>
      <c r="O21" s="760"/>
      <c r="P21" s="761">
        <f>IF(P19=0, "-", SUM(P19)/SUM(P13,P14))</f>
        <v>0.98130841121495327</v>
      </c>
      <c r="Q21" s="761"/>
      <c r="R21" s="761"/>
      <c r="S21" s="761"/>
      <c r="T21" s="761"/>
      <c r="U21" s="761"/>
      <c r="V21" s="761"/>
      <c r="W21" s="761">
        <f>IF(W19=0, "-", SUM(W19)/SUM(W13,W14))</f>
        <v>0.83177570093457942</v>
      </c>
      <c r="X21" s="761"/>
      <c r="Y21" s="761"/>
      <c r="Z21" s="761"/>
      <c r="AA21" s="761"/>
      <c r="AB21" s="761"/>
      <c r="AC21" s="761"/>
      <c r="AD21" s="761">
        <f>IF(AD19=0, "-", SUM(AD19)/SUM(AD13,AD14))</f>
        <v>0.85046728971962615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674</v>
      </c>
      <c r="B22" s="721"/>
      <c r="C22" s="721"/>
      <c r="D22" s="721"/>
      <c r="E22" s="721"/>
      <c r="F22" s="722"/>
      <c r="G22" s="726" t="s">
        <v>307</v>
      </c>
      <c r="H22" s="565"/>
      <c r="I22" s="565"/>
      <c r="J22" s="565"/>
      <c r="K22" s="565"/>
      <c r="L22" s="565"/>
      <c r="M22" s="565"/>
      <c r="N22" s="565"/>
      <c r="O22" s="566"/>
      <c r="P22" s="727" t="s">
        <v>672</v>
      </c>
      <c r="Q22" s="565"/>
      <c r="R22" s="565"/>
      <c r="S22" s="565"/>
      <c r="T22" s="565"/>
      <c r="U22" s="565"/>
      <c r="V22" s="566"/>
      <c r="W22" s="727" t="s">
        <v>673</v>
      </c>
      <c r="X22" s="565"/>
      <c r="Y22" s="565"/>
      <c r="Z22" s="565"/>
      <c r="AA22" s="565"/>
      <c r="AB22" s="565"/>
      <c r="AC22" s="566"/>
      <c r="AD22" s="727" t="s">
        <v>306</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46.5" customHeight="1" x14ac:dyDescent="0.15">
      <c r="A23" s="723"/>
      <c r="B23" s="724"/>
      <c r="C23" s="724"/>
      <c r="D23" s="724"/>
      <c r="E23" s="724"/>
      <c r="F23" s="725"/>
      <c r="G23" s="747" t="s">
        <v>697</v>
      </c>
      <c r="H23" s="748"/>
      <c r="I23" s="748"/>
      <c r="J23" s="748"/>
      <c r="K23" s="748"/>
      <c r="L23" s="748"/>
      <c r="M23" s="748"/>
      <c r="N23" s="748"/>
      <c r="O23" s="749"/>
      <c r="P23" s="750">
        <v>58</v>
      </c>
      <c r="Q23" s="751"/>
      <c r="R23" s="751"/>
      <c r="S23" s="751"/>
      <c r="T23" s="751"/>
      <c r="U23" s="751"/>
      <c r="V23" s="752"/>
      <c r="W23" s="750">
        <v>69</v>
      </c>
      <c r="X23" s="751"/>
      <c r="Y23" s="751"/>
      <c r="Z23" s="751"/>
      <c r="AA23" s="751"/>
      <c r="AB23" s="751"/>
      <c r="AC23" s="752"/>
      <c r="AD23" s="753" t="s">
        <v>791</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3"/>
      <c r="B24" s="724"/>
      <c r="C24" s="724"/>
      <c r="D24" s="724"/>
      <c r="E24" s="724"/>
      <c r="F24" s="725"/>
      <c r="G24" s="717" t="s">
        <v>698</v>
      </c>
      <c r="H24" s="718"/>
      <c r="I24" s="718"/>
      <c r="J24" s="718"/>
      <c r="K24" s="718"/>
      <c r="L24" s="718"/>
      <c r="M24" s="718"/>
      <c r="N24" s="718"/>
      <c r="O24" s="719"/>
      <c r="P24" s="714">
        <v>49</v>
      </c>
      <c r="Q24" s="715"/>
      <c r="R24" s="715"/>
      <c r="S24" s="715"/>
      <c r="T24" s="715"/>
      <c r="U24" s="715"/>
      <c r="V24" s="716"/>
      <c r="W24" s="714">
        <v>49</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4"/>
      <c r="I29" s="734"/>
      <c r="J29" s="734"/>
      <c r="K29" s="734"/>
      <c r="L29" s="734"/>
      <c r="M29" s="734"/>
      <c r="N29" s="734"/>
      <c r="O29" s="735"/>
      <c r="P29" s="736">
        <f>AK13</f>
        <v>107</v>
      </c>
      <c r="Q29" s="737"/>
      <c r="R29" s="737"/>
      <c r="S29" s="737"/>
      <c r="T29" s="737"/>
      <c r="U29" s="737"/>
      <c r="V29" s="738"/>
      <c r="W29" s="739">
        <f>AR13</f>
        <v>118</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661</v>
      </c>
      <c r="B30" s="743"/>
      <c r="C30" s="743"/>
      <c r="D30" s="743"/>
      <c r="E30" s="743"/>
      <c r="F30" s="744"/>
      <c r="G30" s="745" t="s">
        <v>745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662</v>
      </c>
      <c r="B31" s="168"/>
      <c r="C31" s="168"/>
      <c r="D31" s="168"/>
      <c r="E31" s="168"/>
      <c r="F31" s="169"/>
      <c r="G31" s="704" t="s">
        <v>654</v>
      </c>
      <c r="H31" s="705"/>
      <c r="I31" s="705"/>
      <c r="J31" s="705"/>
      <c r="K31" s="705"/>
      <c r="L31" s="705"/>
      <c r="M31" s="705"/>
      <c r="N31" s="705"/>
      <c r="O31" s="705"/>
      <c r="P31" s="706" t="s">
        <v>653</v>
      </c>
      <c r="Q31" s="705"/>
      <c r="R31" s="705"/>
      <c r="S31" s="705"/>
      <c r="T31" s="705"/>
      <c r="U31" s="705"/>
      <c r="V31" s="705"/>
      <c r="W31" s="705"/>
      <c r="X31" s="707"/>
      <c r="Y31" s="708"/>
      <c r="Z31" s="709"/>
      <c r="AA31" s="710"/>
      <c r="AB31" s="641" t="s">
        <v>11</v>
      </c>
      <c r="AC31" s="641"/>
      <c r="AD31" s="641"/>
      <c r="AE31" s="131" t="s">
        <v>498</v>
      </c>
      <c r="AF31" s="711"/>
      <c r="AG31" s="711"/>
      <c r="AH31" s="712"/>
      <c r="AI31" s="131" t="s">
        <v>650</v>
      </c>
      <c r="AJ31" s="711"/>
      <c r="AK31" s="711"/>
      <c r="AL31" s="712"/>
      <c r="AM31" s="131" t="s">
        <v>466</v>
      </c>
      <c r="AN31" s="711"/>
      <c r="AO31" s="711"/>
      <c r="AP31" s="712"/>
      <c r="AQ31" s="638" t="s">
        <v>497</v>
      </c>
      <c r="AR31" s="639"/>
      <c r="AS31" s="639"/>
      <c r="AT31" s="640"/>
      <c r="AU31" s="638" t="s">
        <v>675</v>
      </c>
      <c r="AV31" s="639"/>
      <c r="AW31" s="639"/>
      <c r="AX31" s="648"/>
    </row>
    <row r="32" spans="1:50" ht="23.25" customHeight="1" x14ac:dyDescent="0.15">
      <c r="A32" s="663"/>
      <c r="B32" s="168"/>
      <c r="C32" s="168"/>
      <c r="D32" s="168"/>
      <c r="E32" s="168"/>
      <c r="F32" s="169"/>
      <c r="G32" s="713" t="s">
        <v>778</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700</v>
      </c>
      <c r="AC32" s="662"/>
      <c r="AD32" s="662"/>
      <c r="AE32" s="631">
        <v>85</v>
      </c>
      <c r="AF32" s="631"/>
      <c r="AG32" s="631"/>
      <c r="AH32" s="631"/>
      <c r="AI32" s="631">
        <v>82</v>
      </c>
      <c r="AJ32" s="631"/>
      <c r="AK32" s="631"/>
      <c r="AL32" s="631"/>
      <c r="AM32" s="631">
        <v>18</v>
      </c>
      <c r="AN32" s="631"/>
      <c r="AO32" s="631"/>
      <c r="AP32" s="631"/>
      <c r="AQ32" s="677" t="s">
        <v>796</v>
      </c>
      <c r="AR32" s="631"/>
      <c r="AS32" s="631"/>
      <c r="AT32" s="631"/>
      <c r="AU32" s="108" t="s">
        <v>796</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700</v>
      </c>
      <c r="AC33" s="662"/>
      <c r="AD33" s="662"/>
      <c r="AE33" s="631">
        <v>80</v>
      </c>
      <c r="AF33" s="631"/>
      <c r="AG33" s="631"/>
      <c r="AH33" s="631"/>
      <c r="AI33" s="631">
        <v>76</v>
      </c>
      <c r="AJ33" s="631"/>
      <c r="AK33" s="631"/>
      <c r="AL33" s="631"/>
      <c r="AM33" s="631">
        <v>30</v>
      </c>
      <c r="AN33" s="631"/>
      <c r="AO33" s="631"/>
      <c r="AP33" s="631"/>
      <c r="AQ33" s="677">
        <v>30</v>
      </c>
      <c r="AR33" s="631"/>
      <c r="AS33" s="631"/>
      <c r="AT33" s="631"/>
      <c r="AU33" s="632">
        <v>30</v>
      </c>
      <c r="AV33" s="633"/>
      <c r="AW33" s="633"/>
      <c r="AX33" s="634"/>
    </row>
    <row r="34" spans="1:51" ht="23.25" customHeight="1" x14ac:dyDescent="0.15">
      <c r="A34" s="695" t="s">
        <v>663</v>
      </c>
      <c r="B34" s="696"/>
      <c r="C34" s="696"/>
      <c r="D34" s="696"/>
      <c r="E34" s="696"/>
      <c r="F34" s="697"/>
      <c r="G34" s="191" t="s">
        <v>664</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498</v>
      </c>
      <c r="AF34" s="191"/>
      <c r="AG34" s="191"/>
      <c r="AH34" s="192"/>
      <c r="AI34" s="190" t="s">
        <v>650</v>
      </c>
      <c r="AJ34" s="191"/>
      <c r="AK34" s="191"/>
      <c r="AL34" s="192"/>
      <c r="AM34" s="190" t="s">
        <v>466</v>
      </c>
      <c r="AN34" s="191"/>
      <c r="AO34" s="191"/>
      <c r="AP34" s="192"/>
      <c r="AQ34" s="642" t="s">
        <v>676</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663</v>
      </c>
      <c r="Z35" s="672"/>
      <c r="AA35" s="673"/>
      <c r="AB35" s="674" t="s">
        <v>706</v>
      </c>
      <c r="AC35" s="675"/>
      <c r="AD35" s="676"/>
      <c r="AE35" s="677">
        <v>677541</v>
      </c>
      <c r="AF35" s="677"/>
      <c r="AG35" s="677"/>
      <c r="AH35" s="677"/>
      <c r="AI35" s="677">
        <v>757776</v>
      </c>
      <c r="AJ35" s="677"/>
      <c r="AK35" s="677"/>
      <c r="AL35" s="677"/>
      <c r="AM35" s="677">
        <v>3199500</v>
      </c>
      <c r="AN35" s="677"/>
      <c r="AO35" s="677"/>
      <c r="AP35" s="677"/>
      <c r="AQ35" s="108">
        <v>1919700</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707</v>
      </c>
      <c r="AC36" s="628"/>
      <c r="AD36" s="629"/>
      <c r="AE36" s="630" t="s">
        <v>708</v>
      </c>
      <c r="AF36" s="630"/>
      <c r="AG36" s="630"/>
      <c r="AH36" s="630"/>
      <c r="AI36" s="630" t="s">
        <v>709</v>
      </c>
      <c r="AJ36" s="630"/>
      <c r="AK36" s="630"/>
      <c r="AL36" s="630"/>
      <c r="AM36" s="630" t="s">
        <v>777</v>
      </c>
      <c r="AN36" s="630"/>
      <c r="AO36" s="630"/>
      <c r="AP36" s="630"/>
      <c r="AQ36" s="630" t="s">
        <v>781</v>
      </c>
      <c r="AR36" s="630"/>
      <c r="AS36" s="630"/>
      <c r="AT36" s="630"/>
      <c r="AU36" s="630"/>
      <c r="AV36" s="630"/>
      <c r="AW36" s="630"/>
      <c r="AX36" s="666"/>
    </row>
    <row r="37" spans="1:51" ht="18.75" customHeight="1" x14ac:dyDescent="0.15">
      <c r="A37" s="683" t="s">
        <v>314</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498</v>
      </c>
      <c r="AF37" s="625"/>
      <c r="AG37" s="625"/>
      <c r="AH37" s="626"/>
      <c r="AI37" s="693" t="s">
        <v>650</v>
      </c>
      <c r="AJ37" s="693"/>
      <c r="AK37" s="693"/>
      <c r="AL37" s="624"/>
      <c r="AM37" s="693" t="s">
        <v>466</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796</v>
      </c>
      <c r="AR38" s="523"/>
      <c r="AS38" s="142" t="s">
        <v>224</v>
      </c>
      <c r="AT38" s="143"/>
      <c r="AU38" s="141">
        <v>6</v>
      </c>
      <c r="AV38" s="141"/>
      <c r="AW38" s="123" t="s">
        <v>170</v>
      </c>
      <c r="AX38" s="144"/>
    </row>
    <row r="39" spans="1:51" ht="23.25" customHeight="1" x14ac:dyDescent="0.15">
      <c r="A39" s="689"/>
      <c r="B39" s="687"/>
      <c r="C39" s="687"/>
      <c r="D39" s="687"/>
      <c r="E39" s="687"/>
      <c r="F39" s="688"/>
      <c r="G39" s="193" t="s">
        <v>782</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700</v>
      </c>
      <c r="AC39" s="163"/>
      <c r="AD39" s="163"/>
      <c r="AE39" s="108">
        <v>67</v>
      </c>
      <c r="AF39" s="102"/>
      <c r="AG39" s="102"/>
      <c r="AH39" s="102"/>
      <c r="AI39" s="108">
        <v>68</v>
      </c>
      <c r="AJ39" s="102"/>
      <c r="AK39" s="102"/>
      <c r="AL39" s="102"/>
      <c r="AM39" s="108">
        <v>81</v>
      </c>
      <c r="AN39" s="102"/>
      <c r="AO39" s="102"/>
      <c r="AP39" s="102"/>
      <c r="AQ39" s="109" t="s">
        <v>696</v>
      </c>
      <c r="AR39" s="110"/>
      <c r="AS39" s="110"/>
      <c r="AT39" s="111"/>
      <c r="AU39" s="102" t="s">
        <v>696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696</v>
      </c>
      <c r="AF40" s="102"/>
      <c r="AG40" s="102"/>
      <c r="AH40" s="102"/>
      <c r="AI40" s="108" t="s">
        <v>696</v>
      </c>
      <c r="AJ40" s="102"/>
      <c r="AK40" s="102"/>
      <c r="AL40" s="102"/>
      <c r="AM40" s="108" t="s">
        <v>742</v>
      </c>
      <c r="AN40" s="102"/>
      <c r="AO40" s="102"/>
      <c r="AP40" s="102"/>
      <c r="AQ40" s="109" t="s">
        <v>696</v>
      </c>
      <c r="AR40" s="110"/>
      <c r="AS40" s="110"/>
      <c r="AT40" s="111"/>
      <c r="AU40" s="102">
        <v>80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696</v>
      </c>
      <c r="AF41" s="102"/>
      <c r="AG41" s="102"/>
      <c r="AH41" s="102"/>
      <c r="AI41" s="108" t="s">
        <v>696</v>
      </c>
      <c r="AJ41" s="102"/>
      <c r="AK41" s="102"/>
      <c r="AL41" s="102"/>
      <c r="AM41" s="108" t="s">
        <v>742</v>
      </c>
      <c r="AN41" s="102"/>
      <c r="AO41" s="102"/>
      <c r="AP41" s="102"/>
      <c r="AQ41" s="109" t="s">
        <v>696</v>
      </c>
      <c r="AR41" s="110"/>
      <c r="AS41" s="110"/>
      <c r="AT41" s="111"/>
      <c r="AU41" s="102" t="s">
        <v>696</v>
      </c>
      <c r="AV41" s="102"/>
      <c r="AW41" s="102"/>
      <c r="AX41" s="103"/>
    </row>
    <row r="42" spans="1:51" ht="23.25" customHeight="1" x14ac:dyDescent="0.15">
      <c r="A42" s="202" t="s">
        <v>341</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2" t="s">
        <v>661</v>
      </c>
      <c r="B64" s="743"/>
      <c r="C64" s="743"/>
      <c r="D64" s="743"/>
      <c r="E64" s="743"/>
      <c r="F64" s="744"/>
      <c r="G64" s="745" t="s">
        <v>746</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3" t="s">
        <v>662</v>
      </c>
      <c r="B65" s="168"/>
      <c r="C65" s="168"/>
      <c r="D65" s="168"/>
      <c r="E65" s="168"/>
      <c r="F65" s="169"/>
      <c r="G65" s="704" t="s">
        <v>654</v>
      </c>
      <c r="H65" s="705"/>
      <c r="I65" s="705"/>
      <c r="J65" s="705"/>
      <c r="K65" s="705"/>
      <c r="L65" s="705"/>
      <c r="M65" s="705"/>
      <c r="N65" s="705"/>
      <c r="O65" s="705"/>
      <c r="P65" s="706" t="s">
        <v>653</v>
      </c>
      <c r="Q65" s="705"/>
      <c r="R65" s="705"/>
      <c r="S65" s="705"/>
      <c r="T65" s="705"/>
      <c r="U65" s="705"/>
      <c r="V65" s="705"/>
      <c r="W65" s="705"/>
      <c r="X65" s="707"/>
      <c r="Y65" s="708"/>
      <c r="Z65" s="709"/>
      <c r="AA65" s="710"/>
      <c r="AB65" s="641" t="s">
        <v>11</v>
      </c>
      <c r="AC65" s="641"/>
      <c r="AD65" s="641"/>
      <c r="AE65" s="131" t="s">
        <v>498</v>
      </c>
      <c r="AF65" s="711"/>
      <c r="AG65" s="711"/>
      <c r="AH65" s="712"/>
      <c r="AI65" s="131" t="s">
        <v>650</v>
      </c>
      <c r="AJ65" s="711"/>
      <c r="AK65" s="711"/>
      <c r="AL65" s="712"/>
      <c r="AM65" s="131" t="s">
        <v>466</v>
      </c>
      <c r="AN65" s="711"/>
      <c r="AO65" s="711"/>
      <c r="AP65" s="712"/>
      <c r="AQ65" s="638" t="s">
        <v>497</v>
      </c>
      <c r="AR65" s="639"/>
      <c r="AS65" s="639"/>
      <c r="AT65" s="640"/>
      <c r="AU65" s="638" t="s">
        <v>675</v>
      </c>
      <c r="AV65" s="639"/>
      <c r="AW65" s="639"/>
      <c r="AX65" s="648"/>
      <c r="AY65">
        <f>COUNTA($G$66)</f>
        <v>1</v>
      </c>
    </row>
    <row r="66" spans="1:51" ht="23.25" customHeight="1" x14ac:dyDescent="0.15">
      <c r="A66" s="663"/>
      <c r="B66" s="168"/>
      <c r="C66" s="168"/>
      <c r="D66" s="168"/>
      <c r="E66" s="168"/>
      <c r="F66" s="169"/>
      <c r="G66" s="713" t="s">
        <v>779</v>
      </c>
      <c r="H66" s="650"/>
      <c r="I66" s="650"/>
      <c r="J66" s="650"/>
      <c r="K66" s="650"/>
      <c r="L66" s="650"/>
      <c r="M66" s="650"/>
      <c r="N66" s="650"/>
      <c r="O66" s="650"/>
      <c r="P66" s="653" t="s">
        <v>704</v>
      </c>
      <c r="Q66" s="654"/>
      <c r="R66" s="654"/>
      <c r="S66" s="654"/>
      <c r="T66" s="654"/>
      <c r="U66" s="654"/>
      <c r="V66" s="654"/>
      <c r="W66" s="654"/>
      <c r="X66" s="655"/>
      <c r="Y66" s="659" t="s">
        <v>52</v>
      </c>
      <c r="Z66" s="660"/>
      <c r="AA66" s="661"/>
      <c r="AB66" s="662" t="s">
        <v>700</v>
      </c>
      <c r="AC66" s="662"/>
      <c r="AD66" s="662"/>
      <c r="AE66" s="631">
        <v>6887</v>
      </c>
      <c r="AF66" s="631"/>
      <c r="AG66" s="631"/>
      <c r="AH66" s="631"/>
      <c r="AI66" s="631">
        <v>7532</v>
      </c>
      <c r="AJ66" s="631"/>
      <c r="AK66" s="631"/>
      <c r="AL66" s="631"/>
      <c r="AM66" s="631">
        <v>8063</v>
      </c>
      <c r="AN66" s="631"/>
      <c r="AO66" s="631"/>
      <c r="AP66" s="631"/>
      <c r="AQ66" s="677" t="s">
        <v>796</v>
      </c>
      <c r="AR66" s="631"/>
      <c r="AS66" s="631"/>
      <c r="AT66" s="631"/>
      <c r="AU66" s="108" t="s">
        <v>796</v>
      </c>
      <c r="AV66" s="633"/>
      <c r="AW66" s="633"/>
      <c r="AX66" s="634"/>
      <c r="AY66">
        <f>$AY$65</f>
        <v>1</v>
      </c>
    </row>
    <row r="67" spans="1:51" ht="23.25"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700</v>
      </c>
      <c r="AC67" s="662"/>
      <c r="AD67" s="662"/>
      <c r="AE67" s="631">
        <v>6700</v>
      </c>
      <c r="AF67" s="631"/>
      <c r="AG67" s="631"/>
      <c r="AH67" s="631"/>
      <c r="AI67" s="631">
        <v>6670</v>
      </c>
      <c r="AJ67" s="631"/>
      <c r="AK67" s="631"/>
      <c r="AL67" s="631"/>
      <c r="AM67" s="631">
        <v>7300</v>
      </c>
      <c r="AN67" s="631"/>
      <c r="AO67" s="631"/>
      <c r="AP67" s="631"/>
      <c r="AQ67" s="631">
        <v>8000</v>
      </c>
      <c r="AR67" s="631"/>
      <c r="AS67" s="631"/>
      <c r="AT67" s="631"/>
      <c r="AU67" s="632">
        <v>8000</v>
      </c>
      <c r="AV67" s="633"/>
      <c r="AW67" s="633"/>
      <c r="AX67" s="634"/>
      <c r="AY67">
        <f>$AY$65</f>
        <v>1</v>
      </c>
    </row>
    <row r="68" spans="1:51" ht="23.25" customHeight="1" x14ac:dyDescent="0.15">
      <c r="A68" s="695" t="s">
        <v>663</v>
      </c>
      <c r="B68" s="696"/>
      <c r="C68" s="696"/>
      <c r="D68" s="696"/>
      <c r="E68" s="696"/>
      <c r="F68" s="697"/>
      <c r="G68" s="191" t="s">
        <v>664</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498</v>
      </c>
      <c r="AF68" s="134"/>
      <c r="AG68" s="134"/>
      <c r="AH68" s="134"/>
      <c r="AI68" s="134" t="s">
        <v>650</v>
      </c>
      <c r="AJ68" s="134"/>
      <c r="AK68" s="134"/>
      <c r="AL68" s="134"/>
      <c r="AM68" s="134" t="s">
        <v>466</v>
      </c>
      <c r="AN68" s="134"/>
      <c r="AO68" s="134"/>
      <c r="AP68" s="134"/>
      <c r="AQ68" s="642" t="s">
        <v>676</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7" t="s">
        <v>710</v>
      </c>
      <c r="H69" s="668"/>
      <c r="I69" s="668"/>
      <c r="J69" s="668"/>
      <c r="K69" s="668"/>
      <c r="L69" s="668"/>
      <c r="M69" s="668"/>
      <c r="N69" s="668"/>
      <c r="O69" s="668"/>
      <c r="P69" s="668"/>
      <c r="Q69" s="668"/>
      <c r="R69" s="668"/>
      <c r="S69" s="668"/>
      <c r="T69" s="668"/>
      <c r="U69" s="668"/>
      <c r="V69" s="668"/>
      <c r="W69" s="668"/>
      <c r="X69" s="668"/>
      <c r="Y69" s="671" t="s">
        <v>663</v>
      </c>
      <c r="Z69" s="672"/>
      <c r="AA69" s="673"/>
      <c r="AB69" s="674" t="s">
        <v>706</v>
      </c>
      <c r="AC69" s="675"/>
      <c r="AD69" s="676"/>
      <c r="AE69" s="677">
        <v>7128</v>
      </c>
      <c r="AF69" s="677"/>
      <c r="AG69" s="677"/>
      <c r="AH69" s="677"/>
      <c r="AI69" s="677">
        <v>6518</v>
      </c>
      <c r="AJ69" s="677"/>
      <c r="AK69" s="677"/>
      <c r="AL69" s="677"/>
      <c r="AM69" s="677">
        <v>6089</v>
      </c>
      <c r="AN69" s="677"/>
      <c r="AO69" s="677"/>
      <c r="AP69" s="677"/>
      <c r="AQ69" s="108">
        <v>6137</v>
      </c>
      <c r="AR69" s="102"/>
      <c r="AS69" s="102"/>
      <c r="AT69" s="102"/>
      <c r="AU69" s="102"/>
      <c r="AV69" s="102"/>
      <c r="AW69" s="102"/>
      <c r="AX69" s="103"/>
      <c r="AY69">
        <f>$AY$68</f>
        <v>1</v>
      </c>
    </row>
    <row r="70" spans="1:51" ht="46.5"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707</v>
      </c>
      <c r="AC70" s="628"/>
      <c r="AD70" s="629"/>
      <c r="AE70" s="630" t="s">
        <v>711</v>
      </c>
      <c r="AF70" s="630"/>
      <c r="AG70" s="630"/>
      <c r="AH70" s="630"/>
      <c r="AI70" s="630" t="s">
        <v>712</v>
      </c>
      <c r="AJ70" s="630"/>
      <c r="AK70" s="630"/>
      <c r="AL70" s="630"/>
      <c r="AM70" s="630" t="s">
        <v>744</v>
      </c>
      <c r="AN70" s="630"/>
      <c r="AO70" s="630"/>
      <c r="AP70" s="630"/>
      <c r="AQ70" s="630" t="s">
        <v>783</v>
      </c>
      <c r="AR70" s="630"/>
      <c r="AS70" s="630"/>
      <c r="AT70" s="630"/>
      <c r="AU70" s="630"/>
      <c r="AV70" s="630"/>
      <c r="AW70" s="630"/>
      <c r="AX70" s="666"/>
      <c r="AY70">
        <f>$AY$68</f>
        <v>1</v>
      </c>
    </row>
    <row r="71" spans="1:51" ht="18.75" customHeight="1" x14ac:dyDescent="0.15">
      <c r="A71" s="432" t="s">
        <v>314</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796</v>
      </c>
      <c r="AR72" s="523"/>
      <c r="AS72" s="142" t="s">
        <v>224</v>
      </c>
      <c r="AT72" s="143"/>
      <c r="AU72" s="141">
        <v>6</v>
      </c>
      <c r="AV72" s="141"/>
      <c r="AW72" s="123" t="s">
        <v>170</v>
      </c>
      <c r="AX72" s="144"/>
      <c r="AY72">
        <f t="shared" ref="AY72:AY77" si="1">$AY$71</f>
        <v>1</v>
      </c>
    </row>
    <row r="73" spans="1:51" ht="23.25" customHeight="1" x14ac:dyDescent="0.15">
      <c r="A73" s="613"/>
      <c r="B73" s="611"/>
      <c r="C73" s="611"/>
      <c r="D73" s="611"/>
      <c r="E73" s="611"/>
      <c r="F73" s="612"/>
      <c r="G73" s="193" t="s">
        <v>784</v>
      </c>
      <c r="H73" s="194"/>
      <c r="I73" s="194"/>
      <c r="J73" s="194"/>
      <c r="K73" s="194"/>
      <c r="L73" s="194"/>
      <c r="M73" s="194"/>
      <c r="N73" s="194"/>
      <c r="O73" s="195"/>
      <c r="P73" s="146" t="s">
        <v>702</v>
      </c>
      <c r="Q73" s="146"/>
      <c r="R73" s="146"/>
      <c r="S73" s="146"/>
      <c r="T73" s="146"/>
      <c r="U73" s="146"/>
      <c r="V73" s="146"/>
      <c r="W73" s="146"/>
      <c r="X73" s="147"/>
      <c r="Y73" s="234" t="s">
        <v>12</v>
      </c>
      <c r="Z73" s="235"/>
      <c r="AA73" s="236"/>
      <c r="AB73" s="163" t="s">
        <v>700</v>
      </c>
      <c r="AC73" s="163"/>
      <c r="AD73" s="163"/>
      <c r="AE73" s="108">
        <v>6887</v>
      </c>
      <c r="AF73" s="102"/>
      <c r="AG73" s="102"/>
      <c r="AH73" s="102"/>
      <c r="AI73" s="108">
        <v>7532</v>
      </c>
      <c r="AJ73" s="102"/>
      <c r="AK73" s="102"/>
      <c r="AL73" s="102"/>
      <c r="AM73" s="108">
        <v>8063</v>
      </c>
      <c r="AN73" s="102"/>
      <c r="AO73" s="102"/>
      <c r="AP73" s="102"/>
      <c r="AQ73" s="109" t="s">
        <v>696</v>
      </c>
      <c r="AR73" s="110"/>
      <c r="AS73" s="110"/>
      <c r="AT73" s="111"/>
      <c r="AU73" s="102" t="s">
        <v>696</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700</v>
      </c>
      <c r="AC74" s="107"/>
      <c r="AD74" s="107"/>
      <c r="AE74" s="108" t="s">
        <v>696</v>
      </c>
      <c r="AF74" s="102"/>
      <c r="AG74" s="102"/>
      <c r="AH74" s="102"/>
      <c r="AI74" s="108" t="s">
        <v>696</v>
      </c>
      <c r="AJ74" s="102"/>
      <c r="AK74" s="102"/>
      <c r="AL74" s="102"/>
      <c r="AM74" s="108" t="s">
        <v>742</v>
      </c>
      <c r="AN74" s="102"/>
      <c r="AO74" s="102"/>
      <c r="AP74" s="102"/>
      <c r="AQ74" s="109" t="s">
        <v>696</v>
      </c>
      <c r="AR74" s="110"/>
      <c r="AS74" s="110"/>
      <c r="AT74" s="111"/>
      <c r="AU74" s="102">
        <v>8000</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696</v>
      </c>
      <c r="AF75" s="102"/>
      <c r="AG75" s="102"/>
      <c r="AH75" s="102"/>
      <c r="AI75" s="108" t="s">
        <v>696</v>
      </c>
      <c r="AJ75" s="102"/>
      <c r="AK75" s="102"/>
      <c r="AL75" s="102"/>
      <c r="AM75" s="108" t="s">
        <v>742</v>
      </c>
      <c r="AN75" s="102"/>
      <c r="AO75" s="102"/>
      <c r="AP75" s="102"/>
      <c r="AQ75" s="109" t="s">
        <v>696</v>
      </c>
      <c r="AR75" s="110"/>
      <c r="AS75" s="110"/>
      <c r="AT75" s="111"/>
      <c r="AU75" s="102" t="s">
        <v>696</v>
      </c>
      <c r="AV75" s="102"/>
      <c r="AW75" s="102"/>
      <c r="AX75" s="103"/>
      <c r="AY75">
        <f t="shared" si="1"/>
        <v>1</v>
      </c>
    </row>
    <row r="76" spans="1:51" ht="23.25" customHeight="1" x14ac:dyDescent="0.15">
      <c r="A76" s="202" t="s">
        <v>341</v>
      </c>
      <c r="B76" s="165"/>
      <c r="C76" s="165"/>
      <c r="D76" s="165"/>
      <c r="E76" s="165"/>
      <c r="F76" s="166"/>
      <c r="G76" s="204" t="s">
        <v>701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661</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662</v>
      </c>
      <c r="B99" s="168"/>
      <c r="C99" s="168"/>
      <c r="D99" s="168"/>
      <c r="E99" s="168"/>
      <c r="F99" s="169"/>
      <c r="G99" s="704" t="s">
        <v>654</v>
      </c>
      <c r="H99" s="705"/>
      <c r="I99" s="705"/>
      <c r="J99" s="705"/>
      <c r="K99" s="705"/>
      <c r="L99" s="705"/>
      <c r="M99" s="705"/>
      <c r="N99" s="705"/>
      <c r="O99" s="705"/>
      <c r="P99" s="706" t="s">
        <v>653</v>
      </c>
      <c r="Q99" s="705"/>
      <c r="R99" s="705"/>
      <c r="S99" s="705"/>
      <c r="T99" s="705"/>
      <c r="U99" s="705"/>
      <c r="V99" s="705"/>
      <c r="W99" s="705"/>
      <c r="X99" s="707"/>
      <c r="Y99" s="708"/>
      <c r="Z99" s="709"/>
      <c r="AA99" s="710"/>
      <c r="AB99" s="641" t="s">
        <v>11</v>
      </c>
      <c r="AC99" s="641"/>
      <c r="AD99" s="641"/>
      <c r="AE99" s="134" t="s">
        <v>498</v>
      </c>
      <c r="AF99" s="134"/>
      <c r="AG99" s="134"/>
      <c r="AH99" s="134"/>
      <c r="AI99" s="134" t="s">
        <v>650</v>
      </c>
      <c r="AJ99" s="134"/>
      <c r="AK99" s="134"/>
      <c r="AL99" s="134"/>
      <c r="AM99" s="134" t="s">
        <v>466</v>
      </c>
      <c r="AN99" s="134"/>
      <c r="AO99" s="134"/>
      <c r="AP99" s="134"/>
      <c r="AQ99" s="638" t="s">
        <v>497</v>
      </c>
      <c r="AR99" s="639"/>
      <c r="AS99" s="639"/>
      <c r="AT99" s="640"/>
      <c r="AU99" s="638" t="s">
        <v>675</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663</v>
      </c>
      <c r="B102" s="120"/>
      <c r="C102" s="120"/>
      <c r="D102" s="120"/>
      <c r="E102" s="120"/>
      <c r="F102" s="678"/>
      <c r="G102" s="191" t="s">
        <v>664</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498</v>
      </c>
      <c r="AF102" s="134"/>
      <c r="AG102" s="134"/>
      <c r="AH102" s="134"/>
      <c r="AI102" s="134" t="s">
        <v>650</v>
      </c>
      <c r="AJ102" s="134"/>
      <c r="AK102" s="134"/>
      <c r="AL102" s="134"/>
      <c r="AM102" s="134" t="s">
        <v>466</v>
      </c>
      <c r="AN102" s="134"/>
      <c r="AO102" s="134"/>
      <c r="AP102" s="134"/>
      <c r="AQ102" s="642" t="s">
        <v>676</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665</v>
      </c>
      <c r="H103" s="668"/>
      <c r="I103" s="668"/>
      <c r="J103" s="668"/>
      <c r="K103" s="668"/>
      <c r="L103" s="668"/>
      <c r="M103" s="668"/>
      <c r="N103" s="668"/>
      <c r="O103" s="668"/>
      <c r="P103" s="668"/>
      <c r="Q103" s="668"/>
      <c r="R103" s="668"/>
      <c r="S103" s="668"/>
      <c r="T103" s="668"/>
      <c r="U103" s="668"/>
      <c r="V103" s="668"/>
      <c r="W103" s="668"/>
      <c r="X103" s="668"/>
      <c r="Y103" s="671" t="s">
        <v>663</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667</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314</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661</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662</v>
      </c>
      <c r="B133" s="168"/>
      <c r="C133" s="168"/>
      <c r="D133" s="168"/>
      <c r="E133" s="168"/>
      <c r="F133" s="169"/>
      <c r="G133" s="704" t="s">
        <v>654</v>
      </c>
      <c r="H133" s="705"/>
      <c r="I133" s="705"/>
      <c r="J133" s="705"/>
      <c r="K133" s="705"/>
      <c r="L133" s="705"/>
      <c r="M133" s="705"/>
      <c r="N133" s="705"/>
      <c r="O133" s="705"/>
      <c r="P133" s="706" t="s">
        <v>653</v>
      </c>
      <c r="Q133" s="705"/>
      <c r="R133" s="705"/>
      <c r="S133" s="705"/>
      <c r="T133" s="705"/>
      <c r="U133" s="705"/>
      <c r="V133" s="705"/>
      <c r="W133" s="705"/>
      <c r="X133" s="707"/>
      <c r="Y133" s="708"/>
      <c r="Z133" s="709"/>
      <c r="AA133" s="710"/>
      <c r="AB133" s="641" t="s">
        <v>11</v>
      </c>
      <c r="AC133" s="641"/>
      <c r="AD133" s="641"/>
      <c r="AE133" s="134" t="s">
        <v>498</v>
      </c>
      <c r="AF133" s="134"/>
      <c r="AG133" s="134"/>
      <c r="AH133" s="134"/>
      <c r="AI133" s="134" t="s">
        <v>650</v>
      </c>
      <c r="AJ133" s="134"/>
      <c r="AK133" s="134"/>
      <c r="AL133" s="134"/>
      <c r="AM133" s="134" t="s">
        <v>466</v>
      </c>
      <c r="AN133" s="134"/>
      <c r="AO133" s="134"/>
      <c r="AP133" s="134"/>
      <c r="AQ133" s="638" t="s">
        <v>497</v>
      </c>
      <c r="AR133" s="639"/>
      <c r="AS133" s="639"/>
      <c r="AT133" s="640"/>
      <c r="AU133" s="638" t="s">
        <v>675</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663</v>
      </c>
      <c r="B136" s="120"/>
      <c r="C136" s="120"/>
      <c r="D136" s="120"/>
      <c r="E136" s="120"/>
      <c r="F136" s="678"/>
      <c r="G136" s="191" t="s">
        <v>664</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498</v>
      </c>
      <c r="AF136" s="134"/>
      <c r="AG136" s="134"/>
      <c r="AH136" s="134"/>
      <c r="AI136" s="134" t="s">
        <v>650</v>
      </c>
      <c r="AJ136" s="134"/>
      <c r="AK136" s="134"/>
      <c r="AL136" s="134"/>
      <c r="AM136" s="134" t="s">
        <v>466</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665</v>
      </c>
      <c r="H137" s="668"/>
      <c r="I137" s="668"/>
      <c r="J137" s="668"/>
      <c r="K137" s="668"/>
      <c r="L137" s="668"/>
      <c r="M137" s="668"/>
      <c r="N137" s="668"/>
      <c r="O137" s="668"/>
      <c r="P137" s="668"/>
      <c r="Q137" s="668"/>
      <c r="R137" s="668"/>
      <c r="S137" s="668"/>
      <c r="T137" s="668"/>
      <c r="U137" s="668"/>
      <c r="V137" s="668"/>
      <c r="W137" s="668"/>
      <c r="X137" s="668"/>
      <c r="Y137" s="671" t="s">
        <v>663</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667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314</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661</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662</v>
      </c>
      <c r="B167" s="168"/>
      <c r="C167" s="168"/>
      <c r="D167" s="168"/>
      <c r="E167" s="168"/>
      <c r="F167" s="169"/>
      <c r="G167" s="704" t="s">
        <v>654</v>
      </c>
      <c r="H167" s="705"/>
      <c r="I167" s="705"/>
      <c r="J167" s="705"/>
      <c r="K167" s="705"/>
      <c r="L167" s="705"/>
      <c r="M167" s="705"/>
      <c r="N167" s="705"/>
      <c r="O167" s="705"/>
      <c r="P167" s="706" t="s">
        <v>653</v>
      </c>
      <c r="Q167" s="705"/>
      <c r="R167" s="705"/>
      <c r="S167" s="705"/>
      <c r="T167" s="705"/>
      <c r="U167" s="705"/>
      <c r="V167" s="705"/>
      <c r="W167" s="705"/>
      <c r="X167" s="707"/>
      <c r="Y167" s="708"/>
      <c r="Z167" s="709"/>
      <c r="AA167" s="710"/>
      <c r="AB167" s="641" t="s">
        <v>11</v>
      </c>
      <c r="AC167" s="641"/>
      <c r="AD167" s="641"/>
      <c r="AE167" s="134" t="s">
        <v>498</v>
      </c>
      <c r="AF167" s="134"/>
      <c r="AG167" s="134"/>
      <c r="AH167" s="134"/>
      <c r="AI167" s="134" t="s">
        <v>650</v>
      </c>
      <c r="AJ167" s="134"/>
      <c r="AK167" s="134"/>
      <c r="AL167" s="134"/>
      <c r="AM167" s="134" t="s">
        <v>466</v>
      </c>
      <c r="AN167" s="134"/>
      <c r="AO167" s="134"/>
      <c r="AP167" s="134"/>
      <c r="AQ167" s="638" t="s">
        <v>497</v>
      </c>
      <c r="AR167" s="639"/>
      <c r="AS167" s="639"/>
      <c r="AT167" s="640"/>
      <c r="AU167" s="638" t="s">
        <v>675</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663</v>
      </c>
      <c r="B170" s="120"/>
      <c r="C170" s="120"/>
      <c r="D170" s="120"/>
      <c r="E170" s="120"/>
      <c r="F170" s="678"/>
      <c r="G170" s="191" t="s">
        <v>664</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498</v>
      </c>
      <c r="AF170" s="134"/>
      <c r="AG170" s="134"/>
      <c r="AH170" s="134"/>
      <c r="AI170" s="134" t="s">
        <v>650</v>
      </c>
      <c r="AJ170" s="134"/>
      <c r="AK170" s="134"/>
      <c r="AL170" s="134"/>
      <c r="AM170" s="134" t="s">
        <v>466</v>
      </c>
      <c r="AN170" s="134"/>
      <c r="AO170" s="134"/>
      <c r="AP170" s="134"/>
      <c r="AQ170" s="642" t="s">
        <v>676</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665</v>
      </c>
      <c r="H171" s="668"/>
      <c r="I171" s="668"/>
      <c r="J171" s="668"/>
      <c r="K171" s="668"/>
      <c r="L171" s="668"/>
      <c r="M171" s="668"/>
      <c r="N171" s="668"/>
      <c r="O171" s="668"/>
      <c r="P171" s="668"/>
      <c r="Q171" s="668"/>
      <c r="R171" s="668"/>
      <c r="S171" s="668"/>
      <c r="T171" s="668"/>
      <c r="U171" s="668"/>
      <c r="V171" s="668"/>
      <c r="W171" s="668"/>
      <c r="X171" s="668"/>
      <c r="Y171" s="671" t="s">
        <v>663</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667</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314</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315</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311</v>
      </c>
      <c r="X200" s="600"/>
      <c r="Y200" s="603"/>
      <c r="Z200" s="603"/>
      <c r="AA200" s="604"/>
      <c r="AB200" s="597" t="s">
        <v>11</v>
      </c>
      <c r="AC200" s="594"/>
      <c r="AD200" s="595"/>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331</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331</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332</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319</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330</v>
      </c>
      <c r="X205" s="558"/>
      <c r="Y205" s="563" t="s">
        <v>12</v>
      </c>
      <c r="Z205" s="563"/>
      <c r="AA205" s="564"/>
      <c r="AB205" s="573" t="s">
        <v>331</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331</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332</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315</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344</v>
      </c>
      <c r="B213" s="512"/>
      <c r="C213" s="512"/>
      <c r="D213" s="512"/>
      <c r="E213" s="513" t="s">
        <v>303</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658</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310</v>
      </c>
      <c r="AP214" s="435"/>
      <c r="AQ214" s="435"/>
      <c r="AR214" s="96" t="s">
        <v>309</v>
      </c>
      <c r="AS214" s="434"/>
      <c r="AT214" s="435"/>
      <c r="AU214" s="435"/>
      <c r="AV214" s="435"/>
      <c r="AW214" s="435"/>
      <c r="AX214" s="436"/>
      <c r="AY214">
        <f>COUNTIF($AR$214,"☑")</f>
        <v>0</v>
      </c>
    </row>
    <row r="215" spans="1:51" ht="45" customHeight="1" x14ac:dyDescent="0.15">
      <c r="A215" s="421" t="s">
        <v>364</v>
      </c>
      <c r="B215" s="422"/>
      <c r="C215" s="425" t="s">
        <v>227</v>
      </c>
      <c r="D215" s="422"/>
      <c r="E215" s="427" t="s">
        <v>243</v>
      </c>
      <c r="F215" s="428"/>
      <c r="G215" s="429" t="s">
        <v>747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748</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749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750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681</v>
      </c>
      <c r="D218" s="507"/>
      <c r="E218" s="164" t="s">
        <v>360</v>
      </c>
      <c r="F218" s="166"/>
      <c r="G218" s="487" t="s">
        <v>230</v>
      </c>
      <c r="H218" s="488"/>
      <c r="I218" s="488"/>
      <c r="J218" s="508" t="s">
        <v>696</v>
      </c>
      <c r="K218" s="509"/>
      <c r="L218" s="509"/>
      <c r="M218" s="509"/>
      <c r="N218" s="509"/>
      <c r="O218" s="509"/>
      <c r="P218" s="509"/>
      <c r="Q218" s="509"/>
      <c r="R218" s="509"/>
      <c r="S218" s="509"/>
      <c r="T218" s="510"/>
      <c r="U218" s="485" t="s">
        <v>742</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742</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4" t="s">
        <v>742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8.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751</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752</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753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755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754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754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719</v>
      </c>
      <c r="AE229" s="364"/>
      <c r="AF229" s="364"/>
      <c r="AG229" s="366" t="s">
        <v>757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758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756</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759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312</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760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313</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756</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300</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761</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762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719</v>
      </c>
      <c r="AE237" s="373"/>
      <c r="AF237" s="373"/>
      <c r="AG237" s="374" t="s">
        <v>763</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719</v>
      </c>
      <c r="AE238" s="380"/>
      <c r="AF238" s="380"/>
      <c r="AG238" s="374" t="s">
        <v>764</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765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719</v>
      </c>
      <c r="AE240" s="398"/>
      <c r="AF240" s="399"/>
      <c r="AG240" s="400" t="s">
        <v>766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687</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689</v>
      </c>
      <c r="F242" s="383"/>
      <c r="G242" s="383"/>
      <c r="H242" s="384">
        <v>21</v>
      </c>
      <c r="I242" s="384"/>
      <c r="J242" s="889">
        <v>323</v>
      </c>
      <c r="K242" s="889"/>
      <c r="L242" s="889"/>
      <c r="M242" s="384"/>
      <c r="N242" s="890"/>
      <c r="O242" s="891" t="s">
        <v>713</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4"/>
      <c r="E247" s="734"/>
      <c r="F247" s="735"/>
      <c r="G247" s="918" t="s">
        <v>767</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768</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14.25" thickBot="1" x14ac:dyDescent="0.2">
      <c r="A250" s="908" t="s">
        <v>787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36" customHeight="1" thickBot="1" x14ac:dyDescent="0.2">
      <c r="A252" s="338" t="s">
        <v>133</v>
      </c>
      <c r="B252" s="339"/>
      <c r="C252" s="339"/>
      <c r="D252" s="339"/>
      <c r="E252" s="340"/>
      <c r="F252" s="914" t="s">
        <v>786</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32.25" customHeight="1" thickBot="1" x14ac:dyDescent="0.2">
      <c r="A254" s="338" t="s">
        <v>133</v>
      </c>
      <c r="B254" s="339"/>
      <c r="C254" s="339"/>
      <c r="D254" s="339"/>
      <c r="E254" s="340"/>
      <c r="F254" s="341" t="s">
        <v>790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14.25"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358</v>
      </c>
      <c r="B258" s="105"/>
      <c r="C258" s="105"/>
      <c r="D258" s="106"/>
      <c r="E258" s="334" t="s">
        <v>696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357</v>
      </c>
      <c r="B259" s="271"/>
      <c r="C259" s="271"/>
      <c r="D259" s="271"/>
      <c r="E259" s="334" t="s">
        <v>696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356</v>
      </c>
      <c r="B260" s="271"/>
      <c r="C260" s="271"/>
      <c r="D260" s="271"/>
      <c r="E260" s="334" t="s">
        <v>696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355</v>
      </c>
      <c r="B261" s="271"/>
      <c r="C261" s="271"/>
      <c r="D261" s="271"/>
      <c r="E261" s="334" t="s">
        <v>714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354</v>
      </c>
      <c r="B262" s="271"/>
      <c r="C262" s="271"/>
      <c r="D262" s="271"/>
      <c r="E262" s="334" t="s">
        <v>715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353</v>
      </c>
      <c r="B263" s="271"/>
      <c r="C263" s="271"/>
      <c r="D263" s="271"/>
      <c r="E263" s="334" t="s">
        <v>716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352</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351</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498</v>
      </c>
      <c r="B266" s="271"/>
      <c r="C266" s="271"/>
      <c r="D266" s="271"/>
      <c r="E266" s="115" t="s">
        <v>689</v>
      </c>
      <c r="F266" s="101"/>
      <c r="G266" s="101"/>
      <c r="H266" s="92" t="str">
        <f>IF(E266="","","-")</f>
        <v>-</v>
      </c>
      <c r="I266" s="101"/>
      <c r="J266" s="101"/>
      <c r="K266" s="92" t="str">
        <f>IF(I266="","","-")</f>
        <v/>
      </c>
      <c r="L266" s="116">
        <v>254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264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720</v>
      </c>
      <c r="H268" s="101"/>
      <c r="I268" s="101"/>
      <c r="J268" s="100">
        <v>20</v>
      </c>
      <c r="K268" s="100"/>
      <c r="L268" s="116">
        <v>315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780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769</v>
      </c>
      <c r="H310" s="300"/>
      <c r="I310" s="300"/>
      <c r="J310" s="300"/>
      <c r="K310" s="301"/>
      <c r="L310" s="302" t="s">
        <v>771</v>
      </c>
      <c r="M310" s="303"/>
      <c r="N310" s="303"/>
      <c r="O310" s="303"/>
      <c r="P310" s="303"/>
      <c r="Q310" s="303"/>
      <c r="R310" s="303"/>
      <c r="S310" s="303"/>
      <c r="T310" s="303"/>
      <c r="U310" s="303"/>
      <c r="V310" s="303"/>
      <c r="W310" s="303"/>
      <c r="X310" s="304"/>
      <c r="Y310" s="305">
        <v>46.8</v>
      </c>
      <c r="Z310" s="306"/>
      <c r="AA310" s="306"/>
      <c r="AB310" s="307"/>
      <c r="AC310" s="299" t="s">
        <v>725</v>
      </c>
      <c r="AD310" s="300"/>
      <c r="AE310" s="300"/>
      <c r="AF310" s="300"/>
      <c r="AG310" s="301"/>
      <c r="AH310" s="302" t="s">
        <v>726</v>
      </c>
      <c r="AI310" s="303"/>
      <c r="AJ310" s="303"/>
      <c r="AK310" s="303"/>
      <c r="AL310" s="303"/>
      <c r="AM310" s="303"/>
      <c r="AN310" s="303"/>
      <c r="AO310" s="303"/>
      <c r="AP310" s="303"/>
      <c r="AQ310" s="303"/>
      <c r="AR310" s="303"/>
      <c r="AS310" s="303"/>
      <c r="AT310" s="304"/>
      <c r="AU310" s="305">
        <v>15</v>
      </c>
      <c r="AV310" s="306"/>
      <c r="AW310" s="306"/>
      <c r="AX310" s="308"/>
    </row>
    <row r="311" spans="1:50" ht="24.75" customHeight="1" x14ac:dyDescent="0.15">
      <c r="A311" s="331"/>
      <c r="B311" s="332"/>
      <c r="C311" s="332"/>
      <c r="D311" s="332"/>
      <c r="E311" s="332"/>
      <c r="F311" s="333"/>
      <c r="G311" s="289" t="s">
        <v>770</v>
      </c>
      <c r="H311" s="290"/>
      <c r="I311" s="290"/>
      <c r="J311" s="290"/>
      <c r="K311" s="291"/>
      <c r="L311" s="292" t="s">
        <v>772</v>
      </c>
      <c r="M311" s="293"/>
      <c r="N311" s="293"/>
      <c r="O311" s="293"/>
      <c r="P311" s="293"/>
      <c r="Q311" s="293"/>
      <c r="R311" s="293"/>
      <c r="S311" s="293"/>
      <c r="T311" s="293"/>
      <c r="U311" s="293"/>
      <c r="V311" s="293"/>
      <c r="W311" s="293"/>
      <c r="X311" s="294"/>
      <c r="Y311" s="295">
        <v>10.8</v>
      </c>
      <c r="Z311" s="296"/>
      <c r="AA311" s="296"/>
      <c r="AB311" s="297"/>
      <c r="AC311" s="289" t="s">
        <v>727</v>
      </c>
      <c r="AD311" s="290"/>
      <c r="AE311" s="290"/>
      <c r="AF311" s="290"/>
      <c r="AG311" s="291"/>
      <c r="AH311" s="292" t="s">
        <v>731</v>
      </c>
      <c r="AI311" s="293"/>
      <c r="AJ311" s="293"/>
      <c r="AK311" s="293"/>
      <c r="AL311" s="293"/>
      <c r="AM311" s="293"/>
      <c r="AN311" s="293"/>
      <c r="AO311" s="293"/>
      <c r="AP311" s="293"/>
      <c r="AQ311" s="293"/>
      <c r="AR311" s="293"/>
      <c r="AS311" s="293"/>
      <c r="AT311" s="294"/>
      <c r="AU311" s="295">
        <v>12.5</v>
      </c>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t="s">
        <v>728</v>
      </c>
      <c r="AD312" s="290"/>
      <c r="AE312" s="290"/>
      <c r="AF312" s="290"/>
      <c r="AG312" s="291"/>
      <c r="AH312" s="292"/>
      <c r="AI312" s="293"/>
      <c r="AJ312" s="293"/>
      <c r="AK312" s="293"/>
      <c r="AL312" s="293"/>
      <c r="AM312" s="293"/>
      <c r="AN312" s="293"/>
      <c r="AO312" s="293"/>
      <c r="AP312" s="293"/>
      <c r="AQ312" s="293"/>
      <c r="AR312" s="293"/>
      <c r="AS312" s="293"/>
      <c r="AT312" s="294"/>
      <c r="AU312" s="295">
        <v>4</v>
      </c>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t="s">
        <v>729</v>
      </c>
      <c r="AD313" s="290"/>
      <c r="AE313" s="290"/>
      <c r="AF313" s="290"/>
      <c r="AG313" s="291"/>
      <c r="AH313" s="292" t="s">
        <v>730</v>
      </c>
      <c r="AI313" s="293"/>
      <c r="AJ313" s="293"/>
      <c r="AK313" s="293"/>
      <c r="AL313" s="293"/>
      <c r="AM313" s="293"/>
      <c r="AN313" s="293"/>
      <c r="AO313" s="293"/>
      <c r="AP313" s="293"/>
      <c r="AQ313" s="293"/>
      <c r="AR313" s="293"/>
      <c r="AS313" s="293"/>
      <c r="AT313" s="294"/>
      <c r="AU313" s="295">
        <v>0.7</v>
      </c>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57.599999999999994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32.200000000000003</v>
      </c>
      <c r="AV320" s="286"/>
      <c r="AW320" s="286"/>
      <c r="AX320" s="288"/>
    </row>
    <row r="321" spans="1:51" ht="24.75" customHeight="1" x14ac:dyDescent="0.15">
      <c r="A321" s="331"/>
      <c r="B321" s="332"/>
      <c r="C321" s="332"/>
      <c r="D321" s="332"/>
      <c r="E321" s="332"/>
      <c r="F321" s="333"/>
      <c r="G321" s="309" t="s">
        <v>723</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724</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727</v>
      </c>
      <c r="H323" s="300"/>
      <c r="I323" s="300"/>
      <c r="J323" s="300"/>
      <c r="K323" s="301"/>
      <c r="L323" s="302" t="s">
        <v>732</v>
      </c>
      <c r="M323" s="303"/>
      <c r="N323" s="303"/>
      <c r="O323" s="303"/>
      <c r="P323" s="303"/>
      <c r="Q323" s="303"/>
      <c r="R323" s="303"/>
      <c r="S323" s="303"/>
      <c r="T323" s="303"/>
      <c r="U323" s="303"/>
      <c r="V323" s="303"/>
      <c r="W323" s="303"/>
      <c r="X323" s="304"/>
      <c r="Y323" s="305">
        <v>11.7</v>
      </c>
      <c r="Z323" s="306"/>
      <c r="AA323" s="306"/>
      <c r="AB323" s="307"/>
      <c r="AC323" s="299" t="s">
        <v>727</v>
      </c>
      <c r="AD323" s="300"/>
      <c r="AE323" s="300"/>
      <c r="AF323" s="300"/>
      <c r="AG323" s="301"/>
      <c r="AH323" s="302" t="s">
        <v>733</v>
      </c>
      <c r="AI323" s="303"/>
      <c r="AJ323" s="303"/>
      <c r="AK323" s="303"/>
      <c r="AL323" s="303"/>
      <c r="AM323" s="303"/>
      <c r="AN323" s="303"/>
      <c r="AO323" s="303"/>
      <c r="AP323" s="303"/>
      <c r="AQ323" s="303"/>
      <c r="AR323" s="303"/>
      <c r="AS323" s="303"/>
      <c r="AT323" s="304"/>
      <c r="AU323" s="305">
        <v>0.8</v>
      </c>
      <c r="AV323" s="306"/>
      <c r="AW323" s="306"/>
      <c r="AX323" s="308"/>
      <c r="AY323">
        <f t="shared" si="11"/>
        <v>2</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11.7</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0.8</v>
      </c>
      <c r="AV333" s="286"/>
      <c r="AW333" s="286"/>
      <c r="AX333" s="288"/>
      <c r="AY333">
        <f t="shared" si="11"/>
        <v>2</v>
      </c>
    </row>
    <row r="334" spans="1:51" ht="24.75" hidden="1" customHeight="1" x14ac:dyDescent="0.15">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56.45" customHeight="1" x14ac:dyDescent="0.15">
      <c r="A366" s="245">
        <v>1</v>
      </c>
      <c r="B366" s="245">
        <v>1</v>
      </c>
      <c r="C366" s="267" t="s">
        <v>773</v>
      </c>
      <c r="D366" s="266"/>
      <c r="E366" s="266"/>
      <c r="F366" s="266"/>
      <c r="G366" s="266"/>
      <c r="H366" s="266"/>
      <c r="I366" s="266"/>
      <c r="J366" s="248">
        <v>3010005007409</v>
      </c>
      <c r="K366" s="249"/>
      <c r="L366" s="249"/>
      <c r="M366" s="249"/>
      <c r="N366" s="249"/>
      <c r="O366" s="249"/>
      <c r="P366" s="260" t="s">
        <v>774</v>
      </c>
      <c r="Q366" s="250"/>
      <c r="R366" s="250"/>
      <c r="S366" s="250"/>
      <c r="T366" s="250"/>
      <c r="U366" s="250"/>
      <c r="V366" s="250"/>
      <c r="W366" s="250"/>
      <c r="X366" s="250"/>
      <c r="Y366" s="251">
        <v>57.6</v>
      </c>
      <c r="Z366" s="252"/>
      <c r="AA366" s="252"/>
      <c r="AB366" s="253"/>
      <c r="AC366" s="237" t="s">
        <v>775</v>
      </c>
      <c r="AD366" s="238"/>
      <c r="AE366" s="238"/>
      <c r="AF366" s="238"/>
      <c r="AG366" s="238"/>
      <c r="AH366" s="268" t="s">
        <v>776</v>
      </c>
      <c r="AI366" s="269"/>
      <c r="AJ366" s="269"/>
      <c r="AK366" s="269"/>
      <c r="AL366" s="241" t="s">
        <v>776</v>
      </c>
      <c r="AM366" s="242"/>
      <c r="AN366" s="242"/>
      <c r="AO366" s="243"/>
      <c r="AP366" s="244" t="s">
        <v>736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7" customHeight="1" x14ac:dyDescent="0.15">
      <c r="A399" s="245">
        <v>1</v>
      </c>
      <c r="B399" s="245">
        <v>1</v>
      </c>
      <c r="C399" s="267" t="s">
        <v>734</v>
      </c>
      <c r="D399" s="266"/>
      <c r="E399" s="266"/>
      <c r="F399" s="266"/>
      <c r="G399" s="266"/>
      <c r="H399" s="266"/>
      <c r="I399" s="266"/>
      <c r="J399" s="248">
        <v>3010401011971</v>
      </c>
      <c r="K399" s="249"/>
      <c r="L399" s="249"/>
      <c r="M399" s="249"/>
      <c r="N399" s="249"/>
      <c r="O399" s="249"/>
      <c r="P399" s="260" t="s">
        <v>735</v>
      </c>
      <c r="Q399" s="250"/>
      <c r="R399" s="250"/>
      <c r="S399" s="250"/>
      <c r="T399" s="250"/>
      <c r="U399" s="250"/>
      <c r="V399" s="250"/>
      <c r="W399" s="250"/>
      <c r="X399" s="250"/>
      <c r="Y399" s="251">
        <v>32.200000000000003</v>
      </c>
      <c r="Z399" s="252"/>
      <c r="AA399" s="252"/>
      <c r="AB399" s="253"/>
      <c r="AC399" s="237" t="s">
        <v>333</v>
      </c>
      <c r="AD399" s="238"/>
      <c r="AE399" s="238"/>
      <c r="AF399" s="238"/>
      <c r="AG399" s="238"/>
      <c r="AH399" s="268">
        <v>2</v>
      </c>
      <c r="AI399" s="269"/>
      <c r="AJ399" s="269"/>
      <c r="AK399" s="269"/>
      <c r="AL399" s="241">
        <v>64.7</v>
      </c>
      <c r="AM399" s="242"/>
      <c r="AN399" s="242"/>
      <c r="AO399" s="243"/>
      <c r="AP399" s="244" t="s">
        <v>736</v>
      </c>
      <c r="AQ399" s="244"/>
      <c r="AR399" s="244"/>
      <c r="AS399" s="244"/>
      <c r="AT399" s="244"/>
      <c r="AU399" s="244"/>
      <c r="AV399" s="244"/>
      <c r="AW399" s="244"/>
      <c r="AX399" s="244"/>
      <c r="AY399">
        <f>$AY$396</f>
        <v>1</v>
      </c>
    </row>
    <row r="400" spans="1:51" ht="51.6" customHeight="1" x14ac:dyDescent="0.15">
      <c r="A400" s="245">
        <v>2</v>
      </c>
      <c r="B400" s="245">
        <v>1</v>
      </c>
      <c r="C400" s="267" t="s">
        <v>792</v>
      </c>
      <c r="D400" s="266"/>
      <c r="E400" s="266"/>
      <c r="F400" s="266"/>
      <c r="G400" s="266"/>
      <c r="H400" s="266"/>
      <c r="I400" s="266"/>
      <c r="J400" s="248"/>
      <c r="K400" s="249"/>
      <c r="L400" s="249"/>
      <c r="M400" s="249"/>
      <c r="N400" s="249"/>
      <c r="O400" s="249"/>
      <c r="P400" s="260" t="s">
        <v>793</v>
      </c>
      <c r="Q400" s="250"/>
      <c r="R400" s="250"/>
      <c r="S400" s="250"/>
      <c r="T400" s="250"/>
      <c r="U400" s="250"/>
      <c r="V400" s="250"/>
      <c r="W400" s="250"/>
      <c r="X400" s="250"/>
      <c r="Y400" s="251">
        <v>1</v>
      </c>
      <c r="Z400" s="252"/>
      <c r="AA400" s="252"/>
      <c r="AB400" s="253"/>
      <c r="AC400" s="237" t="s">
        <v>339</v>
      </c>
      <c r="AD400" s="238"/>
      <c r="AE400" s="238"/>
      <c r="AF400" s="238"/>
      <c r="AG400" s="238"/>
      <c r="AH400" s="268" t="s">
        <v>794</v>
      </c>
      <c r="AI400" s="269"/>
      <c r="AJ400" s="269"/>
      <c r="AK400" s="269"/>
      <c r="AL400" s="241" t="s">
        <v>794</v>
      </c>
      <c r="AM400" s="242"/>
      <c r="AN400" s="242"/>
      <c r="AO400" s="243"/>
      <c r="AP400" s="244" t="s">
        <v>736</v>
      </c>
      <c r="AQ400" s="244"/>
      <c r="AR400" s="244"/>
      <c r="AS400" s="244"/>
      <c r="AT400" s="244"/>
      <c r="AU400" s="244"/>
      <c r="AV400" s="244"/>
      <c r="AW400" s="244"/>
      <c r="AX400" s="244"/>
      <c r="AY400">
        <f>COUNTA($C$400)</f>
        <v>1</v>
      </c>
    </row>
    <row r="401" spans="1:51" ht="54.6"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68"/>
      <c r="AI401" s="269"/>
      <c r="AJ401" s="269"/>
      <c r="AK401" s="269"/>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737</v>
      </c>
      <c r="D432" s="266"/>
      <c r="E432" s="266"/>
      <c r="F432" s="266"/>
      <c r="G432" s="266"/>
      <c r="H432" s="266"/>
      <c r="I432" s="266"/>
      <c r="J432" s="248">
        <v>3180001042277</v>
      </c>
      <c r="K432" s="249"/>
      <c r="L432" s="249"/>
      <c r="M432" s="249"/>
      <c r="N432" s="249"/>
      <c r="O432" s="249"/>
      <c r="P432" s="260" t="s">
        <v>738</v>
      </c>
      <c r="Q432" s="250"/>
      <c r="R432" s="250"/>
      <c r="S432" s="250"/>
      <c r="T432" s="250"/>
      <c r="U432" s="250"/>
      <c r="V432" s="250"/>
      <c r="W432" s="250"/>
      <c r="X432" s="250"/>
      <c r="Y432" s="251">
        <v>11.7</v>
      </c>
      <c r="Z432" s="252"/>
      <c r="AA432" s="252"/>
      <c r="AB432" s="253"/>
      <c r="AC432" s="237" t="s">
        <v>340</v>
      </c>
      <c r="AD432" s="238"/>
      <c r="AE432" s="238"/>
      <c r="AF432" s="238"/>
      <c r="AG432" s="238"/>
      <c r="AH432" s="268" t="s">
        <v>739</v>
      </c>
      <c r="AI432" s="269"/>
      <c r="AJ432" s="269"/>
      <c r="AK432" s="269"/>
      <c r="AL432" s="241" t="s">
        <v>739</v>
      </c>
      <c r="AM432" s="242"/>
      <c r="AN432" s="242"/>
      <c r="AO432" s="243"/>
      <c r="AP432" s="244" t="s">
        <v>736</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7" t="s">
        <v>740</v>
      </c>
      <c r="D465" s="266"/>
      <c r="E465" s="266"/>
      <c r="F465" s="266"/>
      <c r="G465" s="266"/>
      <c r="H465" s="266"/>
      <c r="I465" s="266"/>
      <c r="J465" s="248">
        <v>8010701019462</v>
      </c>
      <c r="K465" s="249"/>
      <c r="L465" s="249"/>
      <c r="M465" s="249"/>
      <c r="N465" s="249"/>
      <c r="O465" s="249"/>
      <c r="P465" s="260" t="s">
        <v>741</v>
      </c>
      <c r="Q465" s="250"/>
      <c r="R465" s="250"/>
      <c r="S465" s="250"/>
      <c r="T465" s="250"/>
      <c r="U465" s="250"/>
      <c r="V465" s="250"/>
      <c r="W465" s="250"/>
      <c r="X465" s="250"/>
      <c r="Y465" s="251">
        <v>0.8</v>
      </c>
      <c r="Z465" s="252"/>
      <c r="AA465" s="252"/>
      <c r="AB465" s="253"/>
      <c r="AC465" s="237" t="s">
        <v>340</v>
      </c>
      <c r="AD465" s="238"/>
      <c r="AE465" s="238"/>
      <c r="AF465" s="238"/>
      <c r="AG465" s="238"/>
      <c r="AH465" s="268" t="s">
        <v>739</v>
      </c>
      <c r="AI465" s="269"/>
      <c r="AJ465" s="269"/>
      <c r="AK465" s="269"/>
      <c r="AL465" s="241" t="s">
        <v>739</v>
      </c>
      <c r="AM465" s="242"/>
      <c r="AN465" s="242"/>
      <c r="AO465" s="243"/>
      <c r="AP465" s="244" t="s">
        <v>736</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55" t="s">
        <v>736</v>
      </c>
      <c r="F631" s="247"/>
      <c r="G631" s="247"/>
      <c r="H631" s="247"/>
      <c r="I631" s="247"/>
      <c r="J631" s="248"/>
      <c r="K631" s="249"/>
      <c r="L631" s="249"/>
      <c r="M631" s="249"/>
      <c r="N631" s="249"/>
      <c r="O631" s="249"/>
      <c r="P631" s="260" t="s">
        <v>736</v>
      </c>
      <c r="Q631" s="250"/>
      <c r="R631" s="250"/>
      <c r="S631" s="250"/>
      <c r="T631" s="250"/>
      <c r="U631" s="250"/>
      <c r="V631" s="250"/>
      <c r="W631" s="250"/>
      <c r="X631" s="250"/>
      <c r="Y631" s="251" t="s">
        <v>739</v>
      </c>
      <c r="Z631" s="252"/>
      <c r="AA631" s="252"/>
      <c r="AB631" s="253"/>
      <c r="AC631" s="237"/>
      <c r="AD631" s="238"/>
      <c r="AE631" s="238"/>
      <c r="AF631" s="238"/>
      <c r="AG631" s="238"/>
      <c r="AH631" s="239" t="s">
        <v>739</v>
      </c>
      <c r="AI631" s="240"/>
      <c r="AJ631" s="240"/>
      <c r="AK631" s="240"/>
      <c r="AL631" s="241" t="s">
        <v>739</v>
      </c>
      <c r="AM631" s="242"/>
      <c r="AN631" s="242"/>
      <c r="AO631" s="243"/>
      <c r="AP631" s="244" t="s">
        <v>736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2:Y428">
    <cfRule type="expression" dxfId="1423" priority="765">
      <formula>IF(RIGHT(TEXT(Y402,"0.#"),1)=".",FALSE,TRUE)</formula>
    </cfRule>
    <cfRule type="expression" dxfId="1422" priority="766">
      <formula>IF(RIGHT(TEXT(Y402,"0.#"),1)=".",TRUE,FALSE)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2:AO428">
    <cfRule type="expression" dxfId="1349" priority="767">
      <formula>IF(AND(AL402&gt;=0, RIGHT(TEXT(AL402,"0.#"),1)&lt;&gt;"."),TRUE,FALSE)</formula>
    </cfRule>
    <cfRule type="expression" dxfId="1348" priority="768">
      <formula>IF(AND(AL402&gt;=0, RIGHT(TEXT(AL402,"0.#"),1)="."),TRUE,FALSE)</formula>
    </cfRule>
    <cfRule type="expression" dxfId="1347" priority="769">
      <formula>IF(AND(AL402&lt;0, RIGHT(TEXT(AL402,"0.#"),1)&lt;&gt;"."),TRUE,FALSE)</formula>
    </cfRule>
    <cfRule type="expression" dxfId="1346" priority="770">
      <formula>IF(AND(AL402&lt;0, RIGHT(TEXT(AL402,"0.#"),1)="."),TRUE,FALSE)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Y401">
    <cfRule type="expression" dxfId="705" priority="1">
      <formula>IF(RIGHT(TEXT(Y401,"0.#"),1)=".",FALSE,TRUE)</formula>
    </cfRule>
    <cfRule type="expression" dxfId="704" priority="2">
      <formula>IF(RIGHT(TEXT(Y401,"0.#"),1)=".",TRUE,FALSE)</formula>
    </cfRule>
  </conditionalFormatting>
  <conditionalFormatting sqref="AL401:AO401">
    <cfRule type="expression" dxfId="703" priority="3">
      <formula>IF(AND(AL401&gt;=0, RIGHT(TEXT(AL401,"0.#"),1)&lt;&gt;"."),TRUE,FALSE)</formula>
    </cfRule>
    <cfRule type="expression" dxfId="702" priority="4">
      <formula>IF(AND(AL401&gt;=0, RIGHT(TEXT(AL401,"0.#"),1)="."),TRUE,FALSE)</formula>
    </cfRule>
    <cfRule type="expression" dxfId="701" priority="5">
      <formula>IF(AND(AL401&lt;0, RIGHT(TEXT(AL401,"0.#"),1)&lt;&gt;"."),TRUE,FALSE)</formula>
    </cfRule>
    <cfRule type="expression" dxfId="700" priority="6">
      <formula>IF(AND(AL401&lt;0, RIGHT(TEXT(AL401,"0.#"),1)="."),TRUE,FALSE)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719</v>
      </c>
      <c r="R6" s="13" t="str">
        <f t="shared" si="3"/>
        <v>交付</v>
      </c>
      <c r="S6" s="13" t="str">
        <f t="shared" si="4"/>
        <v>委託・請負、交付</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委託・請負、交付</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委託・請負、交付</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委託・請負、交付</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314</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369</v>
      </c>
      <c r="AF2" s="925"/>
      <c r="AG2" s="925"/>
      <c r="AH2" s="128"/>
      <c r="AI2" s="925" t="s">
        <v>465</v>
      </c>
      <c r="AJ2" s="925"/>
      <c r="AK2" s="925"/>
      <c r="AL2" s="128"/>
      <c r="AM2" s="925" t="s">
        <v>466</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341</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314</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369</v>
      </c>
      <c r="AF9" s="925"/>
      <c r="AG9" s="925"/>
      <c r="AH9" s="128"/>
      <c r="AI9" s="925" t="s">
        <v>465</v>
      </c>
      <c r="AJ9" s="925"/>
      <c r="AK9" s="925"/>
      <c r="AL9" s="128"/>
      <c r="AM9" s="925" t="s">
        <v>466</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341</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314</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369</v>
      </c>
      <c r="AF16" s="925"/>
      <c r="AG16" s="925"/>
      <c r="AH16" s="128"/>
      <c r="AI16" s="925" t="s">
        <v>465</v>
      </c>
      <c r="AJ16" s="925"/>
      <c r="AK16" s="925"/>
      <c r="AL16" s="128"/>
      <c r="AM16" s="925" t="s">
        <v>466</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341</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314</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369</v>
      </c>
      <c r="AF23" s="925"/>
      <c r="AG23" s="925"/>
      <c r="AH23" s="128"/>
      <c r="AI23" s="925" t="s">
        <v>465</v>
      </c>
      <c r="AJ23" s="925"/>
      <c r="AK23" s="925"/>
      <c r="AL23" s="128"/>
      <c r="AM23" s="925" t="s">
        <v>466</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341</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314</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369</v>
      </c>
      <c r="AF30" s="925"/>
      <c r="AG30" s="925"/>
      <c r="AH30" s="128"/>
      <c r="AI30" s="925" t="s">
        <v>465</v>
      </c>
      <c r="AJ30" s="925"/>
      <c r="AK30" s="925"/>
      <c r="AL30" s="128"/>
      <c r="AM30" s="925" t="s">
        <v>466</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341</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314</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369</v>
      </c>
      <c r="AF37" s="925"/>
      <c r="AG37" s="925"/>
      <c r="AH37" s="128"/>
      <c r="AI37" s="925" t="s">
        <v>465</v>
      </c>
      <c r="AJ37" s="925"/>
      <c r="AK37" s="925"/>
      <c r="AL37" s="128"/>
      <c r="AM37" s="925" t="s">
        <v>466</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341</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314</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369</v>
      </c>
      <c r="AF44" s="925"/>
      <c r="AG44" s="925"/>
      <c r="AH44" s="128"/>
      <c r="AI44" s="925" t="s">
        <v>465</v>
      </c>
      <c r="AJ44" s="925"/>
      <c r="AK44" s="925"/>
      <c r="AL44" s="128"/>
      <c r="AM44" s="925" t="s">
        <v>466</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341</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314</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369</v>
      </c>
      <c r="AF51" s="925"/>
      <c r="AG51" s="925"/>
      <c r="AH51" s="128"/>
      <c r="AI51" s="925" t="s">
        <v>465</v>
      </c>
      <c r="AJ51" s="925"/>
      <c r="AK51" s="925"/>
      <c r="AL51" s="128"/>
      <c r="AM51" s="925" t="s">
        <v>466</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341</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314</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369</v>
      </c>
      <c r="AF58" s="925"/>
      <c r="AG58" s="925"/>
      <c r="AH58" s="128"/>
      <c r="AI58" s="925" t="s">
        <v>465</v>
      </c>
      <c r="AJ58" s="925"/>
      <c r="AK58" s="925"/>
      <c r="AL58" s="128"/>
      <c r="AM58" s="925" t="s">
        <v>466</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341</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314</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369</v>
      </c>
      <c r="AF65" s="925"/>
      <c r="AG65" s="925"/>
      <c r="AH65" s="128"/>
      <c r="AI65" s="925" t="s">
        <v>465</v>
      </c>
      <c r="AJ65" s="925"/>
      <c r="AK65" s="925"/>
      <c r="AL65" s="128"/>
      <c r="AM65" s="925" t="s">
        <v>466</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341</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317</v>
      </c>
      <c r="Z3" s="273"/>
      <c r="AA3" s="273"/>
      <c r="AB3" s="273"/>
      <c r="AC3" s="989" t="s">
        <v>308</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317</v>
      </c>
      <c r="Z36" s="273"/>
      <c r="AA36" s="273"/>
      <c r="AB36" s="273"/>
      <c r="AC36" s="989" t="s">
        <v>308</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317</v>
      </c>
      <c r="Z69" s="273"/>
      <c r="AA69" s="273"/>
      <c r="AB69" s="273"/>
      <c r="AC69" s="989" t="s">
        <v>308</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317</v>
      </c>
      <c r="Z102" s="273"/>
      <c r="AA102" s="273"/>
      <c r="AB102" s="273"/>
      <c r="AC102" s="989" t="s">
        <v>308</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317</v>
      </c>
      <c r="Z135" s="273"/>
      <c r="AA135" s="273"/>
      <c r="AB135" s="273"/>
      <c r="AC135" s="989" t="s">
        <v>308</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317</v>
      </c>
      <c r="Z168" s="273"/>
      <c r="AA168" s="273"/>
      <c r="AB168" s="273"/>
      <c r="AC168" s="989" t="s">
        <v>308</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317</v>
      </c>
      <c r="Z201" s="273"/>
      <c r="AA201" s="273"/>
      <c r="AB201" s="273"/>
      <c r="AC201" s="989" t="s">
        <v>308</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317</v>
      </c>
      <c r="Z234" s="273"/>
      <c r="AA234" s="273"/>
      <c r="AB234" s="273"/>
      <c r="AC234" s="989" t="s">
        <v>308</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317</v>
      </c>
      <c r="Z267" s="273"/>
      <c r="AA267" s="273"/>
      <c r="AB267" s="273"/>
      <c r="AC267" s="989" t="s">
        <v>308</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317</v>
      </c>
      <c r="Z300" s="273"/>
      <c r="AA300" s="273"/>
      <c r="AB300" s="273"/>
      <c r="AC300" s="989" t="s">
        <v>308</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317</v>
      </c>
      <c r="Z333" s="273"/>
      <c r="AA333" s="273"/>
      <c r="AB333" s="273"/>
      <c r="AC333" s="989" t="s">
        <v>308</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317</v>
      </c>
      <c r="Z366" s="273"/>
      <c r="AA366" s="273"/>
      <c r="AB366" s="273"/>
      <c r="AC366" s="989" t="s">
        <v>308</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317</v>
      </c>
      <c r="Z399" s="273"/>
      <c r="AA399" s="273"/>
      <c r="AB399" s="273"/>
      <c r="AC399" s="989" t="s">
        <v>308</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317</v>
      </c>
      <c r="Z432" s="273"/>
      <c r="AA432" s="273"/>
      <c r="AB432" s="273"/>
      <c r="AC432" s="989" t="s">
        <v>308</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317</v>
      </c>
      <c r="Z465" s="273"/>
      <c r="AA465" s="273"/>
      <c r="AB465" s="273"/>
      <c r="AC465" s="989" t="s">
        <v>308</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317</v>
      </c>
      <c r="Z498" s="273"/>
      <c r="AA498" s="273"/>
      <c r="AB498" s="273"/>
      <c r="AC498" s="989" t="s">
        <v>308</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317</v>
      </c>
      <c r="Z531" s="273"/>
      <c r="AA531" s="273"/>
      <c r="AB531" s="273"/>
      <c r="AC531" s="989" t="s">
        <v>308</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317</v>
      </c>
      <c r="Z564" s="273"/>
      <c r="AA564" s="273"/>
      <c r="AB564" s="273"/>
      <c r="AC564" s="989" t="s">
        <v>308</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317</v>
      </c>
      <c r="Z597" s="273"/>
      <c r="AA597" s="273"/>
      <c r="AB597" s="273"/>
      <c r="AC597" s="989" t="s">
        <v>308</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317</v>
      </c>
      <c r="Z630" s="273"/>
      <c r="AA630" s="273"/>
      <c r="AB630" s="273"/>
      <c r="AC630" s="989" t="s">
        <v>308</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317</v>
      </c>
      <c r="Z663" s="273"/>
      <c r="AA663" s="273"/>
      <c r="AB663" s="273"/>
      <c r="AC663" s="989" t="s">
        <v>308</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317</v>
      </c>
      <c r="Z696" s="273"/>
      <c r="AA696" s="273"/>
      <c r="AB696" s="273"/>
      <c r="AC696" s="989" t="s">
        <v>308</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317</v>
      </c>
      <c r="Z729" s="273"/>
      <c r="AA729" s="273"/>
      <c r="AB729" s="273"/>
      <c r="AC729" s="989" t="s">
        <v>308</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317</v>
      </c>
      <c r="Z762" s="273"/>
      <c r="AA762" s="273"/>
      <c r="AB762" s="273"/>
      <c r="AC762" s="989" t="s">
        <v>308</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317</v>
      </c>
      <c r="Z795" s="273"/>
      <c r="AA795" s="273"/>
      <c r="AB795" s="273"/>
      <c r="AC795" s="989" t="s">
        <v>308</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317</v>
      </c>
      <c r="Z828" s="273"/>
      <c r="AA828" s="273"/>
      <c r="AB828" s="273"/>
      <c r="AC828" s="989" t="s">
        <v>308</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317</v>
      </c>
      <c r="Z861" s="273"/>
      <c r="AA861" s="273"/>
      <c r="AB861" s="273"/>
      <c r="AC861" s="989" t="s">
        <v>308</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317</v>
      </c>
      <c r="Z894" s="273"/>
      <c r="AA894" s="273"/>
      <c r="AB894" s="273"/>
      <c r="AC894" s="989" t="s">
        <v>308</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317</v>
      </c>
      <c r="Z927" s="273"/>
      <c r="AA927" s="273"/>
      <c r="AB927" s="273"/>
      <c r="AC927" s="989" t="s">
        <v>308</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317</v>
      </c>
      <c r="Z960" s="273"/>
      <c r="AA960" s="273"/>
      <c r="AB960" s="273"/>
      <c r="AC960" s="989" t="s">
        <v>308</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317</v>
      </c>
      <c r="Z993" s="273"/>
      <c r="AA993" s="273"/>
      <c r="AB993" s="273"/>
      <c r="AC993" s="989" t="s">
        <v>308</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317</v>
      </c>
      <c r="Z1026" s="273"/>
      <c r="AA1026" s="273"/>
      <c r="AB1026" s="273"/>
      <c r="AC1026" s="989" t="s">
        <v>308</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317</v>
      </c>
      <c r="Z1059" s="273"/>
      <c r="AA1059" s="273"/>
      <c r="AB1059" s="273"/>
      <c r="AC1059" s="989" t="s">
        <v>308</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317</v>
      </c>
      <c r="Z1092" s="273"/>
      <c r="AA1092" s="273"/>
      <c r="AB1092" s="273"/>
      <c r="AC1092" s="989" t="s">
        <v>308</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317</v>
      </c>
      <c r="Z1125" s="273"/>
      <c r="AA1125" s="273"/>
      <c r="AB1125" s="273"/>
      <c r="AC1125" s="989" t="s">
        <v>308</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317</v>
      </c>
      <c r="Z1158" s="273"/>
      <c r="AA1158" s="273"/>
      <c r="AB1158" s="273"/>
      <c r="AC1158" s="989" t="s">
        <v>308</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317</v>
      </c>
      <c r="Z1191" s="273"/>
      <c r="AA1191" s="273"/>
      <c r="AB1191" s="273"/>
      <c r="AC1191" s="989" t="s">
        <v>308</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317</v>
      </c>
      <c r="Z1224" s="273"/>
      <c r="AA1224" s="273"/>
      <c r="AB1224" s="273"/>
      <c r="AC1224" s="989" t="s">
        <v>308</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317</v>
      </c>
      <c r="Z1257" s="273"/>
      <c r="AA1257" s="273"/>
      <c r="AB1257" s="273"/>
      <c r="AC1257" s="989" t="s">
        <v>308</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317</v>
      </c>
      <c r="Z1290" s="273"/>
      <c r="AA1290" s="273"/>
      <c r="AB1290" s="273"/>
      <c r="AC1290" s="989" t="s">
        <v>308</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2022-03-22T09:36:04Z</cp:lastPrinted>
  <dcterms:created xsi:type="dcterms:W3CDTF">2012-03-13T00:50:25Z</dcterms:created>
  <dcterms:modified xsi:type="dcterms:W3CDTF">2022-09-01T04:26:42Z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