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管理係\行政事業レビュー\R4年度\220800 最終公表版関係\2.各係登録\エイズ係\"/>
    </mc:Choice>
  </mc:AlternateContent>
  <bookViews>
    <workbookView xWindow="29028" yWindow="1680" windowWidth="22680" windowHeight="14580"/>
  </bookViews>
  <sheets>
    <sheet name="行政事業レビューシート" sheetId="11" r:id="rId1"/>
    <sheet name="入力規則等" sheetId="4" r:id="rId2"/>
  </sheets>
  <definedNames>
    <definedName name="_xlnm.Print_Area" localSheetId="0">行政事業レビューシート!$A$1:$AY$660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69" i="11" l="1"/>
  <c r="AY325" i="11"/>
  <c r="AY329" i="11"/>
  <c r="AY333" i="11"/>
  <c r="AY322" i="11"/>
  <c r="AY326" i="11"/>
  <c r="AY330" i="11"/>
  <c r="AY323" i="11"/>
  <c r="AY327" i="11"/>
  <c r="AY331" i="11"/>
  <c r="AY324" i="11"/>
  <c r="AY328" i="11"/>
  <c r="AY397" i="11"/>
  <c r="AY399" i="11"/>
  <c r="AY340" i="11"/>
  <c r="AY336" i="11"/>
  <c r="AY341" i="11"/>
  <c r="AY337" i="11"/>
  <c r="AY338"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51"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23" i="11"/>
  <c r="AY131" i="11"/>
  <c r="AY143" i="11"/>
  <c r="AY137" i="11"/>
  <c r="AY171" i="11"/>
  <c r="AY116" i="11"/>
  <c r="AY120" i="11"/>
  <c r="AY124" i="11"/>
  <c r="AY128" i="11"/>
  <c r="AY154" i="11"/>
  <c r="AY163" i="11"/>
  <c r="AY140" i="11"/>
  <c r="AY144" i="11"/>
  <c r="AY134" i="11"/>
  <c r="AY176" i="11"/>
  <c r="AY198" i="11"/>
  <c r="AY203" i="11"/>
  <c r="AY207" i="11"/>
  <c r="AY211" i="11"/>
  <c r="AY113" i="11"/>
  <c r="AY117"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5" i="11"/>
  <c r="AY94" i="11"/>
  <c r="AY93" i="11"/>
  <c r="AY97" i="11" s="1"/>
  <c r="AY91" i="11"/>
  <c r="AY88" i="11"/>
  <c r="AY90" i="11" s="1"/>
  <c r="AY87" i="11"/>
  <c r="AY84" i="11"/>
  <c r="AY83" i="11"/>
  <c r="AY80" i="11"/>
  <c r="AY79" i="11"/>
  <c r="AY78" i="11"/>
  <c r="AY86" i="11" s="1"/>
  <c r="AY44" i="11"/>
  <c r="AY52" i="11" s="1"/>
  <c r="AY81" i="11" l="1"/>
  <c r="AY85" i="11"/>
  <c r="AY89" i="11"/>
  <c r="AY63" i="11"/>
  <c r="AY92"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<sst xmlns="http://schemas.openxmlformats.org/spreadsheetml/2006/main" count="1403" uniqueCount="725">
  <si>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</si>
  <si>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</si>
  <si>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</si>
  <si>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</si>
  <si>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</si>
  <si>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</si>
  <si>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</si>
  <si>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</si>
  <si>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</si>
  <si>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</si>
  <si>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</si>
  <si>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</si>
  <si>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</si>
  <si>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</si>
  <si>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</si>
  <si>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</si>
  <si>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</si>
  <si>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</si>
  <si>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</si>
  <si>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</si>
  <si>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</si>
  <si>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</si>
  <si>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</si>
  <si>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</si>
  <si>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</si>
  <si>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</si>
  <si>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</si>
  <si>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</si>
  <si>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</si>
  <si>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</si>
  <si>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</si>
  <si>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</si>
  <si>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</si>
  <si>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</si>
  <si>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</si>
  <si>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</si>
  <si>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</si>
  <si>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</si>
  <si>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</si>
  <si>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</si>
  <si>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</si>
  <si>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</si>
  <si>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</si>
  <si>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</si>
  <si>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</si>
  <si>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</si>
  <si>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</si>
  <si>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</si>
  <si>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</si>
  <si>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</si>
  <si>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</si>
  <si>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</si>
  <si>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</si>
  <si>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</si>
  <si>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</si>
  <si>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</si>
  <si>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</si>
  <si>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</si>
  <si>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</si>
  <si>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</si>
  <si>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</si>
  <si>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</si>
  <si>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</si>
  <si>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</si>
  <si>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</si>
  <si>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</si>
  <si>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</si>
  <si>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</si>
  <si>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</si>
  <si>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</si>
  <si>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</si>
  <si>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</si>
  <si>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</si>
  <si>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</si>
  <si>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</si>
  <si>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</si>
  <si>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</si>
  <si>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</si>
  <si>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</si>
  <si>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</si>
  <si>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</si>
  <si>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</si>
  <si>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</si>
  <si>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</si>
  <si>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</si>
  <si>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</si>
  <si>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</si>
  <si>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</si>
  <si>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</si>
  <si>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</si>
  <si>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</si>
  <si>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</si>
  <si>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</si>
  <si>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</si>
  <si>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</si>
  <si>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</si>
  <si>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</si>
  <si>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</si>
  <si>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</si>
  <si>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</si>
  <si>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</si>
  <si>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</si>
  <si>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</si>
  <si>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</si>
  <si>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</si>
  <si>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</si>
  <si>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</si>
  <si>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</si>
  <si>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</si>
  <si>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</si>
  <si>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</si>
  <si>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</si>
  <si>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</si>
  <si>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</si>
  <si>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</si>
  <si>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</si>
  <si>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</si>
  <si>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</si>
  <si>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</si>
  <si>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</si>
  <si>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</si>
  <si>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</si>
  <si>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</si>
  <si>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</si>
  <si>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</si>
  <si>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</si>
  <si>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</si>
  <si>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</si>
  <si>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</si>
  <si>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</si>
  <si>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</si>
  <si>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</si>
  <si>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</si>
  <si>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</si>
  <si>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</si>
  <si>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</si>
  <si>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</si>
  <si>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</si>
  <si>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</si>
  <si>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</si>
  <si>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</si>
  <si>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</si>
  <si>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</si>
  <si>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</si>
  <si>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</si>
  <si>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</si>
  <si>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</si>
  <si>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</si>
  <si>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</si>
  <si>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</si>
  <si>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</si>
  <si>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</si>
  <si>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</si>
  <si>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</si>
  <si>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</si>
  <si>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</si>
  <si>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</si>
  <si>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</si>
  <si>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</si>
  <si>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</si>
  <si>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</si>
  <si>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</si>
  <si>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</si>
  <si>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</si>
  <si>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</si>
  <si>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</si>
  <si>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</si>
  <si>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</si>
  <si>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</si>
  <si>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</si>
  <si>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</si>
  <si>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</si>
  <si>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</si>
  <si>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</si>
  <si>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</si>
  <si>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</si>
  <si>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</si>
  <si>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</si>
  <si>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</si>
  <si>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</si>
  <si>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</si>
  <si>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</si>
  <si>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</si>
  <si>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</si>
  <si>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</si>
  <si>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</si>
  <si>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</si>
  <si>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</si>
  <si>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</si>
  <si>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</si>
  <si>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</si>
  <si>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</si>
  <si>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</si>
  <si>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</si>
  <si>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</si>
  <si>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</si>
  <si>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</si>
  <si>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</si>
  <si>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</si>
  <si>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</si>
  <si>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</si>
  <si>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</si>
  <si>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</si>
  <si>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</si>
  <si>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</si>
  <si>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</si>
  <si>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</si>
  <si>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</si>
  <si>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</si>
  <si>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</si>
  <si>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</si>
  <si>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</si>
  <si>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</si>
  <si>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</si>
  <si>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</si>
  <si>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</si>
  <si>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</si>
  <si>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</si>
  <si>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</si>
  <si>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</si>
  <si>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</si>
  <si>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</si>
  <si>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</si>
  <si>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</si>
  <si>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</si>
  <si>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</si>
  <si>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</si>
  <si>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</si>
  <si>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</si>
  <si>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</si>
  <si>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</si>
  <si>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</si>
  <si>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</si>
  <si>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</si>
  <si>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</si>
  <si>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</si>
  <si>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</si>
  <si>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</si>
  <si>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</si>
  <si>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</si>
  <si>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</si>
  <si>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</si>
  <si>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</si>
  <si>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</si>
  <si>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</si>
  <si>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</si>
  <si>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</si>
  <si>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</si>
  <si>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</si>
  <si>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</si>
  <si>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</si>
  <si>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</si>
  <si>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</si>
  <si>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</si>
  <si>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</si>
  <si>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</si>
  <si>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</si>
  <si>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</si>
  <si>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</si>
  <si>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</si>
  <si>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</si>
  <si>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</si>
  <si>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</si>
  <si>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</si>
  <si>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</si>
  <si>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</si>
  <si>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</si>
  <si>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</si>
  <si>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</si>
  <si>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</si>
  <si>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</si>
  <si>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</si>
  <si>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</si>
  <si>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</si>
  <si>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</si>
  <si>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</si>
  <si>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</si>
  <si>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</si>
  <si>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</si>
  <si>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</si>
  <si>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</si>
  <si>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</si>
  <si>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</si>
  <si>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</si>
  <si>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</si>
  <si>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</si>
  <si>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</si>
  <si>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</si>
  <si>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</si>
  <si>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</si>
  <si>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</si>
  <si>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</si>
  <si>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</si>
  <si>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</si>
  <si>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</si>
  <si>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</si>
  <si>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</si>
  <si>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</si>
  <si>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</si>
  <si>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</si>
  <si>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</si>
  <si>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</si>
  <si>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</si>
  <si>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</si>
  <si>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</si>
  <si>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</si>
  <si>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</si>
  <si>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</si>
  <si>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</si>
  <si>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</si>
  <si>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</si>
  <si>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</si>
  <si>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</si>
  <si>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</si>
  <si>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</si>
  <si>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</si>
  <si>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</si>
  <si>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</si>
  <si>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</si>
  <si>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</si>
  <si>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</si>
  <si>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</si>
  <si>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</si>
  <si>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</si>
  <si>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</si>
  <si>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</si>
  <si>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</si>
  <si>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</si>
  <si>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</si>
  <si>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</si>
  <si>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</si>
  <si>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</si>
  <si>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</si>
  <si>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</si>
  <si>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</si>
  <si>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</si>
  <si>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</si>
  <si>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</si>
  <si>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</si>
  <si>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</si>
  <si>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</si>
  <si>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</si>
  <si>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</si>
  <si>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</si>
  <si>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</si>
  <si>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</si>
  <si>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</si>
  <si>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</si>
  <si>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</si>
  <si>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</si>
  <si>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</si>
  <si>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</si>
  <si>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</si>
  <si>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</si>
  <si>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</si>
  <si>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</si>
  <si>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</si>
  <si>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</si>
  <si>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</si>
  <si>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</si>
  <si>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</si>
  <si>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</si>
  <si>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</si>
  <si>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</si>
  <si>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</si>
  <si>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</si>
  <si>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</si>
  <si>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</si>
  <si>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</si>
  <si>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</si>
  <si>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</si>
  <si>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</si>
  <si>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</si>
  <si>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</si>
  <si>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</si>
  <si>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</si>
  <si>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</si>
  <si>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</si>
  <si>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</si>
  <si>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</si>
  <si>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</si>
  <si>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</si>
  <si>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</si>
  <si>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</si>
  <si>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</si>
  <si>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</si>
  <si>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</si>
  <si>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</si>
  <si>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</si>
  <si>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</si>
  <si>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</si>
  <si>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</si>
  <si>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</si>
  <si>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</si>
  <si>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</si>
  <si>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</si>
  <si>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</si>
  <si>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</si>
  <si>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</si>
  <si>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</si>
  <si>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</si>
  <si>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</si>
  <si>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</si>
  <si>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</si>
  <si>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</si>
  <si>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</si>
  <si>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</si>
  <si>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</si>
  <si>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</si>
  <si>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</si>
  <si>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</si>
  <si>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</si>
  <si>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</si>
  <si>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</si>
  <si>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</si>
  <si>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</si>
  <si>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</si>
  <si>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</si>
  <si>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</si>
  <si>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</si>
  <si>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</si>
  <si>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</si>
  <si>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</si>
  <si>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</si>
  <si>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</si>
  <si>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</si>
  <si>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</si>
  <si>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</si>
  <si>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</si>
  <si>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</si>
  <si>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</si>
  <si>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</si>
  <si>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</si>
  <si>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</si>
  <si>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</si>
  <si>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</si>
  <si>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</si>
  <si>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</si>
  <si>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</si>
  <si>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</si>
  <si>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</si>
  <si>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</si>
  <si>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</si>
  <si>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</si>
  <si>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</si>
  <si>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</si>
  <si>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</si>
  <si>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</si>
  <si>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</si>
  <si>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</si>
  <si>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</si>
  <si>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</si>
  <si>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</si>
  <si>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</si>
  <si>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</si>
  <si>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</si>
  <si>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</si>
  <si>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</si>
  <si>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</si>
  <si>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</si>
  <si>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</si>
  <si>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</si>
  <si>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</si>
  <si>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</si>
  <si>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</si>
  <si>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</si>
  <si>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</si>
  <si>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</si>
  <si>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</si>
  <si>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</si>
  <si>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</si>
  <si>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</si>
  <si>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</si>
  <si>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</si>
  <si>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</si>
  <si>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</si>
  <si>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</si>
  <si>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</si>
  <si>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</si>
  <si>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</si>
  <si>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</si>
  <si>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</si>
  <si>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</si>
  <si>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</si>
  <si>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</si>
  <si>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</si>
  <si>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</si>
  <si>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</si>
  <si>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</si>
  <si>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</si>
  <si>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</si>
  <si>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</si>
  <si>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</si>
  <si>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</si>
  <si>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</si>
  <si>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</si>
  <si>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</si>
  <si>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</si>
  <si>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</si>
  <si>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</si>
  <si>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</si>
  <si>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</si>
  <si>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</si>
  <si>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</si>
  <si>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</si>
  <si>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</si>
  <si>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</si>
  <si>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</si>
  <si>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</si>
  <si>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</si>
  <si>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</si>
  <si>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</si>
  <si>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</si>
  <si>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</si>
  <si>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</si>
  <si>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</si>
  <si>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</si>
  <si>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</si>
  <si>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</si>
  <si>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</si>
  <si>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</si>
  <si>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</si>
  <si>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</si>
  <si>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</si>
  <si>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</si>
  <si>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</si>
  <si>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</si>
  <si>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</si>
  <si>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</si>
  <si>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</si>
  <si>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</si>
  <si>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</si>
  <si>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</si>
  <si>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</si>
  <si>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</si>
  <si>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</si>
  <si>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</si>
  <si>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</si>
  <si>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</si>
  <si>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</si>
  <si>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</si>
  <si>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</si>
  <si>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</si>
  <si>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</si>
  <si>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</si>
  <si>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</si>
  <si>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</si>
  <si>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</si>
  <si>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</si>
  <si>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</si>
  <si>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</si>
  <si>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</si>
  <si>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</si>
  <si>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</si>
  <si>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</si>
  <si>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</si>
  <si>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</si>
  <si>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</si>
  <si>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</si>
  <si>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</si>
  <si>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</si>
  <si>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</si>
  <si>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</si>
  <si>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</si>
  <si>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</si>
  <si>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</si>
  <si>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</si>
  <si>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</si>
  <si>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</si>
  <si>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</si>
  <si>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</si>
  <si>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</si>
  <si>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</si>
  <si>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</si>
  <si>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</si>
  <si>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</si>
  <si>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</si>
  <si>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</si>
  <si>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</si>
  <si>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</si>
  <si>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</si>
  <si>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</si>
  <si>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</si>
  <si>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</si>
  <si>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</si>
  <si>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</si>
  <si>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</si>
  <si>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</si>
  <si>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</si>
  <si>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</si>
  <si>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</si>
  <si>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</si>
  <si>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</si>
  <si>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</si>
  <si>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</si>
  <si>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</si>
  <si>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</si>
  <si>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</si>
  <si>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</si>
  <si>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</si>
  <si>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</si>
  <si>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健康局</t>
    <rPh sb="0" eb="3">
      <t>ケンコウキョク</t>
    </rPh>
    <phoneticPr fontId="5"/>
  </si>
  <si>
    <t>厚生労働省</t>
  </si>
  <si>
    <t>結核感染症課</t>
    <rPh sb="0" eb="2">
      <t>ケッカク</t>
    </rPh>
    <rPh sb="2" eb="6">
      <t>カンセンショウカ</t>
    </rPh>
    <phoneticPr fontId="5"/>
  </si>
  <si>
    <t>江浪　武志</t>
    <rPh sb="0" eb="1">
      <t>エ</t>
    </rPh>
    <rPh sb="1" eb="2">
      <t>ナミ</t>
    </rPh>
    <rPh sb="3" eb="5">
      <t>タケシ</t>
    </rPh>
    <phoneticPr fontId="5"/>
  </si>
  <si>
    <t>○</t>
  </si>
  <si>
    <t>-</t>
    <phoneticPr fontId="5"/>
  </si>
  <si>
    <t>件</t>
    <rPh sb="0" eb="1">
      <t>ケン</t>
    </rPh>
    <phoneticPr fontId="5"/>
  </si>
  <si>
    <t>　　X/Y</t>
    <phoneticPr fontId="5"/>
  </si>
  <si>
    <t>厚労</t>
  </si>
  <si>
    <t>-</t>
    <phoneticPr fontId="5"/>
  </si>
  <si>
    <t>Ⅰ-5 感染症など健康を脅かす疾病を予防・防止するとともに、感染者等に必要な医療等を確保すること</t>
    <phoneticPr fontId="5"/>
  </si>
  <si>
    <t>Ⅰ-5-1 感染症の発生・まん延の防止を図ること</t>
    <phoneticPr fontId="5"/>
  </si>
  <si>
    <t>‐</t>
  </si>
  <si>
    <t>有</t>
  </si>
  <si>
    <t>エイズ対策費</t>
    <phoneticPr fontId="5"/>
  </si>
  <si>
    <t>104</t>
    <phoneticPr fontId="5"/>
  </si>
  <si>
    <t>エイズ予防対策事業委託費</t>
    <rPh sb="3" eb="5">
      <t>ヨボウ</t>
    </rPh>
    <rPh sb="5" eb="7">
      <t>タイサク</t>
    </rPh>
    <rPh sb="7" eb="9">
      <t>ジギョウ</t>
    </rPh>
    <rPh sb="9" eb="11">
      <t>イタク</t>
    </rPh>
    <rPh sb="11" eb="12">
      <t>ヒ</t>
    </rPh>
    <phoneticPr fontId="5"/>
  </si>
  <si>
    <t>感染症の予防及び感染症の患者に対する医療に関する法律（平成10年法律第114号）第11条</t>
    <phoneticPr fontId="5"/>
  </si>
  <si>
    <t>「後天性免疫不全症候群に関する特定感染症予防指針」
平成24年厚生労働省告示第21号</t>
    <phoneticPr fontId="5"/>
  </si>
  <si>
    <t>-</t>
    <phoneticPr fontId="5"/>
  </si>
  <si>
    <t>前年度の活動実績値を下回ること</t>
    <rPh sb="0" eb="3">
      <t>ゼンネンド</t>
    </rPh>
    <rPh sb="4" eb="6">
      <t>カツドウ</t>
    </rPh>
    <rPh sb="6" eb="8">
      <t>ジッセキ</t>
    </rPh>
    <rPh sb="8" eb="9">
      <t>アタイ</t>
    </rPh>
    <rPh sb="10" eb="12">
      <t>シタマワ</t>
    </rPh>
    <phoneticPr fontId="5"/>
  </si>
  <si>
    <t>290,618,030/13</t>
    <phoneticPr fontId="5"/>
  </si>
  <si>
    <t>277,074,301/14</t>
    <phoneticPr fontId="5"/>
  </si>
  <si>
    <t>285,507,091/13</t>
    <phoneticPr fontId="5"/>
  </si>
  <si>
    <t>252,465,192/13</t>
    <phoneticPr fontId="5"/>
  </si>
  <si>
    <t>百万円</t>
    <rPh sb="0" eb="2">
      <t>ヒャクマン</t>
    </rPh>
    <rPh sb="2" eb="3">
      <t>エン</t>
    </rPh>
    <phoneticPr fontId="5"/>
  </si>
  <si>
    <t>エイズ動向委員会資料</t>
    <rPh sb="3" eb="5">
      <t>ドウコウ</t>
    </rPh>
    <rPh sb="5" eb="8">
      <t>イインカイ</t>
    </rPh>
    <rPh sb="8" eb="10">
      <t>シリョウ</t>
    </rPh>
    <phoneticPr fontId="5"/>
  </si>
  <si>
    <t>普及啓発によるHIV感染・エイズ発症の予防、感染者等に対する医療体制の整備は、個人における早期発見・早期治療及び社会における感染拡大防止の観点、感染者等の安心・安全な社会の実現の観点から国民や社会のニーズを反映している。</t>
    <phoneticPr fontId="5"/>
  </si>
  <si>
    <t>「後天性免疫不全症候群に関する特定感染症予防指針」において、発生の予防及びまん延の防止、普及啓発及び教育等が重要であるとされており、これらを実施する手段として優先度が高く必要な事業である。</t>
    <phoneticPr fontId="5"/>
  </si>
  <si>
    <t>△</t>
  </si>
  <si>
    <t>必要な予算を確保し事業を実施している。</t>
    <rPh sb="0" eb="2">
      <t>ヒツヨウ</t>
    </rPh>
    <rPh sb="3" eb="5">
      <t>ヨサン</t>
    </rPh>
    <rPh sb="6" eb="8">
      <t>カクホ</t>
    </rPh>
    <rPh sb="9" eb="11">
      <t>ジギョウ</t>
    </rPh>
    <rPh sb="12" eb="14">
      <t>ジッシ</t>
    </rPh>
    <phoneticPr fontId="5"/>
  </si>
  <si>
    <t>保健福祉相談を行うカウンセラーの人件費や普及啓発資材、各種講習会の実施に係る事務費等、真に必要なものに限定されている。</t>
    <phoneticPr fontId="5"/>
  </si>
  <si>
    <t>インターネット動画やSNS等を利用することによりコストを節約し、より広い地域に普及啓発を行っている。</t>
    <phoneticPr fontId="5"/>
  </si>
  <si>
    <t>未だに根強く残る差別・偏見等により、感染者・患者の心理ケアや生活支援、感染リスクの高い同性愛者等への啓発等を実施する医療機関、団体は少なく、他の手段による効果的な実施は困難であり、本事業が最も実効性のある手段となっている。</t>
    <phoneticPr fontId="5"/>
  </si>
  <si>
    <t>エイズ対策促進事業</t>
    <rPh sb="3" eb="5">
      <t>タイサク</t>
    </rPh>
    <rPh sb="5" eb="7">
      <t>ソクシン</t>
    </rPh>
    <rPh sb="7" eb="9">
      <t>ジギョウ</t>
    </rPh>
    <phoneticPr fontId="5"/>
  </si>
  <si>
    <t>エイズ発生動向調査経費</t>
    <rPh sb="3" eb="5">
      <t>ハッセイ</t>
    </rPh>
    <rPh sb="5" eb="7">
      <t>ドウコウ</t>
    </rPh>
    <rPh sb="7" eb="9">
      <t>チョウサ</t>
    </rPh>
    <rPh sb="9" eb="11">
      <t>ケイヒ</t>
    </rPh>
    <phoneticPr fontId="5"/>
  </si>
  <si>
    <t>130</t>
    <phoneticPr fontId="5"/>
  </si>
  <si>
    <t>121</t>
    <phoneticPr fontId="5"/>
  </si>
  <si>
    <t>132</t>
    <phoneticPr fontId="5"/>
  </si>
  <si>
    <t>139</t>
    <phoneticPr fontId="5"/>
  </si>
  <si>
    <t>134</t>
    <phoneticPr fontId="5"/>
  </si>
  <si>
    <t>138</t>
    <phoneticPr fontId="5"/>
  </si>
  <si>
    <t>0148</t>
    <phoneticPr fontId="5"/>
  </si>
  <si>
    <t>A.公益財団法人エイズ予防財団</t>
    <rPh sb="2" eb="4">
      <t>コウエキ</t>
    </rPh>
    <rPh sb="4" eb="6">
      <t>ザイダン</t>
    </rPh>
    <rPh sb="6" eb="8">
      <t>ホウジン</t>
    </rPh>
    <rPh sb="11" eb="13">
      <t>ヨボウ</t>
    </rPh>
    <rPh sb="13" eb="15">
      <t>ザイダン</t>
    </rPh>
    <phoneticPr fontId="5"/>
  </si>
  <si>
    <t>委託費</t>
    <rPh sb="0" eb="2">
      <t>イタク</t>
    </rPh>
    <rPh sb="2" eb="3">
      <t>ヒ</t>
    </rPh>
    <phoneticPr fontId="5"/>
  </si>
  <si>
    <t>相談事業の委託等</t>
    <rPh sb="0" eb="2">
      <t>ソウダン</t>
    </rPh>
    <rPh sb="2" eb="4">
      <t>ジギョウ</t>
    </rPh>
    <rPh sb="5" eb="7">
      <t>イタク</t>
    </rPh>
    <rPh sb="7" eb="8">
      <t>トウ</t>
    </rPh>
    <phoneticPr fontId="5"/>
  </si>
  <si>
    <t>役務費</t>
    <rPh sb="0" eb="2">
      <t>エキム</t>
    </rPh>
    <phoneticPr fontId="5"/>
  </si>
  <si>
    <t>消耗品費、印刷製本費、通信運搬費等</t>
    <rPh sb="0" eb="3">
      <t>ショウモウヒン</t>
    </rPh>
    <rPh sb="3" eb="4">
      <t>ヒ</t>
    </rPh>
    <rPh sb="5" eb="7">
      <t>インサツ</t>
    </rPh>
    <rPh sb="7" eb="9">
      <t>セイホン</t>
    </rPh>
    <rPh sb="9" eb="10">
      <t>ヒ</t>
    </rPh>
    <rPh sb="11" eb="13">
      <t>ツウシン</t>
    </rPh>
    <rPh sb="13" eb="15">
      <t>ウンパン</t>
    </rPh>
    <rPh sb="15" eb="16">
      <t>ヒ</t>
    </rPh>
    <rPh sb="16" eb="17">
      <t>トウ</t>
    </rPh>
    <phoneticPr fontId="5"/>
  </si>
  <si>
    <t>その他</t>
    <rPh sb="2" eb="3">
      <t>ホカ</t>
    </rPh>
    <phoneticPr fontId="5"/>
  </si>
  <si>
    <t>人件費</t>
    <rPh sb="0" eb="2">
      <t>ジンケン</t>
    </rPh>
    <phoneticPr fontId="5"/>
  </si>
  <si>
    <t>職員給料等</t>
    <rPh sb="0" eb="2">
      <t>ショクイン</t>
    </rPh>
    <rPh sb="2" eb="4">
      <t>キュウリョウ</t>
    </rPh>
    <rPh sb="4" eb="5">
      <t>トウ</t>
    </rPh>
    <phoneticPr fontId="5"/>
  </si>
  <si>
    <t>旅費</t>
    <rPh sb="0" eb="2">
      <t>リョヒ</t>
    </rPh>
    <phoneticPr fontId="5"/>
  </si>
  <si>
    <t>スタッフ旅費等</t>
    <rPh sb="4" eb="6">
      <t>リョヒ</t>
    </rPh>
    <rPh sb="6" eb="7">
      <t>トウ</t>
    </rPh>
    <phoneticPr fontId="5"/>
  </si>
  <si>
    <t>諸謝金</t>
    <rPh sb="0" eb="1">
      <t>ショ</t>
    </rPh>
    <rPh sb="1" eb="3">
      <t>シャキン</t>
    </rPh>
    <phoneticPr fontId="5"/>
  </si>
  <si>
    <t>講師謝金等</t>
    <rPh sb="0" eb="2">
      <t>コウシ</t>
    </rPh>
    <rPh sb="2" eb="4">
      <t>シャキン</t>
    </rPh>
    <rPh sb="4" eb="5">
      <t>トウ</t>
    </rPh>
    <phoneticPr fontId="5"/>
  </si>
  <si>
    <t>B.公益財団法人エイズ予防財団</t>
    <rPh sb="2" eb="4">
      <t>コウエキ</t>
    </rPh>
    <rPh sb="4" eb="6">
      <t>ザイダン</t>
    </rPh>
    <rPh sb="6" eb="8">
      <t>ホウジン</t>
    </rPh>
    <rPh sb="11" eb="13">
      <t>ヨボウ</t>
    </rPh>
    <rPh sb="13" eb="15">
      <t>ザイダン</t>
    </rPh>
    <phoneticPr fontId="5"/>
  </si>
  <si>
    <t>役務費</t>
    <rPh sb="0" eb="2">
      <t>エキム</t>
    </rPh>
    <phoneticPr fontId="5"/>
  </si>
  <si>
    <t>消耗品費、印刷製本費、通信運搬費等</t>
    <phoneticPr fontId="5"/>
  </si>
  <si>
    <t>人件費</t>
    <rPh sb="0" eb="2">
      <t>ジンケン</t>
    </rPh>
    <phoneticPr fontId="5"/>
  </si>
  <si>
    <t>職員給料等</t>
    <rPh sb="0" eb="2">
      <t>ショクイン</t>
    </rPh>
    <rPh sb="2" eb="4">
      <t>キュウリョウ</t>
    </rPh>
    <rPh sb="4" eb="5">
      <t>トウ</t>
    </rPh>
    <phoneticPr fontId="5"/>
  </si>
  <si>
    <t>消費税、管理費等</t>
    <rPh sb="0" eb="3">
      <t>ショウヒゼイ</t>
    </rPh>
    <rPh sb="4" eb="6">
      <t>カンリ</t>
    </rPh>
    <rPh sb="7" eb="8">
      <t>ナド</t>
    </rPh>
    <phoneticPr fontId="5"/>
  </si>
  <si>
    <t>諸謝金</t>
    <rPh sb="0" eb="3">
      <t>ショシャキン</t>
    </rPh>
    <phoneticPr fontId="5"/>
  </si>
  <si>
    <t>謝金等</t>
    <rPh sb="0" eb="2">
      <t>シャキン</t>
    </rPh>
    <rPh sb="2" eb="3">
      <t>トウ</t>
    </rPh>
    <phoneticPr fontId="5"/>
  </si>
  <si>
    <t>委託費</t>
    <rPh sb="0" eb="3">
      <t>イタクヒ</t>
    </rPh>
    <phoneticPr fontId="5"/>
  </si>
  <si>
    <t>ウェブサイト保守管理費等</t>
    <rPh sb="6" eb="8">
      <t>ホシュ</t>
    </rPh>
    <rPh sb="8" eb="10">
      <t>カンリ</t>
    </rPh>
    <rPh sb="10" eb="11">
      <t>ヒ</t>
    </rPh>
    <rPh sb="11" eb="12">
      <t>トウ</t>
    </rPh>
    <phoneticPr fontId="5"/>
  </si>
  <si>
    <t>学術集会等参加旅費</t>
    <rPh sb="0" eb="2">
      <t>ガクジュツ</t>
    </rPh>
    <rPh sb="2" eb="4">
      <t>シュウカイ</t>
    </rPh>
    <rPh sb="4" eb="5">
      <t>トウ</t>
    </rPh>
    <rPh sb="5" eb="7">
      <t>サンカ</t>
    </rPh>
    <rPh sb="7" eb="9">
      <t>リョヒ</t>
    </rPh>
    <phoneticPr fontId="5"/>
  </si>
  <si>
    <t>E.特定非営利活動法人akta</t>
    <rPh sb="2" eb="4">
      <t>トクテイ</t>
    </rPh>
    <rPh sb="4" eb="7">
      <t>ヒエイリ</t>
    </rPh>
    <rPh sb="7" eb="9">
      <t>カツドウ</t>
    </rPh>
    <rPh sb="9" eb="11">
      <t>ホウジン</t>
    </rPh>
    <phoneticPr fontId="5"/>
  </si>
  <si>
    <t>ウェブデザイン等</t>
    <rPh sb="7" eb="8">
      <t>トウ</t>
    </rPh>
    <phoneticPr fontId="5"/>
  </si>
  <si>
    <t>F. 特定非営利活動法人ぷれいす東京</t>
    <rPh sb="3" eb="5">
      <t>トクテイ</t>
    </rPh>
    <rPh sb="5" eb="8">
      <t>ヒエイリ</t>
    </rPh>
    <rPh sb="8" eb="10">
      <t>カツドウ</t>
    </rPh>
    <rPh sb="10" eb="12">
      <t>ホウジン</t>
    </rPh>
    <rPh sb="16" eb="18">
      <t>トウキョウ</t>
    </rPh>
    <phoneticPr fontId="5"/>
  </si>
  <si>
    <t>消費税</t>
    <rPh sb="0" eb="3">
      <t>ショウヒゼイ</t>
    </rPh>
    <phoneticPr fontId="5"/>
  </si>
  <si>
    <t>G.特定非営利活動法人チャーム</t>
    <rPh sb="2" eb="4">
      <t>トクテイ</t>
    </rPh>
    <rPh sb="4" eb="7">
      <t>ヒエイリ</t>
    </rPh>
    <rPh sb="7" eb="9">
      <t>カツドウ</t>
    </rPh>
    <rPh sb="9" eb="11">
      <t>ホウジン</t>
    </rPh>
    <phoneticPr fontId="5"/>
  </si>
  <si>
    <t>H.株式会社TBSラジオ</t>
    <rPh sb="2" eb="4">
      <t>カブシキ</t>
    </rPh>
    <rPh sb="4" eb="6">
      <t>カイシャ</t>
    </rPh>
    <phoneticPr fontId="5"/>
  </si>
  <si>
    <t>イベント出演謝金</t>
    <rPh sb="4" eb="6">
      <t>シュツエン</t>
    </rPh>
    <rPh sb="6" eb="8">
      <t>シャキン</t>
    </rPh>
    <phoneticPr fontId="5"/>
  </si>
  <si>
    <t>スタッフ給料等</t>
    <rPh sb="4" eb="6">
      <t>キュウリョウ</t>
    </rPh>
    <rPh sb="6" eb="7">
      <t>トウ</t>
    </rPh>
    <phoneticPr fontId="5"/>
  </si>
  <si>
    <t>管理費、消費税</t>
    <rPh sb="0" eb="2">
      <t>カンリ</t>
    </rPh>
    <rPh sb="4" eb="7">
      <t>ショウヒゼイ</t>
    </rPh>
    <phoneticPr fontId="5"/>
  </si>
  <si>
    <t>ＨＩＶ感染者等保健福祉相談等</t>
    <phoneticPr fontId="5"/>
  </si>
  <si>
    <t>血液凝固異常症実態調査一式</t>
    <phoneticPr fontId="5"/>
  </si>
  <si>
    <t>コミュニティセンターの設置・運営</t>
    <phoneticPr fontId="5"/>
  </si>
  <si>
    <t>一般社団法人JHC</t>
    <phoneticPr fontId="5"/>
  </si>
  <si>
    <t>認定ＮＰＯ法人魅惑的倶楽部</t>
    <phoneticPr fontId="5"/>
  </si>
  <si>
    <t>特定非営利活動法人akta</t>
    <phoneticPr fontId="5"/>
  </si>
  <si>
    <t>同性愛者等向けＨＰによる情報提供</t>
    <phoneticPr fontId="5"/>
  </si>
  <si>
    <t>特定非営利活動法人ぷれいす東京</t>
    <phoneticPr fontId="5"/>
  </si>
  <si>
    <t>HIV陽性者に関する相談支援</t>
    <phoneticPr fontId="5"/>
  </si>
  <si>
    <t>特定非営利活動法人チャーム</t>
    <phoneticPr fontId="5"/>
  </si>
  <si>
    <t>株式会社ＴＢＳラジオ</t>
    <phoneticPr fontId="5"/>
  </si>
  <si>
    <t>「世界エイズデー」等の普及啓発</t>
    <phoneticPr fontId="5"/>
  </si>
  <si>
    <t>C.一般社団法人JHC</t>
    <rPh sb="2" eb="4">
      <t>イッパン</t>
    </rPh>
    <rPh sb="4" eb="6">
      <t>シャダン</t>
    </rPh>
    <rPh sb="6" eb="8">
      <t>ホウジン</t>
    </rPh>
    <phoneticPr fontId="5"/>
  </si>
  <si>
    <t>-</t>
  </si>
  <si>
    <t>HIV感染者・エイズ患者の社会生活を支援し生活の質を高めることや、個別施策層である同性愛者や医療従事者等をはじめとして広く国民に対しエイズに関する正しい知識の普及等を推進することにより、国民の保健福祉の向上に寄与する。</t>
    <rPh sb="44" eb="45">
      <t>モノ</t>
    </rPh>
    <rPh sb="46" eb="48">
      <t>イリョウ</t>
    </rPh>
    <rPh sb="48" eb="51">
      <t>ジュウジシャ</t>
    </rPh>
    <rPh sb="51" eb="52">
      <t>トウ</t>
    </rPh>
    <rPh sb="59" eb="60">
      <t>ヒロ</t>
    </rPh>
    <rPh sb="61" eb="63">
      <t>コクミン</t>
    </rPh>
    <phoneticPr fontId="5"/>
  </si>
  <si>
    <t>・ＨＩＶ感染やエイズの発症予防のため、広く国民にエイズ予防の啓発を行うと同時に、同性愛者等に焦点を絞った普及啓発を行う。
・HIV感染者・エイズ患者等の生活の質を高めるため、電話相談やカウンセリング等保健福祉相談を行う。
・地方ブロック拠点病院に患者等が集中する事態の解消及び適切な医療の確保のため、中核拠点病院の看護師等を養成し、ＨＩＶ診療に必要なチーム医療の調整等の能力の習得を図る。
・HIV治療の進歩により長期存命が可能となった感染者・患者の在宅医療・介護の環境を整備するため、実地研修や医療講習会等を実施する。</t>
    <rPh sb="57" eb="58">
      <t>オコナ</t>
    </rPh>
    <phoneticPr fontId="5"/>
  </si>
  <si>
    <t>HIV感染者・エイズ患者の社会生活を支援し生活の質を高めることや、個別施策層である同性愛者や医療従事者等をはじめとして広く国民に対しエイズに関する正しい知識の普及等を推進することを目標とし、事業の委託を行う。</t>
    <rPh sb="90" eb="92">
      <t>モクヒョウ</t>
    </rPh>
    <rPh sb="95" eb="97">
      <t>ジギョウ</t>
    </rPh>
    <rPh sb="98" eb="100">
      <t>イタク</t>
    </rPh>
    <rPh sb="101" eb="102">
      <t>オコナ</t>
    </rPh>
    <phoneticPr fontId="5"/>
  </si>
  <si>
    <t>新規HIV感染者及びエイズ患者年間報告数</t>
    <rPh sb="0" eb="2">
      <t>シンキ</t>
    </rPh>
    <rPh sb="5" eb="8">
      <t>カンセンシャ</t>
    </rPh>
    <rPh sb="8" eb="9">
      <t>オヨ</t>
    </rPh>
    <rPh sb="13" eb="15">
      <t>カンジャ</t>
    </rPh>
    <rPh sb="15" eb="17">
      <t>ネンカン</t>
    </rPh>
    <rPh sb="17" eb="19">
      <t>ホウコク</t>
    </rPh>
    <rPh sb="19" eb="20">
      <t>スウ</t>
    </rPh>
    <phoneticPr fontId="5"/>
  </si>
  <si>
    <t>単位当たりコスト＝X／Y　　
Ｘ：「執行額」
Ｙ：「事業数」　</t>
    <rPh sb="0" eb="2">
      <t>タンイ</t>
    </rPh>
    <rPh sb="2" eb="3">
      <t>ア</t>
    </rPh>
    <rPh sb="26" eb="29">
      <t>ジギョウスウ</t>
    </rPh>
    <phoneticPr fontId="5"/>
  </si>
  <si>
    <t>前年度の成果実績値を上回ること</t>
    <rPh sb="0" eb="3">
      <t>ゼンネンド</t>
    </rPh>
    <rPh sb="4" eb="6">
      <t>セイカ</t>
    </rPh>
    <rPh sb="6" eb="8">
      <t>ジッセキ</t>
    </rPh>
    <rPh sb="8" eb="9">
      <t>アタイ</t>
    </rPh>
    <rPh sb="10" eb="12">
      <t>ウワマワ</t>
    </rPh>
    <phoneticPr fontId="5"/>
  </si>
  <si>
    <t>https://www.mhlw.go.jp/wp/seisaku/hyouka/dl/r03_jizenbunseki/I-5-1.pdf</t>
    <phoneticPr fontId="5"/>
  </si>
  <si>
    <t>-</t>
    <phoneticPr fontId="5"/>
  </si>
  <si>
    <t>国及び都道府県等は、ＨＩＶ/エイズに係る各種施策を推進する責務を負っており、特に、差別・偏見の解消を図るための普及啓発、人材の育成及び均てん化等については国が率先して推進すべきものであり、これらの施策を行う本事業は、国が実施すべきものである。</t>
    <phoneticPr fontId="5"/>
  </si>
  <si>
    <t>一般競争入札及び公募により事業者を選定している。
一者応募を解消するため、ＨＰ等において調達情報の周知を行うともに、入札や公募に係る説明会を実施している。
エイズという疾患の特殊性から、競争性のない随意契約となった契約もあった。</t>
    <rPh sb="107" eb="109">
      <t>ケイヤク</t>
    </rPh>
    <phoneticPr fontId="5"/>
  </si>
  <si>
    <t>成果目標をおおむね達成している。</t>
    <rPh sb="9" eb="11">
      <t>タッセイ</t>
    </rPh>
    <phoneticPr fontId="5"/>
  </si>
  <si>
    <t>日本における新規HIV感染者及びエイズ患者の年間報告数の合計は、2016年から2020年まで４年連続で減少しており、本事業が国民のHIV/エイズに関する意識の向上に寄与しているものと考えられる。</t>
    <phoneticPr fontId="5"/>
  </si>
  <si>
    <t>エイズ対策促進事業については、都道府県等におけるエイズ対策を支援するものであり、当事業は、「後天性免疫不全症候群に関する特定感染症予防指針」を踏まえて厚生労働省として取り組んでいる事業である。
またエイズ対策費については、エイズに関する医療提供体制確保、エイズ発生動向調査経費については、エイズ動向委員会の開催経費等であり適切な役割分担を担っている。</t>
    <rPh sb="102" eb="104">
      <t>タイサク</t>
    </rPh>
    <rPh sb="115" eb="116">
      <t>カン</t>
    </rPh>
    <rPh sb="118" eb="120">
      <t>イリョウ</t>
    </rPh>
    <rPh sb="120" eb="122">
      <t>テイキョウ</t>
    </rPh>
    <rPh sb="122" eb="124">
      <t>タイセイ</t>
    </rPh>
    <rPh sb="124" eb="126">
      <t>カクホ</t>
    </rPh>
    <rPh sb="130" eb="132">
      <t>ハッセイ</t>
    </rPh>
    <rPh sb="132" eb="134">
      <t>ドウコウ</t>
    </rPh>
    <rPh sb="134" eb="136">
      <t>チョウサ</t>
    </rPh>
    <rPh sb="136" eb="138">
      <t>ケイヒ</t>
    </rPh>
    <rPh sb="147" eb="149">
      <t>ドウコウ</t>
    </rPh>
    <rPh sb="149" eb="152">
      <t>イインカイ</t>
    </rPh>
    <rPh sb="153" eb="155">
      <t>カイサイ</t>
    </rPh>
    <rPh sb="155" eb="157">
      <t>ケイヒ</t>
    </rPh>
    <rPh sb="157" eb="158">
      <t>トウ</t>
    </rPh>
    <rPh sb="161" eb="163">
      <t>テキセツ</t>
    </rPh>
    <rPh sb="164" eb="166">
      <t>ヤクワリ</t>
    </rPh>
    <rPh sb="166" eb="168">
      <t>ブンタン</t>
    </rPh>
    <rPh sb="169" eb="170">
      <t>ニナ</t>
    </rPh>
    <phoneticPr fontId="5"/>
  </si>
  <si>
    <t>引き続き、正しいHIV／エイズの知識の普及や、感染者等が安心して生活できる環境の整備、医療従事者への研修等の各事業を実施し、エイズの医療体制の整備・構築を行う。</t>
    <rPh sb="0" eb="1">
      <t>ヒ</t>
    </rPh>
    <rPh sb="2" eb="3">
      <t>ツヅ</t>
    </rPh>
    <rPh sb="5" eb="6">
      <t>タダ</t>
    </rPh>
    <rPh sb="16" eb="18">
      <t>チシキ</t>
    </rPh>
    <rPh sb="19" eb="21">
      <t>フキュウ</t>
    </rPh>
    <rPh sb="23" eb="26">
      <t>カンセンシャ</t>
    </rPh>
    <rPh sb="26" eb="27">
      <t>トウ</t>
    </rPh>
    <rPh sb="28" eb="30">
      <t>アンシン</t>
    </rPh>
    <rPh sb="32" eb="34">
      <t>セイカツ</t>
    </rPh>
    <rPh sb="37" eb="39">
      <t>カンキョウ</t>
    </rPh>
    <rPh sb="40" eb="42">
      <t>セイビ</t>
    </rPh>
    <rPh sb="43" eb="45">
      <t>イリョウ</t>
    </rPh>
    <rPh sb="45" eb="48">
      <t>ジュウジシャ</t>
    </rPh>
    <rPh sb="50" eb="53">
      <t>ケンシュウトウ</t>
    </rPh>
    <rPh sb="54" eb="57">
      <t>カクジギョウ</t>
    </rPh>
    <rPh sb="58" eb="60">
      <t>ジッシ</t>
    </rPh>
    <rPh sb="66" eb="68">
      <t>イリョウ</t>
    </rPh>
    <rPh sb="68" eb="70">
      <t>タイセイ</t>
    </rPh>
    <rPh sb="71" eb="73">
      <t>セイビ</t>
    </rPh>
    <rPh sb="74" eb="76">
      <t>コウチク</t>
    </rPh>
    <rPh sb="77" eb="78">
      <t>オコナ</t>
    </rPh>
    <phoneticPr fontId="5"/>
  </si>
  <si>
    <t>情報支援費、消費税、管理費等</t>
    <rPh sb="0" eb="2">
      <t>ジョウホウ</t>
    </rPh>
    <rPh sb="2" eb="4">
      <t>シエン</t>
    </rPh>
    <rPh sb="4" eb="5">
      <t>ヒ</t>
    </rPh>
    <rPh sb="6" eb="9">
      <t>ショウヒゼイ</t>
    </rPh>
    <rPh sb="10" eb="13">
      <t>カンリヒ</t>
    </rPh>
    <rPh sb="13" eb="14">
      <t>ナド</t>
    </rPh>
    <phoneticPr fontId="5"/>
  </si>
  <si>
    <t>消耗品費、雑役務費、通信運搬費等</t>
    <rPh sb="0" eb="3">
      <t>ショウモウヒン</t>
    </rPh>
    <rPh sb="3" eb="4">
      <t>ヒ</t>
    </rPh>
    <rPh sb="5" eb="6">
      <t>ザツ</t>
    </rPh>
    <rPh sb="6" eb="9">
      <t>エキムヒ</t>
    </rPh>
    <rPh sb="10" eb="12">
      <t>ツウシン</t>
    </rPh>
    <rPh sb="12" eb="14">
      <t>ウンパン</t>
    </rPh>
    <rPh sb="14" eb="15">
      <t>ヒ</t>
    </rPh>
    <rPh sb="15" eb="16">
      <t>トウ</t>
    </rPh>
    <phoneticPr fontId="5"/>
  </si>
  <si>
    <t>消費税、管理費</t>
    <phoneticPr fontId="5"/>
  </si>
  <si>
    <t>D.認定NPO法人魅惑的倶楽部</t>
    <rPh sb="2" eb="4">
      <t>ニンテイ</t>
    </rPh>
    <rPh sb="7" eb="9">
      <t>ホウジン</t>
    </rPh>
    <rPh sb="9" eb="12">
      <t>ミワクテキ</t>
    </rPh>
    <rPh sb="12" eb="15">
      <t>クラブ</t>
    </rPh>
    <phoneticPr fontId="5"/>
  </si>
  <si>
    <t>消費税、管理費</t>
    <rPh sb="0" eb="3">
      <t>ショウヒゼイ</t>
    </rPh>
    <rPh sb="4" eb="7">
      <t>カンリヒ</t>
    </rPh>
    <phoneticPr fontId="5"/>
  </si>
  <si>
    <t>消費税、管理費</t>
    <rPh sb="0" eb="3">
      <t>ショウヒゼイ</t>
    </rPh>
    <rPh sb="4" eb="6">
      <t>カンリ</t>
    </rPh>
    <phoneticPr fontId="5"/>
  </si>
  <si>
    <t>旅費</t>
    <rPh sb="0" eb="2">
      <t>リョヒ</t>
    </rPh>
    <phoneticPr fontId="5"/>
  </si>
  <si>
    <t>スタッフ等旅費</t>
    <rPh sb="4" eb="5">
      <t>トウ</t>
    </rPh>
    <rPh sb="5" eb="7">
      <t>リョヒ</t>
    </rPh>
    <phoneticPr fontId="5"/>
  </si>
  <si>
    <t>役務費</t>
    <rPh sb="0" eb="2">
      <t>エキム</t>
    </rPh>
    <phoneticPr fontId="5"/>
  </si>
  <si>
    <t>消耗品費、印刷製本費、通信運搬費等</t>
    <phoneticPr fontId="5"/>
  </si>
  <si>
    <t>-</t>
    <phoneticPr fontId="5"/>
  </si>
  <si>
    <t>-</t>
    <phoneticPr fontId="5"/>
  </si>
  <si>
    <t>入札の競争性確保に努めつつ、引き続き適正な業務執行を行うこと。（横田　響子）</t>
    <phoneticPr fontId="5"/>
  </si>
  <si>
    <t>エイズに関する正しい知識の普及等を推進するために必要な事業であり、引き続き、必要な予算額を確保するとともに、一者応札の改善に努めること。</t>
    <phoneticPr fontId="5"/>
  </si>
  <si>
    <t>-</t>
    <phoneticPr fontId="5"/>
  </si>
  <si>
    <t xml:space="preserve">
                                                -                       </t>
    <phoneticPr fontId="5"/>
  </si>
  <si>
    <t>保健所等におけるHIV抗体検査件数と相談件数の合計</t>
    <rPh sb="0" eb="3">
      <t>ホケンジョ</t>
    </rPh>
    <rPh sb="3" eb="4">
      <t>トウ</t>
    </rPh>
    <rPh sb="11" eb="13">
      <t>コウタイ</t>
    </rPh>
    <rPh sb="13" eb="15">
      <t>ケンサ</t>
    </rPh>
    <rPh sb="15" eb="17">
      <t>ケンスウ</t>
    </rPh>
    <rPh sb="18" eb="20">
      <t>ソウダン</t>
    </rPh>
    <rPh sb="20" eb="22">
      <t>ケンスウ</t>
    </rPh>
    <rPh sb="23" eb="25">
      <t>ゴウケイ</t>
    </rPh>
    <phoneticPr fontId="5"/>
  </si>
  <si>
    <t>引き続き入札や公募にあたっては説明会の開催や適切な公告・公示期間の確保を行うことで競争性を確保し、適切に業務を行う。</t>
    <rPh sb="0" eb="1">
      <t>ヒ</t>
    </rPh>
    <rPh sb="2" eb="3">
      <t>ツヅ</t>
    </rPh>
    <rPh sb="4" eb="6">
      <t>ニュウサツ</t>
    </rPh>
    <rPh sb="7" eb="9">
      <t>コウボ</t>
    </rPh>
    <rPh sb="15" eb="18">
      <t>セツメイカイ</t>
    </rPh>
    <rPh sb="19" eb="21">
      <t>カイサイ</t>
    </rPh>
    <rPh sb="22" eb="24">
      <t>テキセツ</t>
    </rPh>
    <rPh sb="25" eb="27">
      <t>コウコク</t>
    </rPh>
    <rPh sb="28" eb="30">
      <t>コウジ</t>
    </rPh>
    <rPh sb="30" eb="32">
      <t>キカン</t>
    </rPh>
    <rPh sb="33" eb="35">
      <t>カクホ</t>
    </rPh>
    <rPh sb="36" eb="37">
      <t>オコナ</t>
    </rPh>
    <rPh sb="41" eb="44">
      <t>キョウソウセイ</t>
    </rPh>
    <rPh sb="45" eb="47">
      <t>カクホ</t>
    </rPh>
    <rPh sb="49" eb="51">
      <t>テキセツ</t>
    </rPh>
    <rPh sb="52" eb="54">
      <t>ギョウム</t>
    </rPh>
    <rPh sb="55" eb="56">
      <t>オコナ</t>
    </rPh>
    <phoneticPr fontId="5"/>
  </si>
  <si>
    <t xml:space="preserve">                                                                                                                         -</t>
    <phoneticPr fontId="5"/>
  </si>
  <si>
    <t>公益財団法人エイズ予防財団</t>
    <rPh sb="0" eb="2">
      <t>コウエキ</t>
    </rPh>
    <rPh sb="2" eb="4">
      <t>ザイダン</t>
    </rPh>
    <rPh sb="4" eb="6">
      <t>ホウジン</t>
    </rPh>
    <rPh sb="9" eb="11">
      <t>ヨボウ</t>
    </rPh>
    <rPh sb="11" eb="13">
      <t>ザイダン</t>
    </rPh>
    <phoneticPr fontId="5"/>
  </si>
  <si>
    <t>公益財団法人エイズ予防財団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</si>
</sst>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6926</xdr:colOff>
      <xdr:row>269</xdr:row>
      <xdr:rowOff>48491</xdr:rowOff>
    </xdr:from>
    <xdr:to>
      <xdr:col>44</xdr:col>
      <xdr:colOff>86122</xdr:colOff>
      <xdr:row>270</xdr:row>
      <xdr:rowOff>197031</xdr:rowOff>
    </xdr:to>
    <xdr:sp macro="" textlink="">
      <xdr:nvSpPr>
        <xdr:cNvPr id="12" name="正方形/長方形 11"/>
        <xdr:cNvSpPr/>
      </xdr:nvSpPr>
      <xdr:spPr>
        <a:xfrm>
          <a:off x="1808017" y="38917418"/>
          <a:ext cx="6202905" cy="5087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a:solidFill>
                <a:sysClr val="windowText" lastClr="000000"/>
              </a:solidFill>
            </a:rPr>
            <a:t>〈</a:t>
          </a:r>
          <a:r>
            <a:rPr kumimoji="1" lang="ja-JP" altLang="en-US" sz="2400">
              <a:solidFill>
                <a:sysClr val="windowText" lastClr="000000"/>
              </a:solidFill>
            </a:rPr>
            <a:t>エイズ予防対策事業</a:t>
          </a:r>
          <a:r>
            <a:rPr kumimoji="1" lang="en-US" altLang="ja-JP" sz="2400">
              <a:solidFill>
                <a:sysClr val="windowText" lastClr="000000"/>
              </a:solidFill>
            </a:rPr>
            <a:t>〉</a:t>
          </a:r>
          <a:endParaRPr kumimoji="1" lang="ja-JP" altLang="en-US" sz="2400">
            <a:solidFill>
              <a:sysClr val="windowText" lastClr="000000"/>
            </a:solidFill>
          </a:endParaRPr>
        </a:p>
      </xdr:txBody>
    </xdr:sp>
    <xdr:clientData/>
  </xdr:twoCellAnchor>
  <xdr:twoCellAnchor>
    <xdr:from>
      <xdr:col>11</xdr:col>
      <xdr:colOff>166254</xdr:colOff>
      <xdr:row>270</xdr:row>
      <xdr:rowOff>200892</xdr:rowOff>
    </xdr:from>
    <xdr:to>
      <xdr:col>44</xdr:col>
      <xdr:colOff>55419</xdr:colOff>
      <xdr:row>272</xdr:row>
      <xdr:rowOff>177180</xdr:rowOff>
    </xdr:to>
    <xdr:sp macro="" textlink="">
      <xdr:nvSpPr>
        <xdr:cNvPr id="13" name="正方形/長方形 12"/>
        <xdr:cNvSpPr/>
      </xdr:nvSpPr>
      <xdr:spPr>
        <a:xfrm>
          <a:off x="2147454" y="39430037"/>
          <a:ext cx="5832765" cy="696725"/>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１３６．７百万円</a:t>
          </a:r>
        </a:p>
      </xdr:txBody>
    </xdr:sp>
    <xdr:clientData/>
  </xdr:twoCellAnchor>
  <xdr:twoCellAnchor>
    <xdr:from>
      <xdr:col>10</xdr:col>
      <xdr:colOff>96981</xdr:colOff>
      <xdr:row>272</xdr:row>
      <xdr:rowOff>242453</xdr:rowOff>
    </xdr:from>
    <xdr:to>
      <xdr:col>44</xdr:col>
      <xdr:colOff>135356</xdr:colOff>
      <xdr:row>273</xdr:row>
      <xdr:rowOff>166255</xdr:rowOff>
    </xdr:to>
    <xdr:sp macro="" textlink="">
      <xdr:nvSpPr>
        <xdr:cNvPr id="14" name="大かっこ 13"/>
        <xdr:cNvSpPr/>
      </xdr:nvSpPr>
      <xdr:spPr>
        <a:xfrm>
          <a:off x="1898072" y="39568580"/>
          <a:ext cx="6162084" cy="277093"/>
        </a:xfrm>
        <a:prstGeom prst="bracketPair">
          <a:avLst/>
        </a:prstGeom>
        <a:solidFill>
          <a:sysClr val="window" lastClr="FFFFFF"/>
        </a:solid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委託先の決定、事業の内容審査、事業者の指揮監督</a:t>
          </a:r>
          <a:endParaRPr lang="ja-JP" altLang="ja-JP">
            <a:effectLst/>
          </a:endParaRPr>
        </a:p>
      </xdr:txBody>
    </xdr:sp>
    <xdr:clientData/>
  </xdr:twoCellAnchor>
  <xdr:twoCellAnchor>
    <xdr:from>
      <xdr:col>27</xdr:col>
      <xdr:colOff>124691</xdr:colOff>
      <xdr:row>273</xdr:row>
      <xdr:rowOff>180108</xdr:rowOff>
    </xdr:from>
    <xdr:to>
      <xdr:col>27</xdr:col>
      <xdr:colOff>124691</xdr:colOff>
      <xdr:row>274</xdr:row>
      <xdr:rowOff>274323</xdr:rowOff>
    </xdr:to>
    <xdr:cxnSp macro="">
      <xdr:nvCxnSpPr>
        <xdr:cNvPr id="15" name="直線矢印コネクタ 14"/>
        <xdr:cNvCxnSpPr/>
      </xdr:nvCxnSpPr>
      <xdr:spPr>
        <a:xfrm>
          <a:off x="4987636" y="39859526"/>
          <a:ext cx="0" cy="454433"/>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76200</xdr:colOff>
      <xdr:row>274</xdr:row>
      <xdr:rowOff>290945</xdr:rowOff>
    </xdr:from>
    <xdr:to>
      <xdr:col>33</xdr:col>
      <xdr:colOff>124617</xdr:colOff>
      <xdr:row>275</xdr:row>
      <xdr:rowOff>320338</xdr:rowOff>
    </xdr:to>
    <xdr:sp macro="" textlink="">
      <xdr:nvSpPr>
        <xdr:cNvPr id="16" name="正方形/長方形 15"/>
        <xdr:cNvSpPr/>
      </xdr:nvSpPr>
      <xdr:spPr>
        <a:xfrm>
          <a:off x="3858491" y="40330581"/>
          <a:ext cx="2209726" cy="38961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96983</xdr:colOff>
      <xdr:row>275</xdr:row>
      <xdr:rowOff>332507</xdr:rowOff>
    </xdr:from>
    <xdr:to>
      <xdr:col>42</xdr:col>
      <xdr:colOff>89709</xdr:colOff>
      <xdr:row>277</xdr:row>
      <xdr:rowOff>304799</xdr:rowOff>
    </xdr:to>
    <xdr:sp macro="" textlink="">
      <xdr:nvSpPr>
        <xdr:cNvPr id="18" name="正方形/長方形 17"/>
        <xdr:cNvSpPr/>
      </xdr:nvSpPr>
      <xdr:spPr>
        <a:xfrm>
          <a:off x="2438401" y="40732362"/>
          <a:ext cx="5215890" cy="685801"/>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公益財団法人エイズ予防財団</a:t>
          </a:r>
          <a:endParaRPr kumimoji="0" lang="en-US" altLang="ja-JP" sz="1100" b="0" i="0" u="none" strike="noStrike" kern="0" cap="none" spc="0" normalizeH="0" baseline="0" noProof="0">
            <a:ln>
              <a:noFill/>
            </a:ln>
            <a:solidFill>
              <a:prstClr val="white"/>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１３６．７百万円</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15</xdr:col>
      <xdr:colOff>96984</xdr:colOff>
      <xdr:row>278</xdr:row>
      <xdr:rowOff>110835</xdr:rowOff>
    </xdr:from>
    <xdr:to>
      <xdr:col>40</xdr:col>
      <xdr:colOff>27710</xdr:colOff>
      <xdr:row>285</xdr:row>
      <xdr:rowOff>464127</xdr:rowOff>
    </xdr:to>
    <xdr:sp macro="" textlink="">
      <xdr:nvSpPr>
        <xdr:cNvPr id="20" name="大かっこ 19"/>
        <xdr:cNvSpPr/>
      </xdr:nvSpPr>
      <xdr:spPr>
        <a:xfrm>
          <a:off x="2798620" y="41584417"/>
          <a:ext cx="4433454" cy="2867892"/>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以下の事業を実施</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血液凝固異常症実態調査事業</a:t>
          </a:r>
          <a:endParaRPr lang="ja-JP" altLang="ja-JP">
            <a:effectLst/>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ＨＩＶ感染者等保健福祉相談事業</a:t>
          </a:r>
          <a:r>
            <a:rPr kumimoji="1" lang="ja-JP" altLang="en-US" sz="1100">
              <a:solidFill>
                <a:schemeClr val="tx1"/>
              </a:solidFill>
              <a:effectLst/>
              <a:latin typeface="+mn-lt"/>
              <a:ea typeface="+mn-ea"/>
              <a:cs typeface="+mn-cs"/>
            </a:rPr>
            <a:t>等</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HIV</a:t>
          </a:r>
          <a:r>
            <a:rPr kumimoji="1" lang="ja-JP" altLang="en-US" sz="1100">
              <a:solidFill>
                <a:schemeClr val="tx1"/>
              </a:solidFill>
              <a:effectLst/>
              <a:latin typeface="+mn-lt"/>
              <a:ea typeface="+mn-ea"/>
              <a:cs typeface="+mn-cs"/>
            </a:rPr>
            <a:t>感染者等保健福祉事業</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HIV</a:t>
          </a:r>
          <a:r>
            <a:rPr kumimoji="1" lang="ja-JP" altLang="en-US" sz="1100">
              <a:solidFill>
                <a:schemeClr val="tx1"/>
              </a:solidFill>
              <a:effectLst/>
              <a:latin typeface="+mn-lt"/>
              <a:ea typeface="+mn-ea"/>
              <a:cs typeface="+mn-cs"/>
            </a:rPr>
            <a:t>診療医師情報網支援事業</a:t>
          </a:r>
          <a:endParaRPr lang="ja-JP" altLang="ja-JP">
            <a:effectLst/>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・エイズ国際協力計画推進検討事業</a:t>
          </a:r>
          <a:endParaRPr lang="ja-JP" altLang="ja-JP">
            <a:effectLst/>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・エイズ予防情報センター整備事業</a:t>
          </a:r>
          <a:endParaRPr lang="ja-JP" altLang="ja-JP">
            <a:effectLst/>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・青少年エイズ対策事業</a:t>
          </a:r>
          <a:endParaRPr lang="ja-JP" altLang="ja-JP">
            <a:effectLst/>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・ボランティア指導者育成事業</a:t>
          </a:r>
          <a:endParaRPr lang="ja-JP" altLang="ja-JP">
            <a:effectLst/>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・相談員養成研修事業</a:t>
          </a:r>
          <a:endParaRPr lang="ja-JP" altLang="ja-JP">
            <a:effectLst/>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・中核拠点病院連絡調整員養成事業</a:t>
          </a:r>
          <a:endParaRPr lang="ja-JP" altLang="ja-JP">
            <a:effectLst/>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・ＨＩＶ感染者・エイズ患者の在宅医療・介護の環境設備事業</a:t>
          </a:r>
          <a:endParaRPr kumimoji="1" lang="en-US" altLang="ja-JP" sz="1100">
            <a:solidFill>
              <a:schemeClr val="tx1"/>
            </a:solidFill>
            <a:effectLst/>
            <a:latin typeface="+mn-lt"/>
            <a:ea typeface="+mn-ea"/>
            <a:cs typeface="+mn-cs"/>
          </a:endParaRPr>
        </a:p>
        <a:p>
          <a:r>
            <a:rPr lang="ja-JP" altLang="en-US">
              <a:effectLst/>
            </a:rPr>
            <a:t>　</a:t>
          </a:r>
          <a:endParaRPr lang="ja-JP" altLang="ja-JP">
            <a:effectLst/>
          </a:endParaRPr>
        </a:p>
      </xdr:txBody>
    </xdr:sp>
    <xdr:clientData/>
  </xdr:twoCellAnchor>
  <xdr:twoCellAnchor>
    <xdr:from>
      <xdr:col>10</xdr:col>
      <xdr:colOff>159327</xdr:colOff>
      <xdr:row>286</xdr:row>
      <xdr:rowOff>110836</xdr:rowOff>
    </xdr:from>
    <xdr:to>
      <xdr:col>45</xdr:col>
      <xdr:colOff>84943</xdr:colOff>
      <xdr:row>286</xdr:row>
      <xdr:rowOff>613211</xdr:rowOff>
    </xdr:to>
    <xdr:sp macro="" textlink="">
      <xdr:nvSpPr>
        <xdr:cNvPr id="21" name="正方形/長方形 20"/>
        <xdr:cNvSpPr/>
      </xdr:nvSpPr>
      <xdr:spPr>
        <a:xfrm>
          <a:off x="1960418" y="45387491"/>
          <a:ext cx="6229434" cy="5023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a:solidFill>
                <a:sysClr val="windowText" lastClr="000000"/>
              </a:solidFill>
            </a:rPr>
            <a:t>〈</a:t>
          </a:r>
          <a:r>
            <a:rPr kumimoji="1" lang="ja-JP" altLang="en-US" sz="2400">
              <a:solidFill>
                <a:sysClr val="windowText" lastClr="000000"/>
              </a:solidFill>
            </a:rPr>
            <a:t>同性愛者等のＨＩＶに関する相談・支援事業</a:t>
          </a:r>
          <a:r>
            <a:rPr kumimoji="1" lang="en-US" altLang="ja-JP" sz="2400">
              <a:solidFill>
                <a:sysClr val="windowText" lastClr="000000"/>
              </a:solidFill>
            </a:rPr>
            <a:t>〉</a:t>
          </a:r>
        </a:p>
      </xdr:txBody>
    </xdr:sp>
    <xdr:clientData/>
  </xdr:twoCellAnchor>
  <xdr:twoCellAnchor>
    <xdr:from>
      <xdr:col>13</xdr:col>
      <xdr:colOff>62346</xdr:colOff>
      <xdr:row>286</xdr:row>
      <xdr:rowOff>644235</xdr:rowOff>
    </xdr:from>
    <xdr:to>
      <xdr:col>42</xdr:col>
      <xdr:colOff>119570</xdr:colOff>
      <xdr:row>287</xdr:row>
      <xdr:rowOff>194408</xdr:rowOff>
    </xdr:to>
    <xdr:sp macro="" textlink="">
      <xdr:nvSpPr>
        <xdr:cNvPr id="22" name="正方形/長方形 21"/>
        <xdr:cNvSpPr/>
      </xdr:nvSpPr>
      <xdr:spPr>
        <a:xfrm>
          <a:off x="2403764" y="45920890"/>
          <a:ext cx="5280388" cy="707027"/>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１０６．３百万円</a:t>
          </a:r>
        </a:p>
      </xdr:txBody>
    </xdr:sp>
    <xdr:clientData/>
  </xdr:twoCellAnchor>
  <xdr:twoCellAnchor>
    <xdr:from>
      <xdr:col>12</xdr:col>
      <xdr:colOff>27710</xdr:colOff>
      <xdr:row>287</xdr:row>
      <xdr:rowOff>290946</xdr:rowOff>
    </xdr:from>
    <xdr:to>
      <xdr:col>43</xdr:col>
      <xdr:colOff>159328</xdr:colOff>
      <xdr:row>287</xdr:row>
      <xdr:rowOff>739981</xdr:rowOff>
    </xdr:to>
    <xdr:sp macro="" textlink="">
      <xdr:nvSpPr>
        <xdr:cNvPr id="23" name="大かっこ 22"/>
        <xdr:cNvSpPr/>
      </xdr:nvSpPr>
      <xdr:spPr>
        <a:xfrm>
          <a:off x="2189019" y="46724455"/>
          <a:ext cx="5715000" cy="449035"/>
        </a:xfrm>
        <a:prstGeom prst="bracketPair">
          <a:avLst/>
        </a:prstGeom>
        <a:solidFill>
          <a:sysClr val="window" lastClr="FFFFFF"/>
        </a:solid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委託先の決定、事業の内容審査、事業者の指揮監督</a:t>
          </a:r>
          <a:endParaRPr lang="ja-JP" altLang="ja-JP">
            <a:effectLst/>
          </a:endParaRPr>
        </a:p>
      </xdr:txBody>
    </xdr:sp>
    <xdr:clientData/>
  </xdr:twoCellAnchor>
  <xdr:twoCellAnchor>
    <xdr:from>
      <xdr:col>27</xdr:col>
      <xdr:colOff>145473</xdr:colOff>
      <xdr:row>288</xdr:row>
      <xdr:rowOff>55418</xdr:rowOff>
    </xdr:from>
    <xdr:to>
      <xdr:col>27</xdr:col>
      <xdr:colOff>145705</xdr:colOff>
      <xdr:row>288</xdr:row>
      <xdr:rowOff>266558</xdr:rowOff>
    </xdr:to>
    <xdr:cxnSp macro="">
      <xdr:nvCxnSpPr>
        <xdr:cNvPr id="24" name="直線コネクタ 23"/>
        <xdr:cNvCxnSpPr/>
      </xdr:nvCxnSpPr>
      <xdr:spPr>
        <a:xfrm>
          <a:off x="5008418" y="47354836"/>
          <a:ext cx="232" cy="211140"/>
        </a:xfrm>
        <a:prstGeom prst="line">
          <a:avLst/>
        </a:prstGeom>
        <a:ln w="381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166255</xdr:colOff>
      <xdr:row>288</xdr:row>
      <xdr:rowOff>284018</xdr:rowOff>
    </xdr:from>
    <xdr:to>
      <xdr:col>46</xdr:col>
      <xdr:colOff>60718</xdr:colOff>
      <xdr:row>288</xdr:row>
      <xdr:rowOff>293543</xdr:rowOff>
    </xdr:to>
    <xdr:cxnSp macro="">
      <xdr:nvCxnSpPr>
        <xdr:cNvPr id="25" name="直線コネクタ 24"/>
        <xdr:cNvCxnSpPr/>
      </xdr:nvCxnSpPr>
      <xdr:spPr>
        <a:xfrm flipH="1">
          <a:off x="1967346" y="47583436"/>
          <a:ext cx="6378390" cy="9525"/>
        </a:xfrm>
        <a:prstGeom prst="line">
          <a:avLst/>
        </a:prstGeom>
        <a:ln w="381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288</xdr:row>
      <xdr:rowOff>277091</xdr:rowOff>
    </xdr:from>
    <xdr:to>
      <xdr:col>11</xdr:col>
      <xdr:colOff>2574</xdr:colOff>
      <xdr:row>288</xdr:row>
      <xdr:rowOff>699646</xdr:rowOff>
    </xdr:to>
    <xdr:cxnSp macro="">
      <xdr:nvCxnSpPr>
        <xdr:cNvPr id="26" name="直線矢印コネクタ 25"/>
        <xdr:cNvCxnSpPr/>
      </xdr:nvCxnSpPr>
      <xdr:spPr>
        <a:xfrm flipH="1">
          <a:off x="1981200" y="47576509"/>
          <a:ext cx="2574" cy="42255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159328</xdr:colOff>
      <xdr:row>288</xdr:row>
      <xdr:rowOff>311728</xdr:rowOff>
    </xdr:from>
    <xdr:to>
      <xdr:col>22</xdr:col>
      <xdr:colOff>161902</xdr:colOff>
      <xdr:row>288</xdr:row>
      <xdr:rowOff>734283</xdr:rowOff>
    </xdr:to>
    <xdr:cxnSp macro="">
      <xdr:nvCxnSpPr>
        <xdr:cNvPr id="27" name="直線矢印コネクタ 26"/>
        <xdr:cNvCxnSpPr/>
      </xdr:nvCxnSpPr>
      <xdr:spPr>
        <a:xfrm flipH="1">
          <a:off x="4121728" y="47611146"/>
          <a:ext cx="2574" cy="42255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173183</xdr:colOff>
      <xdr:row>288</xdr:row>
      <xdr:rowOff>311728</xdr:rowOff>
    </xdr:from>
    <xdr:to>
      <xdr:col>35</xdr:col>
      <xdr:colOff>707</xdr:colOff>
      <xdr:row>288</xdr:row>
      <xdr:rowOff>698564</xdr:rowOff>
    </xdr:to>
    <xdr:cxnSp macro="">
      <xdr:nvCxnSpPr>
        <xdr:cNvPr id="28" name="直線矢印コネクタ 27"/>
        <xdr:cNvCxnSpPr/>
      </xdr:nvCxnSpPr>
      <xdr:spPr>
        <a:xfrm>
          <a:off x="6296892" y="47611146"/>
          <a:ext cx="7633" cy="386836"/>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34637</xdr:colOff>
      <xdr:row>288</xdr:row>
      <xdr:rowOff>290946</xdr:rowOff>
    </xdr:from>
    <xdr:to>
      <xdr:col>46</xdr:col>
      <xdr:colOff>37211</xdr:colOff>
      <xdr:row>288</xdr:row>
      <xdr:rowOff>713501</xdr:rowOff>
    </xdr:to>
    <xdr:cxnSp macro="">
      <xdr:nvCxnSpPr>
        <xdr:cNvPr id="29" name="直線矢印コネクタ 28"/>
        <xdr:cNvCxnSpPr/>
      </xdr:nvCxnSpPr>
      <xdr:spPr>
        <a:xfrm flipH="1">
          <a:off x="8319655" y="47590364"/>
          <a:ext cx="2574" cy="42255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48489</xdr:colOff>
      <xdr:row>288</xdr:row>
      <xdr:rowOff>720436</xdr:rowOff>
    </xdr:from>
    <xdr:to>
      <xdr:col>16</xdr:col>
      <xdr:colOff>166254</xdr:colOff>
      <xdr:row>289</xdr:row>
      <xdr:rowOff>210198</xdr:rowOff>
    </xdr:to>
    <xdr:sp macro="" textlink="">
      <xdr:nvSpPr>
        <xdr:cNvPr id="30" name="正方形/長方形 29"/>
        <xdr:cNvSpPr/>
      </xdr:nvSpPr>
      <xdr:spPr>
        <a:xfrm>
          <a:off x="1129144" y="48019854"/>
          <a:ext cx="1918855" cy="35567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17</xdr:col>
      <xdr:colOff>131618</xdr:colOff>
      <xdr:row>288</xdr:row>
      <xdr:rowOff>685800</xdr:rowOff>
    </xdr:from>
    <xdr:to>
      <xdr:col>28</xdr:col>
      <xdr:colOff>20781</xdr:colOff>
      <xdr:row>289</xdr:row>
      <xdr:rowOff>265617</xdr:rowOff>
    </xdr:to>
    <xdr:sp macro="" textlink="">
      <xdr:nvSpPr>
        <xdr:cNvPr id="31" name="正方形/長方形 30"/>
        <xdr:cNvSpPr/>
      </xdr:nvSpPr>
      <xdr:spPr>
        <a:xfrm>
          <a:off x="3193473" y="47985218"/>
          <a:ext cx="1870363" cy="4457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29</xdr:col>
      <xdr:colOff>145472</xdr:colOff>
      <xdr:row>288</xdr:row>
      <xdr:rowOff>678872</xdr:rowOff>
    </xdr:from>
    <xdr:to>
      <xdr:col>40</xdr:col>
      <xdr:colOff>35794</xdr:colOff>
      <xdr:row>289</xdr:row>
      <xdr:rowOff>258689</xdr:rowOff>
    </xdr:to>
    <xdr:sp macro="" textlink="">
      <xdr:nvSpPr>
        <xdr:cNvPr id="32" name="正方形/長方形 31"/>
        <xdr:cNvSpPr/>
      </xdr:nvSpPr>
      <xdr:spPr>
        <a:xfrm>
          <a:off x="5368636" y="47978290"/>
          <a:ext cx="1871522" cy="4457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40</xdr:col>
      <xdr:colOff>159327</xdr:colOff>
      <xdr:row>288</xdr:row>
      <xdr:rowOff>748146</xdr:rowOff>
    </xdr:from>
    <xdr:to>
      <xdr:col>49</xdr:col>
      <xdr:colOff>409868</xdr:colOff>
      <xdr:row>289</xdr:row>
      <xdr:rowOff>258689</xdr:rowOff>
    </xdr:to>
    <xdr:sp macro="" textlink="">
      <xdr:nvSpPr>
        <xdr:cNvPr id="33" name="正方形/長方形 32"/>
        <xdr:cNvSpPr/>
      </xdr:nvSpPr>
      <xdr:spPr>
        <a:xfrm>
          <a:off x="7363691" y="48047564"/>
          <a:ext cx="1871522" cy="37645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69273</xdr:colOff>
      <xdr:row>289</xdr:row>
      <xdr:rowOff>166255</xdr:rowOff>
    </xdr:from>
    <xdr:to>
      <xdr:col>15</xdr:col>
      <xdr:colOff>113710</xdr:colOff>
      <xdr:row>290</xdr:row>
      <xdr:rowOff>318655</xdr:rowOff>
    </xdr:to>
    <xdr:sp macro="" textlink="">
      <xdr:nvSpPr>
        <xdr:cNvPr id="34" name="正方形/長方形 33"/>
        <xdr:cNvSpPr/>
      </xdr:nvSpPr>
      <xdr:spPr>
        <a:xfrm>
          <a:off x="1330037" y="48331582"/>
          <a:ext cx="1485309" cy="1018309"/>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公益財団法人</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エイズ予防財団</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７７．３百万円</a:t>
          </a:r>
        </a:p>
      </xdr:txBody>
    </xdr:sp>
    <xdr:clientData/>
  </xdr:twoCellAnchor>
  <xdr:twoCellAnchor>
    <xdr:from>
      <xdr:col>19</xdr:col>
      <xdr:colOff>34636</xdr:colOff>
      <xdr:row>289</xdr:row>
      <xdr:rowOff>180108</xdr:rowOff>
    </xdr:from>
    <xdr:to>
      <xdr:col>27</xdr:col>
      <xdr:colOff>114795</xdr:colOff>
      <xdr:row>290</xdr:row>
      <xdr:rowOff>313955</xdr:rowOff>
    </xdr:to>
    <xdr:sp macro="" textlink="">
      <xdr:nvSpPr>
        <xdr:cNvPr id="35" name="正方形/長方形 34"/>
        <xdr:cNvSpPr/>
      </xdr:nvSpPr>
      <xdr:spPr>
        <a:xfrm>
          <a:off x="3456709" y="48345435"/>
          <a:ext cx="1521031" cy="99975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C</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一般社団法人</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JHC</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１７百万円</a:t>
          </a:r>
        </a:p>
      </xdr:txBody>
    </xdr:sp>
    <xdr:clientData/>
  </xdr:twoCellAnchor>
  <xdr:twoCellAnchor>
    <xdr:from>
      <xdr:col>30</xdr:col>
      <xdr:colOff>159327</xdr:colOff>
      <xdr:row>289</xdr:row>
      <xdr:rowOff>173181</xdr:rowOff>
    </xdr:from>
    <xdr:to>
      <xdr:col>39</xdr:col>
      <xdr:colOff>31158</xdr:colOff>
      <xdr:row>290</xdr:row>
      <xdr:rowOff>307028</xdr:rowOff>
    </xdr:to>
    <xdr:sp macro="" textlink="">
      <xdr:nvSpPr>
        <xdr:cNvPr id="36" name="正方形/長方形 35"/>
        <xdr:cNvSpPr/>
      </xdr:nvSpPr>
      <xdr:spPr>
        <a:xfrm>
          <a:off x="5562600" y="48338508"/>
          <a:ext cx="1492813" cy="99975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認定ＮＰＯ法人</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魅惑的倶楽部</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８百万円</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41</xdr:col>
      <xdr:colOff>138545</xdr:colOff>
      <xdr:row>289</xdr:row>
      <xdr:rowOff>193963</xdr:rowOff>
    </xdr:from>
    <xdr:to>
      <xdr:col>49</xdr:col>
      <xdr:colOff>311727</xdr:colOff>
      <xdr:row>290</xdr:row>
      <xdr:rowOff>304351</xdr:rowOff>
    </xdr:to>
    <xdr:sp macro="" textlink="">
      <xdr:nvSpPr>
        <xdr:cNvPr id="37" name="正方形/長方形 36"/>
        <xdr:cNvSpPr/>
      </xdr:nvSpPr>
      <xdr:spPr>
        <a:xfrm>
          <a:off x="7523018" y="48359290"/>
          <a:ext cx="1614054" cy="976297"/>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E</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特定非営利活動法人</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akta</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４百万円</a:t>
          </a:r>
        </a:p>
      </xdr:txBody>
    </xdr:sp>
    <xdr:clientData/>
  </xdr:twoCellAnchor>
  <xdr:twoCellAnchor>
    <xdr:from>
      <xdr:col>11</xdr:col>
      <xdr:colOff>159327</xdr:colOff>
      <xdr:row>292</xdr:row>
      <xdr:rowOff>845127</xdr:rowOff>
    </xdr:from>
    <xdr:to>
      <xdr:col>46</xdr:col>
      <xdr:colOff>84943</xdr:colOff>
      <xdr:row>293</xdr:row>
      <xdr:rowOff>481593</xdr:rowOff>
    </xdr:to>
    <xdr:sp macro="" textlink="">
      <xdr:nvSpPr>
        <xdr:cNvPr id="38" name="正方形/長方形 37"/>
        <xdr:cNvSpPr/>
      </xdr:nvSpPr>
      <xdr:spPr>
        <a:xfrm>
          <a:off x="2140527" y="106340563"/>
          <a:ext cx="6229434" cy="5023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a:solidFill>
                <a:sysClr val="windowText" lastClr="000000"/>
              </a:solidFill>
            </a:rPr>
            <a:t>〈</a:t>
          </a:r>
          <a:r>
            <a:rPr kumimoji="1" lang="ja-JP" altLang="en-US" sz="2400">
              <a:solidFill>
                <a:sysClr val="windowText" lastClr="000000"/>
              </a:solidFill>
            </a:rPr>
            <a:t>ＨＩＶ陽性者等相談事業</a:t>
          </a:r>
          <a:r>
            <a:rPr kumimoji="1" lang="en-US" altLang="ja-JP" sz="2400">
              <a:solidFill>
                <a:sysClr val="windowText" lastClr="000000"/>
              </a:solidFill>
            </a:rPr>
            <a:t>〉</a:t>
          </a:r>
        </a:p>
      </xdr:txBody>
    </xdr:sp>
    <xdr:clientData/>
  </xdr:twoCellAnchor>
  <xdr:twoCellAnchor>
    <xdr:from>
      <xdr:col>14</xdr:col>
      <xdr:colOff>48492</xdr:colOff>
      <xdr:row>293</xdr:row>
      <xdr:rowOff>443346</xdr:rowOff>
    </xdr:from>
    <xdr:to>
      <xdr:col>43</xdr:col>
      <xdr:colOff>126176</xdr:colOff>
      <xdr:row>294</xdr:row>
      <xdr:rowOff>285007</xdr:rowOff>
    </xdr:to>
    <xdr:sp macro="" textlink="">
      <xdr:nvSpPr>
        <xdr:cNvPr id="39" name="正方形/長方形 38"/>
        <xdr:cNvSpPr/>
      </xdr:nvSpPr>
      <xdr:spPr>
        <a:xfrm>
          <a:off x="2570019" y="106804691"/>
          <a:ext cx="5300848" cy="707571"/>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２２．３百万円</a:t>
          </a:r>
        </a:p>
      </xdr:txBody>
    </xdr:sp>
    <xdr:clientData/>
  </xdr:twoCellAnchor>
  <xdr:twoCellAnchor>
    <xdr:from>
      <xdr:col>14</xdr:col>
      <xdr:colOff>20782</xdr:colOff>
      <xdr:row>294</xdr:row>
      <xdr:rowOff>360219</xdr:rowOff>
    </xdr:from>
    <xdr:to>
      <xdr:col>44</xdr:col>
      <xdr:colOff>76200</xdr:colOff>
      <xdr:row>294</xdr:row>
      <xdr:rowOff>807176</xdr:rowOff>
    </xdr:to>
    <xdr:sp macro="" textlink="">
      <xdr:nvSpPr>
        <xdr:cNvPr id="40" name="大かっこ 39"/>
        <xdr:cNvSpPr/>
      </xdr:nvSpPr>
      <xdr:spPr>
        <a:xfrm>
          <a:off x="2542309" y="107587474"/>
          <a:ext cx="5458691" cy="446957"/>
        </a:xfrm>
        <a:prstGeom prst="bracketPair">
          <a:avLst/>
        </a:prstGeom>
        <a:solidFill>
          <a:sysClr val="window" lastClr="FFFFFF"/>
        </a:solid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委託先の決定、事業の内容審査、事業者の指揮監督</a:t>
          </a:r>
          <a:endParaRPr lang="ja-JP" altLang="ja-JP">
            <a:effectLst/>
          </a:endParaRPr>
        </a:p>
      </xdr:txBody>
    </xdr:sp>
    <xdr:clientData/>
  </xdr:twoCellAnchor>
  <xdr:twoCellAnchor>
    <xdr:from>
      <xdr:col>28</xdr:col>
      <xdr:colOff>124690</xdr:colOff>
      <xdr:row>295</xdr:row>
      <xdr:rowOff>13855</xdr:rowOff>
    </xdr:from>
    <xdr:to>
      <xdr:col>28</xdr:col>
      <xdr:colOff>124922</xdr:colOff>
      <xdr:row>295</xdr:row>
      <xdr:rowOff>224995</xdr:rowOff>
    </xdr:to>
    <xdr:cxnSp macro="">
      <xdr:nvCxnSpPr>
        <xdr:cNvPr id="41" name="直線コネクタ 40"/>
        <xdr:cNvCxnSpPr/>
      </xdr:nvCxnSpPr>
      <xdr:spPr>
        <a:xfrm>
          <a:off x="5167745" y="108107019"/>
          <a:ext cx="232" cy="211140"/>
        </a:xfrm>
        <a:prstGeom prst="line">
          <a:avLst/>
        </a:prstGeom>
        <a:ln w="381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145473</xdr:colOff>
      <xdr:row>295</xdr:row>
      <xdr:rowOff>214745</xdr:rowOff>
    </xdr:from>
    <xdr:to>
      <xdr:col>42</xdr:col>
      <xdr:colOff>124691</xdr:colOff>
      <xdr:row>295</xdr:row>
      <xdr:rowOff>214747</xdr:rowOff>
    </xdr:to>
    <xdr:cxnSp macro="">
      <xdr:nvCxnSpPr>
        <xdr:cNvPr id="42" name="直線コネクタ 41"/>
        <xdr:cNvCxnSpPr/>
      </xdr:nvCxnSpPr>
      <xdr:spPr>
        <a:xfrm flipH="1">
          <a:off x="2847109" y="108307909"/>
          <a:ext cx="4842164" cy="2"/>
        </a:xfrm>
        <a:prstGeom prst="line">
          <a:avLst/>
        </a:prstGeom>
        <a:ln w="381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152401</xdr:colOff>
      <xdr:row>295</xdr:row>
      <xdr:rowOff>200891</xdr:rowOff>
    </xdr:from>
    <xdr:to>
      <xdr:col>15</xdr:col>
      <xdr:colOff>154975</xdr:colOff>
      <xdr:row>295</xdr:row>
      <xdr:rowOff>623446</xdr:rowOff>
    </xdr:to>
    <xdr:cxnSp macro="">
      <xdr:nvCxnSpPr>
        <xdr:cNvPr id="46" name="直線矢印コネクタ 45"/>
        <xdr:cNvCxnSpPr/>
      </xdr:nvCxnSpPr>
      <xdr:spPr>
        <a:xfrm flipH="1">
          <a:off x="2854037" y="108294055"/>
          <a:ext cx="2574" cy="42255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96981</xdr:colOff>
      <xdr:row>295</xdr:row>
      <xdr:rowOff>200891</xdr:rowOff>
    </xdr:from>
    <xdr:to>
      <xdr:col>42</xdr:col>
      <xdr:colOff>99555</xdr:colOff>
      <xdr:row>295</xdr:row>
      <xdr:rowOff>623446</xdr:rowOff>
    </xdr:to>
    <xdr:cxnSp macro="">
      <xdr:nvCxnSpPr>
        <xdr:cNvPr id="47" name="直線矢印コネクタ 46"/>
        <xdr:cNvCxnSpPr/>
      </xdr:nvCxnSpPr>
      <xdr:spPr>
        <a:xfrm flipH="1">
          <a:off x="7661563" y="108294055"/>
          <a:ext cx="2574" cy="42255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34636</xdr:colOff>
      <xdr:row>295</xdr:row>
      <xdr:rowOff>658091</xdr:rowOff>
    </xdr:from>
    <xdr:to>
      <xdr:col>20</xdr:col>
      <xdr:colOff>80603</xdr:colOff>
      <xdr:row>296</xdr:row>
      <xdr:rowOff>237908</xdr:rowOff>
    </xdr:to>
    <xdr:sp macro="" textlink="">
      <xdr:nvSpPr>
        <xdr:cNvPr id="48" name="正方形/長方形 47"/>
        <xdr:cNvSpPr/>
      </xdr:nvSpPr>
      <xdr:spPr>
        <a:xfrm>
          <a:off x="2015836" y="108751255"/>
          <a:ext cx="1666949" cy="4457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38</xdr:col>
      <xdr:colOff>41564</xdr:colOff>
      <xdr:row>295</xdr:row>
      <xdr:rowOff>678873</xdr:rowOff>
    </xdr:from>
    <xdr:to>
      <xdr:col>47</xdr:col>
      <xdr:colOff>87531</xdr:colOff>
      <xdr:row>296</xdr:row>
      <xdr:rowOff>187036</xdr:rowOff>
    </xdr:to>
    <xdr:sp macro="" textlink="">
      <xdr:nvSpPr>
        <xdr:cNvPr id="49" name="正方形/長方形 48"/>
        <xdr:cNvSpPr/>
      </xdr:nvSpPr>
      <xdr:spPr>
        <a:xfrm>
          <a:off x="6885709" y="108772037"/>
          <a:ext cx="1666949" cy="37407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55418</xdr:colOff>
      <xdr:row>296</xdr:row>
      <xdr:rowOff>173182</xdr:rowOff>
    </xdr:from>
    <xdr:to>
      <xdr:col>49</xdr:col>
      <xdr:colOff>43195</xdr:colOff>
      <xdr:row>297</xdr:row>
      <xdr:rowOff>314201</xdr:rowOff>
    </xdr:to>
    <xdr:sp macro="" textlink="">
      <xdr:nvSpPr>
        <xdr:cNvPr id="50" name="正方形/長方形 49"/>
        <xdr:cNvSpPr/>
      </xdr:nvSpPr>
      <xdr:spPr>
        <a:xfrm>
          <a:off x="6539345" y="109132255"/>
          <a:ext cx="2329195" cy="1006928"/>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G</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特定非営利活動法人チャーム</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６百万円</a:t>
          </a:r>
        </a:p>
      </xdr:txBody>
    </xdr:sp>
    <xdr:clientData/>
  </xdr:twoCellAnchor>
  <xdr:twoCellAnchor>
    <xdr:from>
      <xdr:col>10</xdr:col>
      <xdr:colOff>90054</xdr:colOff>
      <xdr:row>296</xdr:row>
      <xdr:rowOff>200890</xdr:rowOff>
    </xdr:from>
    <xdr:to>
      <xdr:col>23</xdr:col>
      <xdr:colOff>77832</xdr:colOff>
      <xdr:row>297</xdr:row>
      <xdr:rowOff>341909</xdr:rowOff>
    </xdr:to>
    <xdr:sp macro="" textlink="">
      <xdr:nvSpPr>
        <xdr:cNvPr id="51" name="正方形/長方形 50"/>
        <xdr:cNvSpPr/>
      </xdr:nvSpPr>
      <xdr:spPr>
        <a:xfrm>
          <a:off x="1891145" y="109159963"/>
          <a:ext cx="2329196" cy="1006928"/>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F</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特定非営利活動法人</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ぷれいす東京</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１６．３百万円</a:t>
          </a:r>
        </a:p>
      </xdr:txBody>
    </xdr:sp>
    <xdr:clientData/>
  </xdr:twoCellAnchor>
  <xdr:twoCellAnchor>
    <xdr:from>
      <xdr:col>10</xdr:col>
      <xdr:colOff>110836</xdr:colOff>
      <xdr:row>297</xdr:row>
      <xdr:rowOff>408709</xdr:rowOff>
    </xdr:from>
    <xdr:to>
      <xdr:col>23</xdr:col>
      <xdr:colOff>61503</xdr:colOff>
      <xdr:row>298</xdr:row>
      <xdr:rowOff>195945</xdr:rowOff>
    </xdr:to>
    <xdr:sp macro="" textlink="">
      <xdr:nvSpPr>
        <xdr:cNvPr id="52" name="大かっこ 51"/>
        <xdr:cNvSpPr/>
      </xdr:nvSpPr>
      <xdr:spPr>
        <a:xfrm>
          <a:off x="1911927" y="110233691"/>
          <a:ext cx="2292085" cy="65314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関東地域における</a:t>
          </a:r>
          <a:r>
            <a:rPr kumimoji="1" lang="ja-JP" altLang="ja-JP" sz="1100">
              <a:solidFill>
                <a:schemeClr val="tx1"/>
              </a:solidFill>
              <a:effectLst/>
              <a:latin typeface="+mn-lt"/>
              <a:ea typeface="+mn-ea"/>
              <a:cs typeface="+mn-cs"/>
            </a:rPr>
            <a:t>ピア・カウンセリング等による支援事業</a:t>
          </a:r>
          <a:endParaRPr lang="ja-JP" altLang="ja-JP">
            <a:effectLst/>
          </a:endParaRPr>
        </a:p>
      </xdr:txBody>
    </xdr:sp>
    <xdr:clientData/>
  </xdr:twoCellAnchor>
  <xdr:twoCellAnchor>
    <xdr:from>
      <xdr:col>36</xdr:col>
      <xdr:colOff>103910</xdr:colOff>
      <xdr:row>297</xdr:row>
      <xdr:rowOff>346363</xdr:rowOff>
    </xdr:from>
    <xdr:to>
      <xdr:col>49</xdr:col>
      <xdr:colOff>54577</xdr:colOff>
      <xdr:row>298</xdr:row>
      <xdr:rowOff>133599</xdr:rowOff>
    </xdr:to>
    <xdr:sp macro="" textlink="">
      <xdr:nvSpPr>
        <xdr:cNvPr id="53" name="大かっこ 52"/>
        <xdr:cNvSpPr/>
      </xdr:nvSpPr>
      <xdr:spPr>
        <a:xfrm>
          <a:off x="6587837" y="110171345"/>
          <a:ext cx="2292085" cy="65314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関西地域における</a:t>
          </a:r>
          <a:r>
            <a:rPr kumimoji="1" lang="ja-JP" altLang="ja-JP" sz="1100">
              <a:solidFill>
                <a:schemeClr val="tx1"/>
              </a:solidFill>
              <a:effectLst/>
              <a:latin typeface="+mn-lt"/>
              <a:ea typeface="+mn-ea"/>
              <a:cs typeface="+mn-cs"/>
            </a:rPr>
            <a:t>ピア・カウンセリング等による支援事業</a:t>
          </a:r>
          <a:endParaRPr lang="ja-JP" altLang="ja-JP">
            <a:effectLst/>
          </a:endParaRPr>
        </a:p>
      </xdr:txBody>
    </xdr:sp>
    <xdr:clientData/>
  </xdr:twoCellAnchor>
  <xdr:twoCellAnchor>
    <xdr:from>
      <xdr:col>13</xdr:col>
      <xdr:colOff>20783</xdr:colOff>
      <xdr:row>300</xdr:row>
      <xdr:rowOff>34635</xdr:rowOff>
    </xdr:from>
    <xdr:to>
      <xdr:col>45</xdr:col>
      <xdr:colOff>41564</xdr:colOff>
      <xdr:row>300</xdr:row>
      <xdr:rowOff>538099</xdr:rowOff>
    </xdr:to>
    <xdr:sp macro="" textlink="">
      <xdr:nvSpPr>
        <xdr:cNvPr id="54" name="正方形/長方形 53"/>
        <xdr:cNvSpPr/>
      </xdr:nvSpPr>
      <xdr:spPr>
        <a:xfrm>
          <a:off x="2362201" y="112457344"/>
          <a:ext cx="5784272" cy="5034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2400" b="0" i="0" u="none" strike="noStrike" kern="0" cap="none" spc="0" normalizeH="0" baseline="0" noProof="0">
              <a:ln>
                <a:noFill/>
              </a:ln>
              <a:solidFill>
                <a:sysClr val="windowText" lastClr="000000"/>
              </a:solidFill>
              <a:effectLst/>
              <a:uLnTx/>
              <a:uFillTx/>
              <a:latin typeface="+mn-lt"/>
              <a:ea typeface="+mn-ea"/>
              <a:cs typeface="+mn-cs"/>
            </a:rPr>
            <a:t>「世界エイズデー」等啓発普及事業</a:t>
          </a:r>
          <a:r>
            <a:rPr kumimoji="1" lang="en-US" altLang="ja-JP" sz="24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15</xdr:col>
      <xdr:colOff>166255</xdr:colOff>
      <xdr:row>300</xdr:row>
      <xdr:rowOff>512618</xdr:rowOff>
    </xdr:from>
    <xdr:to>
      <xdr:col>42</xdr:col>
      <xdr:colOff>166255</xdr:colOff>
      <xdr:row>301</xdr:row>
      <xdr:rowOff>368134</xdr:rowOff>
    </xdr:to>
    <xdr:sp macro="" textlink="">
      <xdr:nvSpPr>
        <xdr:cNvPr id="55" name="正方形/長方形 54"/>
        <xdr:cNvSpPr/>
      </xdr:nvSpPr>
      <xdr:spPr>
        <a:xfrm>
          <a:off x="2867891" y="112935327"/>
          <a:ext cx="4862946" cy="707571"/>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１９．３百万円</a:t>
          </a:r>
        </a:p>
      </xdr:txBody>
    </xdr:sp>
    <xdr:clientData/>
  </xdr:twoCellAnchor>
  <xdr:twoCellAnchor>
    <xdr:from>
      <xdr:col>11</xdr:col>
      <xdr:colOff>131618</xdr:colOff>
      <xdr:row>301</xdr:row>
      <xdr:rowOff>408708</xdr:rowOff>
    </xdr:from>
    <xdr:to>
      <xdr:col>47</xdr:col>
      <xdr:colOff>42504</xdr:colOff>
      <xdr:row>302</xdr:row>
      <xdr:rowOff>5689</xdr:rowOff>
    </xdr:to>
    <xdr:sp macro="" textlink="">
      <xdr:nvSpPr>
        <xdr:cNvPr id="56" name="大かっこ 55"/>
        <xdr:cNvSpPr/>
      </xdr:nvSpPr>
      <xdr:spPr>
        <a:xfrm>
          <a:off x="2112818" y="113683472"/>
          <a:ext cx="6394813" cy="449035"/>
        </a:xfrm>
        <a:prstGeom prst="bracketPair">
          <a:avLst/>
        </a:prstGeom>
        <a:solidFill>
          <a:sysClr val="window" lastClr="FFFFFF"/>
        </a:solid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委託先の決定、事業の内容審査、事業者の指揮監督</a:t>
          </a:r>
          <a:endParaRPr lang="ja-JP" altLang="ja-JP">
            <a:effectLst/>
          </a:endParaRPr>
        </a:p>
      </xdr:txBody>
    </xdr:sp>
    <xdr:clientData/>
  </xdr:twoCellAnchor>
  <xdr:twoCellAnchor>
    <xdr:from>
      <xdr:col>29</xdr:col>
      <xdr:colOff>83127</xdr:colOff>
      <xdr:row>301</xdr:row>
      <xdr:rowOff>810490</xdr:rowOff>
    </xdr:from>
    <xdr:to>
      <xdr:col>29</xdr:col>
      <xdr:colOff>85701</xdr:colOff>
      <xdr:row>302</xdr:row>
      <xdr:rowOff>380991</xdr:rowOff>
    </xdr:to>
    <xdr:cxnSp macro="">
      <xdr:nvCxnSpPr>
        <xdr:cNvPr id="57" name="直線矢印コネクタ 56"/>
        <xdr:cNvCxnSpPr/>
      </xdr:nvCxnSpPr>
      <xdr:spPr>
        <a:xfrm flipH="1">
          <a:off x="5306291" y="114085254"/>
          <a:ext cx="2574" cy="42255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90054</xdr:colOff>
      <xdr:row>302</xdr:row>
      <xdr:rowOff>381000</xdr:rowOff>
    </xdr:from>
    <xdr:to>
      <xdr:col>37</xdr:col>
      <xdr:colOff>57965</xdr:colOff>
      <xdr:row>302</xdr:row>
      <xdr:rowOff>771193</xdr:rowOff>
    </xdr:to>
    <xdr:sp macro="" textlink="">
      <xdr:nvSpPr>
        <xdr:cNvPr id="58" name="正方形/長方形 57"/>
        <xdr:cNvSpPr/>
      </xdr:nvSpPr>
      <xdr:spPr>
        <a:xfrm>
          <a:off x="3872345" y="114507818"/>
          <a:ext cx="2849656" cy="39019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23</xdr:col>
      <xdr:colOff>34636</xdr:colOff>
      <xdr:row>302</xdr:row>
      <xdr:rowOff>720437</xdr:rowOff>
    </xdr:from>
    <xdr:to>
      <xdr:col>36</xdr:col>
      <xdr:colOff>70656</xdr:colOff>
      <xdr:row>304</xdr:row>
      <xdr:rowOff>16084</xdr:rowOff>
    </xdr:to>
    <xdr:sp macro="" textlink="">
      <xdr:nvSpPr>
        <xdr:cNvPr id="59" name="正方形/長方形 58"/>
        <xdr:cNvSpPr/>
      </xdr:nvSpPr>
      <xdr:spPr>
        <a:xfrm>
          <a:off x="4177145" y="114847255"/>
          <a:ext cx="2377438" cy="99975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株式会社ＴＢＳラジオ</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１９．３百万円</a:t>
          </a:r>
        </a:p>
      </xdr:txBody>
    </xdr:sp>
    <xdr:clientData/>
  </xdr:twoCellAnchor>
  <xdr:twoCellAnchor>
    <xdr:from>
      <xdr:col>12</xdr:col>
      <xdr:colOff>69273</xdr:colOff>
      <xdr:row>304</xdr:row>
      <xdr:rowOff>41564</xdr:rowOff>
    </xdr:from>
    <xdr:to>
      <xdr:col>47</xdr:col>
      <xdr:colOff>152648</xdr:colOff>
      <xdr:row>304</xdr:row>
      <xdr:rowOff>490599</xdr:rowOff>
    </xdr:to>
    <xdr:sp macro="" textlink="">
      <xdr:nvSpPr>
        <xdr:cNvPr id="60" name="大かっこ 59"/>
        <xdr:cNvSpPr/>
      </xdr:nvSpPr>
      <xdr:spPr>
        <a:xfrm>
          <a:off x="2230582" y="115872491"/>
          <a:ext cx="6387193" cy="449035"/>
        </a:xfrm>
        <a:prstGeom prst="bracketPair">
          <a:avLst/>
        </a:prstGeom>
        <a:solidFill>
          <a:sysClr val="window" lastClr="FFFFFF"/>
        </a:solid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ＨＩＶ検査普及週間（６／１～７）及び世界エイズデー（１２／１）における普及啓発イベントの企画・運営</a:t>
          </a:r>
          <a:endParaRPr lang="ja-JP" altLang="ja-JP">
            <a:effectLst/>
          </a:endParaRPr>
        </a:p>
      </xdr:txBody>
    </xdr:sp>
    <xdr:clientData/>
  </xdr:twoCellAnchor>
  <xdr:twoCellAnchor>
    <xdr:from>
      <xdr:col>9</xdr:col>
      <xdr:colOff>69271</xdr:colOff>
      <xdr:row>290</xdr:row>
      <xdr:rowOff>464126</xdr:rowOff>
    </xdr:from>
    <xdr:to>
      <xdr:col>36</xdr:col>
      <xdr:colOff>76199</xdr:colOff>
      <xdr:row>291</xdr:row>
      <xdr:rowOff>251363</xdr:rowOff>
    </xdr:to>
    <xdr:sp macro="" textlink="">
      <xdr:nvSpPr>
        <xdr:cNvPr id="61" name="大かっこ 60"/>
        <xdr:cNvSpPr/>
      </xdr:nvSpPr>
      <xdr:spPr>
        <a:xfrm>
          <a:off x="1690253" y="48871908"/>
          <a:ext cx="4869873" cy="653146"/>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コミュニティセンターの設置・運営</a:t>
          </a:r>
          <a:endParaRPr lang="ja-JP" altLang="ja-JP">
            <a:effectLst/>
          </a:endParaRPr>
        </a:p>
      </xdr:txBody>
    </xdr:sp>
    <xdr:clientData/>
  </xdr:twoCellAnchor>
  <xdr:twoCellAnchor>
    <xdr:from>
      <xdr:col>42</xdr:col>
      <xdr:colOff>6927</xdr:colOff>
      <xdr:row>290</xdr:row>
      <xdr:rowOff>443345</xdr:rowOff>
    </xdr:from>
    <xdr:to>
      <xdr:col>49</xdr:col>
      <xdr:colOff>290946</xdr:colOff>
      <xdr:row>291</xdr:row>
      <xdr:rowOff>230582</xdr:rowOff>
    </xdr:to>
    <xdr:sp macro="" textlink="">
      <xdr:nvSpPr>
        <xdr:cNvPr id="62" name="大かっこ 61"/>
        <xdr:cNvSpPr/>
      </xdr:nvSpPr>
      <xdr:spPr>
        <a:xfrm>
          <a:off x="7571509" y="48851127"/>
          <a:ext cx="1544782" cy="653146"/>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同性愛者等向け</a:t>
          </a:r>
          <a:endParaRPr kumimoji="1" lang="en-US" altLang="ja-JP" sz="1100">
            <a:solidFill>
              <a:schemeClr val="tx1"/>
            </a:solidFill>
            <a:effectLst/>
            <a:latin typeface="+mn-lt"/>
            <a:ea typeface="+mn-ea"/>
            <a:cs typeface="+mn-cs"/>
          </a:endParaRPr>
        </a:p>
        <a:p>
          <a:pPr algn="ctr"/>
          <a:r>
            <a:rPr kumimoji="1" lang="en-US" altLang="ja-JP" sz="1100">
              <a:solidFill>
                <a:schemeClr val="tx1"/>
              </a:solidFill>
              <a:effectLst/>
              <a:latin typeface="+mn-lt"/>
              <a:ea typeface="+mn-ea"/>
              <a:cs typeface="+mn-cs"/>
            </a:rPr>
            <a:t>HP</a:t>
          </a:r>
          <a:r>
            <a:rPr kumimoji="1" lang="ja-JP" altLang="en-US" sz="1100">
              <a:solidFill>
                <a:schemeClr val="tx1"/>
              </a:solidFill>
              <a:effectLst/>
              <a:latin typeface="+mn-lt"/>
              <a:ea typeface="+mn-ea"/>
              <a:cs typeface="+mn-cs"/>
            </a:rPr>
            <a:t>による情報提供</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68" zoomScaleNormal="75" zoomScaleSheetLayoutView="100" zoomScalePageLayoutView="85" workbookViewId="0">
      <selection activeCell="A268" sqref="A268:D268"/>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278</v>
      </c>
      <c r="AJ2" s="835" t="s">
        <v>609</v>
      </c>
      <c r="AK2" s="835"/>
      <c r="AL2" s="835"/>
      <c r="AM2" s="835"/>
      <c r="AN2" s="75" t="s">
        <v>278</v>
      </c>
      <c r="AO2" s="835">
        <v>21</v>
      </c>
      <c r="AP2" s="835"/>
      <c r="AQ2" s="835"/>
      <c r="AR2" s="76" t="s">
        <v>278</v>
      </c>
      <c r="AS2" s="836">
        <v>191</v>
      </c>
      <c r="AT2" s="836"/>
      <c r="AU2" s="836"/>
      <c r="AV2" s="75" t="str">
        <f>IF(AW2="","","-")</f>
        <v/>
      </c>
      <c r="AW2" s="837"/>
      <c r="AX2" s="837"/>
    </row>
    <row r="3" spans="1:50" ht="21" customHeight="1" thickBot="1" x14ac:dyDescent="0.25">
      <c r="A3" s="838" t="s">
        <v>591</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602</v>
      </c>
      <c r="AK3" s="840"/>
      <c r="AL3" s="840"/>
      <c r="AM3" s="840"/>
      <c r="AN3" s="840"/>
      <c r="AO3" s="840"/>
      <c r="AP3" s="840"/>
      <c r="AQ3" s="840"/>
      <c r="AR3" s="840"/>
      <c r="AS3" s="840"/>
      <c r="AT3" s="840"/>
      <c r="AU3" s="840"/>
      <c r="AV3" s="840"/>
      <c r="AW3" s="840"/>
      <c r="AX3" s="24" t="s">
        <v>60</v>
      </c>
    </row>
    <row r="4" spans="1:50" ht="24.75" customHeight="1" x14ac:dyDescent="0.2">
      <c r="A4" s="810" t="s">
        <v>23</v>
      </c>
      <c r="B4" s="811"/>
      <c r="C4" s="811"/>
      <c r="D4" s="811"/>
      <c r="E4" s="811"/>
      <c r="F4" s="811"/>
      <c r="G4" s="812" t="s">
        <v>617</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601</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2">
      <c r="A5" s="822" t="s">
        <v>62</v>
      </c>
      <c r="B5" s="823"/>
      <c r="C5" s="823"/>
      <c r="D5" s="823"/>
      <c r="E5" s="823"/>
      <c r="F5" s="824"/>
      <c r="G5" s="825" t="s">
        <v>347</v>
      </c>
      <c r="H5" s="826"/>
      <c r="I5" s="826"/>
      <c r="J5" s="826"/>
      <c r="K5" s="826"/>
      <c r="L5" s="826"/>
      <c r="M5" s="827" t="s">
        <v>61</v>
      </c>
      <c r="N5" s="828"/>
      <c r="O5" s="828"/>
      <c r="P5" s="828"/>
      <c r="Q5" s="828"/>
      <c r="R5" s="829"/>
      <c r="S5" s="830" t="s">
        <v>65</v>
      </c>
      <c r="T5" s="826"/>
      <c r="U5" s="826"/>
      <c r="V5" s="826"/>
      <c r="W5" s="826"/>
      <c r="X5" s="831"/>
      <c r="Y5" s="832" t="s">
        <v>3</v>
      </c>
      <c r="Z5" s="833"/>
      <c r="AA5" s="833"/>
      <c r="AB5" s="833"/>
      <c r="AC5" s="833"/>
      <c r="AD5" s="834"/>
      <c r="AE5" s="855" t="s">
        <v>603</v>
      </c>
      <c r="AF5" s="855"/>
      <c r="AG5" s="855"/>
      <c r="AH5" s="855"/>
      <c r="AI5" s="855"/>
      <c r="AJ5" s="855"/>
      <c r="AK5" s="855"/>
      <c r="AL5" s="855"/>
      <c r="AM5" s="855"/>
      <c r="AN5" s="855"/>
      <c r="AO5" s="855"/>
      <c r="AP5" s="856"/>
      <c r="AQ5" s="857" t="s">
        <v>604</v>
      </c>
      <c r="AR5" s="858"/>
      <c r="AS5" s="858"/>
      <c r="AT5" s="858"/>
      <c r="AU5" s="858"/>
      <c r="AV5" s="858"/>
      <c r="AW5" s="858"/>
      <c r="AX5" s="859"/>
    </row>
    <row r="6" spans="1:50" ht="39" customHeight="1" x14ac:dyDescent="0.2">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2">
      <c r="A7" s="841" t="s">
        <v>20</v>
      </c>
      <c r="B7" s="842"/>
      <c r="C7" s="842"/>
      <c r="D7" s="842"/>
      <c r="E7" s="842"/>
      <c r="F7" s="843"/>
      <c r="G7" s="865" t="s">
        <v>618</v>
      </c>
      <c r="H7" s="866"/>
      <c r="I7" s="866"/>
      <c r="J7" s="866"/>
      <c r="K7" s="866"/>
      <c r="L7" s="866"/>
      <c r="M7" s="866"/>
      <c r="N7" s="866"/>
      <c r="O7" s="866"/>
      <c r="P7" s="866"/>
      <c r="Q7" s="866"/>
      <c r="R7" s="866"/>
      <c r="S7" s="866"/>
      <c r="T7" s="866"/>
      <c r="U7" s="866"/>
      <c r="V7" s="866"/>
      <c r="W7" s="866"/>
      <c r="X7" s="867"/>
      <c r="Y7" s="868" t="s">
        <v>263</v>
      </c>
      <c r="Z7" s="687"/>
      <c r="AA7" s="687"/>
      <c r="AB7" s="687"/>
      <c r="AC7" s="687"/>
      <c r="AD7" s="869"/>
      <c r="AE7" s="797" t="s">
        <v>619</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2">
      <c r="A8" s="841" t="s">
        <v>184</v>
      </c>
      <c r="B8" s="842"/>
      <c r="C8" s="842"/>
      <c r="D8" s="842"/>
      <c r="E8" s="842"/>
      <c r="F8" s="843"/>
      <c r="G8" s="844" t="str">
        <f>入力規則等!A27</f>
        <v>男女共同参画</v>
      </c>
      <c r="H8" s="845"/>
      <c r="I8" s="845"/>
      <c r="J8" s="845"/>
      <c r="K8" s="845"/>
      <c r="L8" s="845"/>
      <c r="M8" s="845"/>
      <c r="N8" s="845"/>
      <c r="O8" s="845"/>
      <c r="P8" s="845"/>
      <c r="Q8" s="845"/>
      <c r="R8" s="845"/>
      <c r="S8" s="845"/>
      <c r="T8" s="845"/>
      <c r="U8" s="845"/>
      <c r="V8" s="845"/>
      <c r="W8" s="845"/>
      <c r="X8" s="846"/>
      <c r="Y8" s="847" t="s">
        <v>185</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2">
      <c r="A9" s="770" t="s">
        <v>21</v>
      </c>
      <c r="B9" s="771"/>
      <c r="C9" s="771"/>
      <c r="D9" s="771"/>
      <c r="E9" s="771"/>
      <c r="F9" s="771"/>
      <c r="G9" s="852" t="s">
        <v>690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2">
      <c r="A10" s="758" t="s">
        <v>27</v>
      </c>
      <c r="B10" s="759"/>
      <c r="C10" s="759"/>
      <c r="D10" s="759"/>
      <c r="E10" s="759"/>
      <c r="F10" s="759"/>
      <c r="G10" s="760" t="s">
        <v>691</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2">
      <c r="A12" s="767" t="s">
        <v>22</v>
      </c>
      <c r="B12" s="768"/>
      <c r="C12" s="768"/>
      <c r="D12" s="768"/>
      <c r="E12" s="768"/>
      <c r="F12" s="769"/>
      <c r="G12" s="773"/>
      <c r="H12" s="774"/>
      <c r="I12" s="774"/>
      <c r="J12" s="774"/>
      <c r="K12" s="774"/>
      <c r="L12" s="774"/>
      <c r="M12" s="774"/>
      <c r="N12" s="774"/>
      <c r="O12" s="774"/>
      <c r="P12" s="175" t="s">
        <v>410</v>
      </c>
      <c r="Q12" s="176"/>
      <c r="R12" s="176"/>
      <c r="S12" s="176"/>
      <c r="T12" s="176"/>
      <c r="U12" s="176"/>
      <c r="V12" s="177"/>
      <c r="W12" s="175" t="s">
        <v>562</v>
      </c>
      <c r="X12" s="176"/>
      <c r="Y12" s="176"/>
      <c r="Z12" s="176"/>
      <c r="AA12" s="176"/>
      <c r="AB12" s="176"/>
      <c r="AC12" s="177"/>
      <c r="AD12" s="175" t="s">
        <v>564</v>
      </c>
      <c r="AE12" s="176"/>
      <c r="AF12" s="176"/>
      <c r="AG12" s="176"/>
      <c r="AH12" s="176"/>
      <c r="AI12" s="176"/>
      <c r="AJ12" s="177"/>
      <c r="AK12" s="175" t="s">
        <v>582</v>
      </c>
      <c r="AL12" s="176"/>
      <c r="AM12" s="176"/>
      <c r="AN12" s="176"/>
      <c r="AO12" s="176"/>
      <c r="AP12" s="176"/>
      <c r="AQ12" s="177"/>
      <c r="AR12" s="175" t="s">
        <v>583</v>
      </c>
      <c r="AS12" s="176"/>
      <c r="AT12" s="176"/>
      <c r="AU12" s="176"/>
      <c r="AV12" s="176"/>
      <c r="AW12" s="176"/>
      <c r="AX12" s="803"/>
    </row>
    <row r="13" spans="1:50" ht="21" customHeight="1" x14ac:dyDescent="0.2">
      <c r="A13" s="307"/>
      <c r="B13" s="308"/>
      <c r="C13" s="308"/>
      <c r="D13" s="308"/>
      <c r="E13" s="308"/>
      <c r="F13" s="309"/>
      <c r="G13" s="787" t="s">
        <v>6</v>
      </c>
      <c r="H13" s="788"/>
      <c r="I13" s="804" t="s">
        <v>7</v>
      </c>
      <c r="J13" s="805"/>
      <c r="K13" s="805"/>
      <c r="L13" s="805"/>
      <c r="M13" s="805"/>
      <c r="N13" s="805"/>
      <c r="O13" s="806"/>
      <c r="P13" s="698">
        <v>295</v>
      </c>
      <c r="Q13" s="699"/>
      <c r="R13" s="699"/>
      <c r="S13" s="699"/>
      <c r="T13" s="699"/>
      <c r="U13" s="699"/>
      <c r="V13" s="700"/>
      <c r="W13" s="698">
        <v>294</v>
      </c>
      <c r="X13" s="699"/>
      <c r="Y13" s="699"/>
      <c r="Z13" s="699"/>
      <c r="AA13" s="699"/>
      <c r="AB13" s="699"/>
      <c r="AC13" s="700"/>
      <c r="AD13" s="698">
        <v>294</v>
      </c>
      <c r="AE13" s="699"/>
      <c r="AF13" s="699"/>
      <c r="AG13" s="699"/>
      <c r="AH13" s="699"/>
      <c r="AI13" s="699"/>
      <c r="AJ13" s="700"/>
      <c r="AK13" s="698">
        <v>257</v>
      </c>
      <c r="AL13" s="699"/>
      <c r="AM13" s="699"/>
      <c r="AN13" s="699"/>
      <c r="AO13" s="699"/>
      <c r="AP13" s="699"/>
      <c r="AQ13" s="700"/>
      <c r="AR13" s="735">
        <v>257</v>
      </c>
      <c r="AS13" s="736"/>
      <c r="AT13" s="736"/>
      <c r="AU13" s="736"/>
      <c r="AV13" s="736"/>
      <c r="AW13" s="736"/>
      <c r="AX13" s="807"/>
    </row>
    <row r="14" spans="1:50" ht="21" customHeight="1" x14ac:dyDescent="0.2">
      <c r="A14" s="307"/>
      <c r="B14" s="308"/>
      <c r="C14" s="308"/>
      <c r="D14" s="308"/>
      <c r="E14" s="308"/>
      <c r="F14" s="309"/>
      <c r="G14" s="789"/>
      <c r="H14" s="790"/>
      <c r="I14" s="782" t="s">
        <v>8</v>
      </c>
      <c r="J14" s="783"/>
      <c r="K14" s="783"/>
      <c r="L14" s="783"/>
      <c r="M14" s="783"/>
      <c r="N14" s="783"/>
      <c r="O14" s="784"/>
      <c r="P14" s="698" t="s">
        <v>606</v>
      </c>
      <c r="Q14" s="699"/>
      <c r="R14" s="699"/>
      <c r="S14" s="699"/>
      <c r="T14" s="699"/>
      <c r="U14" s="699"/>
      <c r="V14" s="700"/>
      <c r="W14" s="698" t="s">
        <v>620</v>
      </c>
      <c r="X14" s="699"/>
      <c r="Y14" s="699"/>
      <c r="Z14" s="699"/>
      <c r="AA14" s="699"/>
      <c r="AB14" s="699"/>
      <c r="AC14" s="700"/>
      <c r="AD14" s="698">
        <v>-8</v>
      </c>
      <c r="AE14" s="699"/>
      <c r="AF14" s="699"/>
      <c r="AG14" s="699"/>
      <c r="AH14" s="699"/>
      <c r="AI14" s="699"/>
      <c r="AJ14" s="700"/>
      <c r="AK14" s="698" t="s">
        <v>606</v>
      </c>
      <c r="AL14" s="699"/>
      <c r="AM14" s="699"/>
      <c r="AN14" s="699"/>
      <c r="AO14" s="699"/>
      <c r="AP14" s="699"/>
      <c r="AQ14" s="700"/>
      <c r="AR14" s="793"/>
      <c r="AS14" s="793"/>
      <c r="AT14" s="793"/>
      <c r="AU14" s="793"/>
      <c r="AV14" s="793"/>
      <c r="AW14" s="793"/>
      <c r="AX14" s="794"/>
    </row>
    <row r="15" spans="1:50" ht="21" customHeight="1" x14ac:dyDescent="0.2">
      <c r="A15" s="307"/>
      <c r="B15" s="308"/>
      <c r="C15" s="308"/>
      <c r="D15" s="308"/>
      <c r="E15" s="308"/>
      <c r="F15" s="309"/>
      <c r="G15" s="789"/>
      <c r="H15" s="790"/>
      <c r="I15" s="782" t="s">
        <v>47</v>
      </c>
      <c r="J15" s="795"/>
      <c r="K15" s="795"/>
      <c r="L15" s="795"/>
      <c r="M15" s="795"/>
      <c r="N15" s="795"/>
      <c r="O15" s="796"/>
      <c r="P15" s="698" t="s">
        <v>606</v>
      </c>
      <c r="Q15" s="699"/>
      <c r="R15" s="699"/>
      <c r="S15" s="699"/>
      <c r="T15" s="699"/>
      <c r="U15" s="699"/>
      <c r="V15" s="700"/>
      <c r="W15" s="698" t="s">
        <v>620</v>
      </c>
      <c r="X15" s="699"/>
      <c r="Y15" s="699"/>
      <c r="Z15" s="699"/>
      <c r="AA15" s="699"/>
      <c r="AB15" s="699"/>
      <c r="AC15" s="700"/>
      <c r="AD15" s="698" t="s">
        <v>606</v>
      </c>
      <c r="AE15" s="699"/>
      <c r="AF15" s="699"/>
      <c r="AG15" s="699"/>
      <c r="AH15" s="699"/>
      <c r="AI15" s="699"/>
      <c r="AJ15" s="700"/>
      <c r="AK15" s="698" t="s">
        <v>606</v>
      </c>
      <c r="AL15" s="699"/>
      <c r="AM15" s="699"/>
      <c r="AN15" s="699"/>
      <c r="AO15" s="699"/>
      <c r="AP15" s="699"/>
      <c r="AQ15" s="700"/>
      <c r="AR15" s="698" t="s">
        <v>718</v>
      </c>
      <c r="AS15" s="699"/>
      <c r="AT15" s="699"/>
      <c r="AU15" s="699"/>
      <c r="AV15" s="699"/>
      <c r="AW15" s="699"/>
      <c r="AX15" s="808"/>
    </row>
    <row r="16" spans="1:50" ht="21" customHeight="1" x14ac:dyDescent="0.2">
      <c r="A16" s="307"/>
      <c r="B16" s="308"/>
      <c r="C16" s="308"/>
      <c r="D16" s="308"/>
      <c r="E16" s="308"/>
      <c r="F16" s="309"/>
      <c r="G16" s="789"/>
      <c r="H16" s="790"/>
      <c r="I16" s="782" t="s">
        <v>48</v>
      </c>
      <c r="J16" s="795"/>
      <c r="K16" s="795"/>
      <c r="L16" s="795"/>
      <c r="M16" s="795"/>
      <c r="N16" s="795"/>
      <c r="O16" s="796"/>
      <c r="P16" s="698" t="s">
        <v>606</v>
      </c>
      <c r="Q16" s="699"/>
      <c r="R16" s="699"/>
      <c r="S16" s="699"/>
      <c r="T16" s="699"/>
      <c r="U16" s="699"/>
      <c r="V16" s="700"/>
      <c r="W16" s="698" t="s">
        <v>620</v>
      </c>
      <c r="X16" s="699"/>
      <c r="Y16" s="699"/>
      <c r="Z16" s="699"/>
      <c r="AA16" s="699"/>
      <c r="AB16" s="699"/>
      <c r="AC16" s="700"/>
      <c r="AD16" s="698" t="s">
        <v>606</v>
      </c>
      <c r="AE16" s="699"/>
      <c r="AF16" s="699"/>
      <c r="AG16" s="699"/>
      <c r="AH16" s="699"/>
      <c r="AI16" s="699"/>
      <c r="AJ16" s="700"/>
      <c r="AK16" s="698" t="s">
        <v>606</v>
      </c>
      <c r="AL16" s="699"/>
      <c r="AM16" s="699"/>
      <c r="AN16" s="699"/>
      <c r="AO16" s="699"/>
      <c r="AP16" s="699"/>
      <c r="AQ16" s="700"/>
      <c r="AR16" s="800"/>
      <c r="AS16" s="801"/>
      <c r="AT16" s="801"/>
      <c r="AU16" s="801"/>
      <c r="AV16" s="801"/>
      <c r="AW16" s="801"/>
      <c r="AX16" s="802"/>
    </row>
    <row r="17" spans="1:50" ht="24.75" customHeight="1" x14ac:dyDescent="0.2">
      <c r="A17" s="307"/>
      <c r="B17" s="308"/>
      <c r="C17" s="308"/>
      <c r="D17" s="308"/>
      <c r="E17" s="308"/>
      <c r="F17" s="309"/>
      <c r="G17" s="789"/>
      <c r="H17" s="790"/>
      <c r="I17" s="782" t="s">
        <v>46</v>
      </c>
      <c r="J17" s="783"/>
      <c r="K17" s="783"/>
      <c r="L17" s="783"/>
      <c r="M17" s="783"/>
      <c r="N17" s="783"/>
      <c r="O17" s="784"/>
      <c r="P17" s="698" t="s">
        <v>620</v>
      </c>
      <c r="Q17" s="699"/>
      <c r="R17" s="699"/>
      <c r="S17" s="699"/>
      <c r="T17" s="699"/>
      <c r="U17" s="699"/>
      <c r="V17" s="700"/>
      <c r="W17" s="698" t="s">
        <v>620</v>
      </c>
      <c r="X17" s="699"/>
      <c r="Y17" s="699"/>
      <c r="Z17" s="699"/>
      <c r="AA17" s="699"/>
      <c r="AB17" s="699"/>
      <c r="AC17" s="700"/>
      <c r="AD17" s="698" t="s">
        <v>606</v>
      </c>
      <c r="AE17" s="699"/>
      <c r="AF17" s="699"/>
      <c r="AG17" s="699"/>
      <c r="AH17" s="699"/>
      <c r="AI17" s="699"/>
      <c r="AJ17" s="700"/>
      <c r="AK17" s="698" t="s">
        <v>606</v>
      </c>
      <c r="AL17" s="699"/>
      <c r="AM17" s="699"/>
      <c r="AN17" s="699"/>
      <c r="AO17" s="699"/>
      <c r="AP17" s="699"/>
      <c r="AQ17" s="700"/>
      <c r="AR17" s="785"/>
      <c r="AS17" s="785"/>
      <c r="AT17" s="785"/>
      <c r="AU17" s="785"/>
      <c r="AV17" s="785"/>
      <c r="AW17" s="785"/>
      <c r="AX17" s="786"/>
    </row>
    <row r="18" spans="1:50" ht="24.75" customHeight="1" x14ac:dyDescent="0.2">
      <c r="A18" s="307"/>
      <c r="B18" s="308"/>
      <c r="C18" s="308"/>
      <c r="D18" s="308"/>
      <c r="E18" s="308"/>
      <c r="F18" s="309"/>
      <c r="G18" s="791"/>
      <c r="H18" s="792"/>
      <c r="I18" s="775" t="s">
        <v>18</v>
      </c>
      <c r="J18" s="776"/>
      <c r="K18" s="776"/>
      <c r="L18" s="776"/>
      <c r="M18" s="776"/>
      <c r="N18" s="776"/>
      <c r="O18" s="777"/>
      <c r="P18" s="778">
        <f>SUM(P13:V17)</f>
        <v>295</v>
      </c>
      <c r="Q18" s="779"/>
      <c r="R18" s="779"/>
      <c r="S18" s="779"/>
      <c r="T18" s="779"/>
      <c r="U18" s="779"/>
      <c r="V18" s="780"/>
      <c r="W18" s="778">
        <f>SUM(W13:AC17)</f>
        <v>294</v>
      </c>
      <c r="X18" s="779"/>
      <c r="Y18" s="779"/>
      <c r="Z18" s="779"/>
      <c r="AA18" s="779"/>
      <c r="AB18" s="779"/>
      <c r="AC18" s="780"/>
      <c r="AD18" s="778">
        <f>SUM(AD13:AJ17)</f>
        <v>286</v>
      </c>
      <c r="AE18" s="779"/>
      <c r="AF18" s="779"/>
      <c r="AG18" s="779"/>
      <c r="AH18" s="779"/>
      <c r="AI18" s="779"/>
      <c r="AJ18" s="780"/>
      <c r="AK18" s="778">
        <f>SUM(AK13:AQ17)</f>
        <v>257</v>
      </c>
      <c r="AL18" s="779"/>
      <c r="AM18" s="779"/>
      <c r="AN18" s="779"/>
      <c r="AO18" s="779"/>
      <c r="AP18" s="779"/>
      <c r="AQ18" s="780"/>
      <c r="AR18" s="778">
        <f>SUM(AR13:AX17)</f>
        <v>257</v>
      </c>
      <c r="AS18" s="779"/>
      <c r="AT18" s="779"/>
      <c r="AU18" s="779"/>
      <c r="AV18" s="779"/>
      <c r="AW18" s="779"/>
      <c r="AX18" s="781"/>
    </row>
    <row r="19" spans="1:50" ht="24.75" customHeight="1" x14ac:dyDescent="0.2">
      <c r="A19" s="307"/>
      <c r="B19" s="308"/>
      <c r="C19" s="308"/>
      <c r="D19" s="308"/>
      <c r="E19" s="308"/>
      <c r="F19" s="309"/>
      <c r="G19" s="750" t="s">
        <v>9</v>
      </c>
      <c r="H19" s="751"/>
      <c r="I19" s="751"/>
      <c r="J19" s="751"/>
      <c r="K19" s="751"/>
      <c r="L19" s="751"/>
      <c r="M19" s="751"/>
      <c r="N19" s="751"/>
      <c r="O19" s="751"/>
      <c r="P19" s="698">
        <v>282</v>
      </c>
      <c r="Q19" s="699"/>
      <c r="R19" s="699"/>
      <c r="S19" s="699"/>
      <c r="T19" s="699"/>
      <c r="U19" s="699"/>
      <c r="V19" s="700"/>
      <c r="W19" s="698">
        <v>277</v>
      </c>
      <c r="X19" s="699"/>
      <c r="Y19" s="699"/>
      <c r="Z19" s="699"/>
      <c r="AA19" s="699"/>
      <c r="AB19" s="699"/>
      <c r="AC19" s="700"/>
      <c r="AD19" s="698">
        <v>286</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2">
      <c r="A20" s="307"/>
      <c r="B20" s="308"/>
      <c r="C20" s="308"/>
      <c r="D20" s="308"/>
      <c r="E20" s="308"/>
      <c r="F20" s="309"/>
      <c r="G20" s="750" t="s">
        <v>10</v>
      </c>
      <c r="H20" s="751"/>
      <c r="I20" s="751"/>
      <c r="J20" s="751"/>
      <c r="K20" s="751"/>
      <c r="L20" s="751"/>
      <c r="M20" s="751"/>
      <c r="N20" s="751"/>
      <c r="O20" s="751"/>
      <c r="P20" s="746">
        <f>IF(P18=0, "-", SUM(P19)/P18)</f>
        <v>0.95593220338983054</v>
      </c>
      <c r="Q20" s="746"/>
      <c r="R20" s="746"/>
      <c r="S20" s="746"/>
      <c r="T20" s="746"/>
      <c r="U20" s="746"/>
      <c r="V20" s="746"/>
      <c r="W20" s="746">
        <f>IF(W18=0, "-", SUM(W19)/W18)</f>
        <v>0.94217687074829937</v>
      </c>
      <c r="X20" s="746"/>
      <c r="Y20" s="746"/>
      <c r="Z20" s="746"/>
      <c r="AA20" s="746"/>
      <c r="AB20" s="746"/>
      <c r="AC20" s="746"/>
      <c r="AD20" s="746">
        <f>IF(AD18=0, "-", SUM(AD19)/AD18)</f>
        <v>1</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2">
      <c r="A21" s="770"/>
      <c r="B21" s="771"/>
      <c r="C21" s="771"/>
      <c r="D21" s="771"/>
      <c r="E21" s="771"/>
      <c r="F21" s="772"/>
      <c r="G21" s="744" t="s">
        <v>233</v>
      </c>
      <c r="H21" s="745"/>
      <c r="I21" s="745"/>
      <c r="J21" s="745"/>
      <c r="K21" s="745"/>
      <c r="L21" s="745"/>
      <c r="M21" s="745"/>
      <c r="N21" s="745"/>
      <c r="O21" s="745"/>
      <c r="P21" s="746">
        <f>IF(P19=0, "-", SUM(P19)/SUM(P13,P14))</f>
        <v>0.95593220338983054</v>
      </c>
      <c r="Q21" s="746"/>
      <c r="R21" s="746"/>
      <c r="S21" s="746"/>
      <c r="T21" s="746"/>
      <c r="U21" s="746"/>
      <c r="V21" s="746"/>
      <c r="W21" s="746">
        <f>IF(W19=0, "-", SUM(W19)/SUM(W13,W14))</f>
        <v>0.94217687074829937</v>
      </c>
      <c r="X21" s="746"/>
      <c r="Y21" s="746"/>
      <c r="Z21" s="746"/>
      <c r="AA21" s="746"/>
      <c r="AB21" s="746"/>
      <c r="AC21" s="746"/>
      <c r="AD21" s="746">
        <f>IF(AD19=0, "-", SUM(AD19)/SUM(AD13,AD14))</f>
        <v>1</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2">
      <c r="A22" s="704" t="s">
        <v>586</v>
      </c>
      <c r="B22" s="705"/>
      <c r="C22" s="705"/>
      <c r="D22" s="705"/>
      <c r="E22" s="705"/>
      <c r="F22" s="706"/>
      <c r="G22" s="710" t="s">
        <v>223</v>
      </c>
      <c r="H22" s="550"/>
      <c r="I22" s="550"/>
      <c r="J22" s="550"/>
      <c r="K22" s="550"/>
      <c r="L22" s="550"/>
      <c r="M22" s="550"/>
      <c r="N22" s="550"/>
      <c r="O22" s="551"/>
      <c r="P22" s="711" t="s">
        <v>584</v>
      </c>
      <c r="Q22" s="550"/>
      <c r="R22" s="550"/>
      <c r="S22" s="550"/>
      <c r="T22" s="550"/>
      <c r="U22" s="550"/>
      <c r="V22" s="551"/>
      <c r="W22" s="711" t="s">
        <v>585</v>
      </c>
      <c r="X22" s="550"/>
      <c r="Y22" s="550"/>
      <c r="Z22" s="550"/>
      <c r="AA22" s="550"/>
      <c r="AB22" s="550"/>
      <c r="AC22" s="551"/>
      <c r="AD22" s="711" t="s">
        <v>222</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2">
      <c r="A23" s="707"/>
      <c r="B23" s="708"/>
      <c r="C23" s="708"/>
      <c r="D23" s="708"/>
      <c r="E23" s="708"/>
      <c r="F23" s="709"/>
      <c r="G23" s="732" t="s">
        <v>617</v>
      </c>
      <c r="H23" s="733"/>
      <c r="I23" s="733"/>
      <c r="J23" s="733"/>
      <c r="K23" s="733"/>
      <c r="L23" s="733"/>
      <c r="M23" s="733"/>
      <c r="N23" s="733"/>
      <c r="O23" s="734"/>
      <c r="P23" s="735">
        <v>257</v>
      </c>
      <c r="Q23" s="736"/>
      <c r="R23" s="736"/>
      <c r="S23" s="736"/>
      <c r="T23" s="736"/>
      <c r="U23" s="736"/>
      <c r="V23" s="737"/>
      <c r="W23" s="735">
        <v>257</v>
      </c>
      <c r="X23" s="736"/>
      <c r="Y23" s="736"/>
      <c r="Z23" s="736"/>
      <c r="AA23" s="736"/>
      <c r="AB23" s="736"/>
      <c r="AC23" s="737"/>
      <c r="AD23" s="738" t="s">
        <v>719</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2">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2">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2">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2">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2">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5">
      <c r="A29" s="707"/>
      <c r="B29" s="708"/>
      <c r="C29" s="708"/>
      <c r="D29" s="708"/>
      <c r="E29" s="708"/>
      <c r="F29" s="709"/>
      <c r="G29" s="298" t="s">
        <v>18</v>
      </c>
      <c r="H29" s="718"/>
      <c r="I29" s="718"/>
      <c r="J29" s="718"/>
      <c r="K29" s="718"/>
      <c r="L29" s="718"/>
      <c r="M29" s="718"/>
      <c r="N29" s="718"/>
      <c r="O29" s="719"/>
      <c r="P29" s="720">
        <f>AK13</f>
        <v>257</v>
      </c>
      <c r="Q29" s="721"/>
      <c r="R29" s="721"/>
      <c r="S29" s="721"/>
      <c r="T29" s="721"/>
      <c r="U29" s="721"/>
      <c r="V29" s="722"/>
      <c r="W29" s="723">
        <f>AR13</f>
        <v>257</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2">
      <c r="A30" s="726" t="s">
        <v>573</v>
      </c>
      <c r="B30" s="727"/>
      <c r="C30" s="727"/>
      <c r="D30" s="727"/>
      <c r="E30" s="727"/>
      <c r="F30" s="728"/>
      <c r="G30" s="729" t="s">
        <v>692</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2">
      <c r="A31" s="648" t="s">
        <v>574</v>
      </c>
      <c r="B31" s="153"/>
      <c r="C31" s="153"/>
      <c r="D31" s="153"/>
      <c r="E31" s="153"/>
      <c r="F31" s="154"/>
      <c r="G31" s="689" t="s">
        <v>566</v>
      </c>
      <c r="H31" s="690"/>
      <c r="I31" s="690"/>
      <c r="J31" s="690"/>
      <c r="K31" s="690"/>
      <c r="L31" s="690"/>
      <c r="M31" s="690"/>
      <c r="N31" s="690"/>
      <c r="O31" s="690"/>
      <c r="P31" s="691" t="s">
        <v>565</v>
      </c>
      <c r="Q31" s="690"/>
      <c r="R31" s="690"/>
      <c r="S31" s="690"/>
      <c r="T31" s="690"/>
      <c r="U31" s="690"/>
      <c r="V31" s="690"/>
      <c r="W31" s="690"/>
      <c r="X31" s="692"/>
      <c r="Y31" s="693"/>
      <c r="Z31" s="694"/>
      <c r="AA31" s="695"/>
      <c r="AB31" s="626" t="s">
        <v>11</v>
      </c>
      <c r="AC31" s="626"/>
      <c r="AD31" s="626"/>
      <c r="AE31" s="116" t="s">
        <v>410</v>
      </c>
      <c r="AF31" s="696"/>
      <c r="AG31" s="696"/>
      <c r="AH31" s="697"/>
      <c r="AI31" s="116" t="s">
        <v>562</v>
      </c>
      <c r="AJ31" s="696"/>
      <c r="AK31" s="696"/>
      <c r="AL31" s="697"/>
      <c r="AM31" s="116" t="s">
        <v>378</v>
      </c>
      <c r="AN31" s="696"/>
      <c r="AO31" s="696"/>
      <c r="AP31" s="697"/>
      <c r="AQ31" s="623" t="s">
        <v>409</v>
      </c>
      <c r="AR31" s="624"/>
      <c r="AS31" s="624"/>
      <c r="AT31" s="625"/>
      <c r="AU31" s="623" t="s">
        <v>587</v>
      </c>
      <c r="AV31" s="624"/>
      <c r="AW31" s="624"/>
      <c r="AX31" s="633"/>
    </row>
    <row r="32" spans="1:50" ht="23.25" customHeight="1" x14ac:dyDescent="0.2">
      <c r="A32" s="648"/>
      <c r="B32" s="153"/>
      <c r="C32" s="153"/>
      <c r="D32" s="153"/>
      <c r="E32" s="153"/>
      <c r="F32" s="154"/>
      <c r="G32" s="730" t="s">
        <v>621</v>
      </c>
      <c r="H32" s="635"/>
      <c r="I32" s="635"/>
      <c r="J32" s="635"/>
      <c r="K32" s="635"/>
      <c r="L32" s="635"/>
      <c r="M32" s="635"/>
      <c r="N32" s="635"/>
      <c r="O32" s="635"/>
      <c r="P32" s="385" t="s">
        <v>693</v>
      </c>
      <c r="Q32" s="639"/>
      <c r="R32" s="639"/>
      <c r="S32" s="639"/>
      <c r="T32" s="639"/>
      <c r="U32" s="639"/>
      <c r="V32" s="639"/>
      <c r="W32" s="639"/>
      <c r="X32" s="640"/>
      <c r="Y32" s="644" t="s">
        <v>51</v>
      </c>
      <c r="Z32" s="645"/>
      <c r="AA32" s="646"/>
      <c r="AB32" s="148" t="s">
        <v>607</v>
      </c>
      <c r="AC32" s="647"/>
      <c r="AD32" s="647"/>
      <c r="AE32" s="616">
        <v>1236</v>
      </c>
      <c r="AF32" s="616"/>
      <c r="AG32" s="616"/>
      <c r="AH32" s="616"/>
      <c r="AI32" s="616">
        <v>1095</v>
      </c>
      <c r="AJ32" s="616"/>
      <c r="AK32" s="616"/>
      <c r="AL32" s="616"/>
      <c r="AM32" s="616">
        <v>1057</v>
      </c>
      <c r="AN32" s="616"/>
      <c r="AO32" s="616"/>
      <c r="AP32" s="616"/>
      <c r="AQ32" s="662" t="s">
        <v>606</v>
      </c>
      <c r="AR32" s="616"/>
      <c r="AS32" s="616"/>
      <c r="AT32" s="616"/>
      <c r="AU32" s="93" t="s">
        <v>606</v>
      </c>
      <c r="AV32" s="618"/>
      <c r="AW32" s="618"/>
      <c r="AX32" s="619"/>
    </row>
    <row r="33" spans="1:51" ht="23.25" customHeight="1" x14ac:dyDescent="0.2">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148" t="s">
        <v>607</v>
      </c>
      <c r="AC33" s="647"/>
      <c r="AD33" s="647"/>
      <c r="AE33" s="616">
        <v>1317</v>
      </c>
      <c r="AF33" s="616"/>
      <c r="AG33" s="616"/>
      <c r="AH33" s="616"/>
      <c r="AI33" s="616">
        <v>1236</v>
      </c>
      <c r="AJ33" s="616"/>
      <c r="AK33" s="616"/>
      <c r="AL33" s="616"/>
      <c r="AM33" s="616">
        <v>1095</v>
      </c>
      <c r="AN33" s="616"/>
      <c r="AO33" s="616"/>
      <c r="AP33" s="616"/>
      <c r="AQ33" s="662">
        <v>1057</v>
      </c>
      <c r="AR33" s="616"/>
      <c r="AS33" s="616"/>
      <c r="AT33" s="616"/>
      <c r="AU33" s="93">
        <v>1057</v>
      </c>
      <c r="AV33" s="618"/>
      <c r="AW33" s="618"/>
      <c r="AX33" s="619"/>
    </row>
    <row r="34" spans="1:51" ht="23.25" customHeight="1" x14ac:dyDescent="0.2">
      <c r="A34" s="680" t="s">
        <v>575</v>
      </c>
      <c r="B34" s="681"/>
      <c r="C34" s="681"/>
      <c r="D34" s="681"/>
      <c r="E34" s="681"/>
      <c r="F34" s="682"/>
      <c r="G34" s="176" t="s">
        <v>576</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410</v>
      </c>
      <c r="AF34" s="176"/>
      <c r="AG34" s="176"/>
      <c r="AH34" s="177"/>
      <c r="AI34" s="175" t="s">
        <v>562</v>
      </c>
      <c r="AJ34" s="176"/>
      <c r="AK34" s="176"/>
      <c r="AL34" s="177"/>
      <c r="AM34" s="175" t="s">
        <v>378</v>
      </c>
      <c r="AN34" s="176"/>
      <c r="AO34" s="176"/>
      <c r="AP34" s="177"/>
      <c r="AQ34" s="627" t="s">
        <v>588</v>
      </c>
      <c r="AR34" s="628"/>
      <c r="AS34" s="628"/>
      <c r="AT34" s="628"/>
      <c r="AU34" s="628"/>
      <c r="AV34" s="628"/>
      <c r="AW34" s="628"/>
      <c r="AX34" s="629"/>
    </row>
    <row r="35" spans="1:51" ht="23.25" customHeight="1" x14ac:dyDescent="0.2">
      <c r="A35" s="683"/>
      <c r="B35" s="684"/>
      <c r="C35" s="684"/>
      <c r="D35" s="684"/>
      <c r="E35" s="684"/>
      <c r="F35" s="685"/>
      <c r="G35" s="652" t="s">
        <v>694</v>
      </c>
      <c r="H35" s="653"/>
      <c r="I35" s="653"/>
      <c r="J35" s="653"/>
      <c r="K35" s="653"/>
      <c r="L35" s="653"/>
      <c r="M35" s="653"/>
      <c r="N35" s="653"/>
      <c r="O35" s="653"/>
      <c r="P35" s="653"/>
      <c r="Q35" s="653"/>
      <c r="R35" s="653"/>
      <c r="S35" s="653"/>
      <c r="T35" s="653"/>
      <c r="U35" s="653"/>
      <c r="V35" s="653"/>
      <c r="W35" s="653"/>
      <c r="X35" s="653"/>
      <c r="Y35" s="656" t="s">
        <v>575</v>
      </c>
      <c r="Z35" s="657"/>
      <c r="AA35" s="658"/>
      <c r="AB35" s="659" t="s">
        <v>626</v>
      </c>
      <c r="AC35" s="660"/>
      <c r="AD35" s="661"/>
      <c r="AE35" s="662">
        <v>22.4</v>
      </c>
      <c r="AF35" s="662"/>
      <c r="AG35" s="662"/>
      <c r="AH35" s="662"/>
      <c r="AI35" s="662">
        <v>19.8</v>
      </c>
      <c r="AJ35" s="662"/>
      <c r="AK35" s="662"/>
      <c r="AL35" s="662"/>
      <c r="AM35" s="662">
        <v>22</v>
      </c>
      <c r="AN35" s="662"/>
      <c r="AO35" s="662"/>
      <c r="AP35" s="662"/>
      <c r="AQ35" s="93">
        <v>19.399999999999999</v>
      </c>
      <c r="AR35" s="87"/>
      <c r="AS35" s="87"/>
      <c r="AT35" s="87"/>
      <c r="AU35" s="87"/>
      <c r="AV35" s="87"/>
      <c r="AW35" s="87"/>
      <c r="AX35" s="88"/>
    </row>
    <row r="36" spans="1:51" ht="46.5" customHeight="1" x14ac:dyDescent="0.2">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578</v>
      </c>
      <c r="Z36" s="649"/>
      <c r="AA36" s="650"/>
      <c r="AB36" s="612" t="s">
        <v>608</v>
      </c>
      <c r="AC36" s="613"/>
      <c r="AD36" s="614"/>
      <c r="AE36" s="615" t="s">
        <v>622</v>
      </c>
      <c r="AF36" s="615"/>
      <c r="AG36" s="615"/>
      <c r="AH36" s="615"/>
      <c r="AI36" s="615" t="s">
        <v>623</v>
      </c>
      <c r="AJ36" s="615"/>
      <c r="AK36" s="615"/>
      <c r="AL36" s="615"/>
      <c r="AM36" s="615" t="s">
        <v>624</v>
      </c>
      <c r="AN36" s="615"/>
      <c r="AO36" s="615"/>
      <c r="AP36" s="615"/>
      <c r="AQ36" s="615" t="s">
        <v>625</v>
      </c>
      <c r="AR36" s="615"/>
      <c r="AS36" s="615"/>
      <c r="AT36" s="615"/>
      <c r="AU36" s="615"/>
      <c r="AV36" s="615"/>
      <c r="AW36" s="615"/>
      <c r="AX36" s="651"/>
    </row>
    <row r="37" spans="1:51" ht="18.75" customHeight="1" x14ac:dyDescent="0.2">
      <c r="A37" s="668" t="s">
        <v>230</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410</v>
      </c>
      <c r="AF37" s="610"/>
      <c r="AG37" s="610"/>
      <c r="AH37" s="611"/>
      <c r="AI37" s="678" t="s">
        <v>562</v>
      </c>
      <c r="AJ37" s="678"/>
      <c r="AK37" s="678"/>
      <c r="AL37" s="609"/>
      <c r="AM37" s="678" t="s">
        <v>378</v>
      </c>
      <c r="AN37" s="678"/>
      <c r="AO37" s="678"/>
      <c r="AP37" s="609"/>
      <c r="AQ37" s="216" t="s">
        <v>173</v>
      </c>
      <c r="AR37" s="217"/>
      <c r="AS37" s="217"/>
      <c r="AT37" s="218"/>
      <c r="AU37" s="197" t="s">
        <v>128</v>
      </c>
      <c r="AV37" s="197"/>
      <c r="AW37" s="197"/>
      <c r="AX37" s="200"/>
    </row>
    <row r="38" spans="1:51" ht="18.75" customHeight="1" x14ac:dyDescent="0.2">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714</v>
      </c>
      <c r="AR38" s="508"/>
      <c r="AS38" s="127" t="s">
        <v>174</v>
      </c>
      <c r="AT38" s="128"/>
      <c r="AU38" s="126">
        <v>4</v>
      </c>
      <c r="AV38" s="126"/>
      <c r="AW38" s="108" t="s">
        <v>166</v>
      </c>
      <c r="AX38" s="129"/>
    </row>
    <row r="39" spans="1:51" ht="23.25" customHeight="1" x14ac:dyDescent="0.2">
      <c r="A39" s="674"/>
      <c r="B39" s="672"/>
      <c r="C39" s="672"/>
      <c r="D39" s="672"/>
      <c r="E39" s="672"/>
      <c r="F39" s="673"/>
      <c r="G39" s="178" t="s">
        <v>695</v>
      </c>
      <c r="H39" s="179"/>
      <c r="I39" s="179"/>
      <c r="J39" s="179"/>
      <c r="K39" s="179"/>
      <c r="L39" s="179"/>
      <c r="M39" s="179"/>
      <c r="N39" s="179"/>
      <c r="O39" s="180"/>
      <c r="P39" s="131" t="s">
        <v>720</v>
      </c>
      <c r="Q39" s="131"/>
      <c r="R39" s="131"/>
      <c r="S39" s="131"/>
      <c r="T39" s="131"/>
      <c r="U39" s="131"/>
      <c r="V39" s="131"/>
      <c r="W39" s="131"/>
      <c r="X39" s="132"/>
      <c r="Y39" s="219" t="s">
        <v>12</v>
      </c>
      <c r="Z39" s="220"/>
      <c r="AA39" s="221"/>
      <c r="AB39" s="148" t="s">
        <v>607</v>
      </c>
      <c r="AC39" s="148"/>
      <c r="AD39" s="148"/>
      <c r="AE39" s="93">
        <v>271955</v>
      </c>
      <c r="AF39" s="87"/>
      <c r="AG39" s="87"/>
      <c r="AH39" s="87"/>
      <c r="AI39" s="93">
        <v>135517</v>
      </c>
      <c r="AJ39" s="87"/>
      <c r="AK39" s="87"/>
      <c r="AL39" s="87"/>
      <c r="AM39" s="93">
        <v>112723</v>
      </c>
      <c r="AN39" s="87"/>
      <c r="AO39" s="87"/>
      <c r="AP39" s="87"/>
      <c r="AQ39" s="94" t="s">
        <v>610</v>
      </c>
      <c r="AR39" s="95"/>
      <c r="AS39" s="95"/>
      <c r="AT39" s="96"/>
      <c r="AU39" s="87" t="s">
        <v>610</v>
      </c>
      <c r="AV39" s="87"/>
      <c r="AW39" s="87"/>
      <c r="AX39" s="88"/>
    </row>
    <row r="40" spans="1:51" ht="23.25" customHeight="1" x14ac:dyDescent="0.2">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607</v>
      </c>
      <c r="AC40" s="92"/>
      <c r="AD40" s="92"/>
      <c r="AE40" s="93">
        <v>258589</v>
      </c>
      <c r="AF40" s="87"/>
      <c r="AG40" s="87"/>
      <c r="AH40" s="87"/>
      <c r="AI40" s="93">
        <v>271955</v>
      </c>
      <c r="AJ40" s="87"/>
      <c r="AK40" s="87"/>
      <c r="AL40" s="87"/>
      <c r="AM40" s="93">
        <v>135517</v>
      </c>
      <c r="AN40" s="87"/>
      <c r="AO40" s="87"/>
      <c r="AP40" s="87"/>
      <c r="AQ40" s="94" t="s">
        <v>715</v>
      </c>
      <c r="AR40" s="95"/>
      <c r="AS40" s="95"/>
      <c r="AT40" s="96"/>
      <c r="AU40" s="87">
        <v>112723</v>
      </c>
      <c r="AV40" s="87"/>
      <c r="AW40" s="87"/>
      <c r="AX40" s="88"/>
    </row>
    <row r="41" spans="1:51" ht="23.25" customHeight="1" x14ac:dyDescent="0.2">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105</v>
      </c>
      <c r="AF41" s="87"/>
      <c r="AG41" s="87"/>
      <c r="AH41" s="87"/>
      <c r="AI41" s="93">
        <v>49.8</v>
      </c>
      <c r="AJ41" s="87"/>
      <c r="AK41" s="87"/>
      <c r="AL41" s="87"/>
      <c r="AM41" s="93">
        <v>83.2</v>
      </c>
      <c r="AN41" s="87"/>
      <c r="AO41" s="87"/>
      <c r="AP41" s="87"/>
      <c r="AQ41" s="94" t="s">
        <v>610</v>
      </c>
      <c r="AR41" s="95"/>
      <c r="AS41" s="95"/>
      <c r="AT41" s="96"/>
      <c r="AU41" s="87" t="s">
        <v>610</v>
      </c>
      <c r="AV41" s="87"/>
      <c r="AW41" s="87"/>
      <c r="AX41" s="88"/>
    </row>
    <row r="42" spans="1:51" ht="23.25" customHeight="1" x14ac:dyDescent="0.2">
      <c r="A42" s="187" t="s">
        <v>254</v>
      </c>
      <c r="B42" s="150"/>
      <c r="C42" s="150"/>
      <c r="D42" s="150"/>
      <c r="E42" s="150"/>
      <c r="F42" s="151"/>
      <c r="G42" s="189" t="s">
        <v>627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32.4" customHeight="1" thickBot="1" x14ac:dyDescent="0.2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567</v>
      </c>
      <c r="B44" s="152" t="s">
        <v>568</v>
      </c>
      <c r="C44" s="153"/>
      <c r="D44" s="153"/>
      <c r="E44" s="153"/>
      <c r="F44" s="154"/>
      <c r="G44" s="197" t="s">
        <v>569</v>
      </c>
      <c r="H44" s="197"/>
      <c r="I44" s="197"/>
      <c r="J44" s="197"/>
      <c r="K44" s="197"/>
      <c r="L44" s="197"/>
      <c r="M44" s="197"/>
      <c r="N44" s="197"/>
      <c r="O44" s="197"/>
      <c r="P44" s="197"/>
      <c r="Q44" s="197"/>
      <c r="R44" s="197"/>
      <c r="S44" s="197"/>
      <c r="T44" s="197"/>
      <c r="U44" s="197"/>
      <c r="V44" s="197"/>
      <c r="W44" s="197"/>
      <c r="X44" s="197"/>
      <c r="Y44" s="197"/>
      <c r="Z44" s="197"/>
      <c r="AA44" s="198"/>
      <c r="AB44" s="199" t="s">
        <v>589</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1</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1</v>
      </c>
    </row>
    <row r="46" spans="1:51" ht="22.5" hidden="1" customHeight="1" x14ac:dyDescent="0.2">
      <c r="A46" s="195"/>
      <c r="B46" s="152"/>
      <c r="C46" s="153"/>
      <c r="D46" s="153"/>
      <c r="E46" s="153"/>
      <c r="F46" s="154"/>
      <c r="G46" s="201" t="s">
        <v>620</v>
      </c>
      <c r="H46" s="201"/>
      <c r="I46" s="201"/>
      <c r="J46" s="201"/>
      <c r="K46" s="201"/>
      <c r="L46" s="201"/>
      <c r="M46" s="201"/>
      <c r="N46" s="201"/>
      <c r="O46" s="201"/>
      <c r="P46" s="201"/>
      <c r="Q46" s="201"/>
      <c r="R46" s="201"/>
      <c r="S46" s="201"/>
      <c r="T46" s="201"/>
      <c r="U46" s="201"/>
      <c r="V46" s="201"/>
      <c r="W46" s="201"/>
      <c r="X46" s="201"/>
      <c r="Y46" s="201"/>
      <c r="Z46" s="201"/>
      <c r="AA46" s="202"/>
      <c r="AB46" s="207" t="s">
        <v>620</v>
      </c>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1</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1</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1</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410</v>
      </c>
      <c r="AF49" s="119"/>
      <c r="AG49" s="119"/>
      <c r="AH49" s="119"/>
      <c r="AI49" s="119" t="s">
        <v>562</v>
      </c>
      <c r="AJ49" s="119"/>
      <c r="AK49" s="119"/>
      <c r="AL49" s="119"/>
      <c r="AM49" s="119" t="s">
        <v>378</v>
      </c>
      <c r="AN49" s="119"/>
      <c r="AO49" s="119"/>
      <c r="AP49" s="119"/>
      <c r="AQ49" s="120" t="s">
        <v>173</v>
      </c>
      <c r="AR49" s="121"/>
      <c r="AS49" s="121"/>
      <c r="AT49" s="122"/>
      <c r="AU49" s="123" t="s">
        <v>128</v>
      </c>
      <c r="AV49" s="123"/>
      <c r="AW49" s="123"/>
      <c r="AX49" s="124"/>
      <c r="AY49">
        <f t="shared" si="0"/>
        <v>1</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174</v>
      </c>
      <c r="AT50" s="128"/>
      <c r="AU50" s="126"/>
      <c r="AV50" s="126"/>
      <c r="AW50" s="108" t="s">
        <v>166</v>
      </c>
      <c r="AX50" s="129"/>
      <c r="AY50">
        <f t="shared" si="0"/>
        <v>1</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1</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1</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1</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410</v>
      </c>
      <c r="AF54" s="119"/>
      <c r="AG54" s="119"/>
      <c r="AH54" s="119"/>
      <c r="AI54" s="119" t="s">
        <v>562</v>
      </c>
      <c r="AJ54" s="119"/>
      <c r="AK54" s="119"/>
      <c r="AL54" s="119"/>
      <c r="AM54" s="119" t="s">
        <v>378</v>
      </c>
      <c r="AN54" s="119"/>
      <c r="AO54" s="119"/>
      <c r="AP54" s="119"/>
      <c r="AQ54" s="120" t="s">
        <v>173</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174</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410</v>
      </c>
      <c r="AF59" s="119"/>
      <c r="AG59" s="119"/>
      <c r="AH59" s="119"/>
      <c r="AI59" s="119" t="s">
        <v>562</v>
      </c>
      <c r="AJ59" s="119"/>
      <c r="AK59" s="119"/>
      <c r="AL59" s="119"/>
      <c r="AM59" s="119" t="s">
        <v>378</v>
      </c>
      <c r="AN59" s="119"/>
      <c r="AO59" s="119"/>
      <c r="AP59" s="119"/>
      <c r="AQ59" s="120" t="s">
        <v>173</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174</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26" t="s">
        <v>573</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2">
      <c r="A65" s="648" t="s">
        <v>574</v>
      </c>
      <c r="B65" s="153"/>
      <c r="C65" s="153"/>
      <c r="D65" s="153"/>
      <c r="E65" s="153"/>
      <c r="F65" s="154"/>
      <c r="G65" s="689" t="s">
        <v>566</v>
      </c>
      <c r="H65" s="690"/>
      <c r="I65" s="690"/>
      <c r="J65" s="690"/>
      <c r="K65" s="690"/>
      <c r="L65" s="690"/>
      <c r="M65" s="690"/>
      <c r="N65" s="690"/>
      <c r="O65" s="690"/>
      <c r="P65" s="691" t="s">
        <v>565</v>
      </c>
      <c r="Q65" s="690"/>
      <c r="R65" s="690"/>
      <c r="S65" s="690"/>
      <c r="T65" s="690"/>
      <c r="U65" s="690"/>
      <c r="V65" s="690"/>
      <c r="W65" s="690"/>
      <c r="X65" s="692"/>
      <c r="Y65" s="693"/>
      <c r="Z65" s="694"/>
      <c r="AA65" s="695"/>
      <c r="AB65" s="626" t="s">
        <v>11</v>
      </c>
      <c r="AC65" s="626"/>
      <c r="AD65" s="626"/>
      <c r="AE65" s="116" t="s">
        <v>410</v>
      </c>
      <c r="AF65" s="696"/>
      <c r="AG65" s="696"/>
      <c r="AH65" s="697"/>
      <c r="AI65" s="116" t="s">
        <v>562</v>
      </c>
      <c r="AJ65" s="696"/>
      <c r="AK65" s="696"/>
      <c r="AL65" s="697"/>
      <c r="AM65" s="116" t="s">
        <v>378</v>
      </c>
      <c r="AN65" s="696"/>
      <c r="AO65" s="696"/>
      <c r="AP65" s="697"/>
      <c r="AQ65" s="623" t="s">
        <v>409</v>
      </c>
      <c r="AR65" s="624"/>
      <c r="AS65" s="624"/>
      <c r="AT65" s="625"/>
      <c r="AU65" s="623" t="s">
        <v>587</v>
      </c>
      <c r="AV65" s="624"/>
      <c r="AW65" s="624"/>
      <c r="AX65" s="633"/>
      <c r="AY65">
        <f>COUNTA($G$66)</f>
        <v>0</v>
      </c>
    </row>
    <row r="66" spans="1:51" ht="23.25" hidden="1" customHeight="1" x14ac:dyDescent="0.2">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2">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2">
      <c r="A68" s="680" t="s">
        <v>575</v>
      </c>
      <c r="B68" s="681"/>
      <c r="C68" s="681"/>
      <c r="D68" s="681"/>
      <c r="E68" s="681"/>
      <c r="F68" s="682"/>
      <c r="G68" s="176" t="s">
        <v>576</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410</v>
      </c>
      <c r="AF68" s="119"/>
      <c r="AG68" s="119"/>
      <c r="AH68" s="119"/>
      <c r="AI68" s="119" t="s">
        <v>562</v>
      </c>
      <c r="AJ68" s="119"/>
      <c r="AK68" s="119"/>
      <c r="AL68" s="119"/>
      <c r="AM68" s="119" t="s">
        <v>378</v>
      </c>
      <c r="AN68" s="119"/>
      <c r="AO68" s="119"/>
      <c r="AP68" s="119"/>
      <c r="AQ68" s="627" t="s">
        <v>588</v>
      </c>
      <c r="AR68" s="628"/>
      <c r="AS68" s="628"/>
      <c r="AT68" s="628"/>
      <c r="AU68" s="628"/>
      <c r="AV68" s="628"/>
      <c r="AW68" s="628"/>
      <c r="AX68" s="629"/>
      <c r="AY68">
        <f>IF(SUBSTITUTE(SUBSTITUTE($G$69,"／",""),"　","")="",0,1)</f>
        <v>0</v>
      </c>
    </row>
    <row r="69" spans="1:51" ht="23.25" hidden="1" customHeight="1" x14ac:dyDescent="0.2">
      <c r="A69" s="683"/>
      <c r="B69" s="684"/>
      <c r="C69" s="684"/>
      <c r="D69" s="684"/>
      <c r="E69" s="684"/>
      <c r="F69" s="685"/>
      <c r="G69" s="652" t="s">
        <v>577</v>
      </c>
      <c r="H69" s="653"/>
      <c r="I69" s="653"/>
      <c r="J69" s="653"/>
      <c r="K69" s="653"/>
      <c r="L69" s="653"/>
      <c r="M69" s="653"/>
      <c r="N69" s="653"/>
      <c r="O69" s="653"/>
      <c r="P69" s="653"/>
      <c r="Q69" s="653"/>
      <c r="R69" s="653"/>
      <c r="S69" s="653"/>
      <c r="T69" s="653"/>
      <c r="U69" s="653"/>
      <c r="V69" s="653"/>
      <c r="W69" s="653"/>
      <c r="X69" s="653"/>
      <c r="Y69" s="656" t="s">
        <v>575</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2">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578</v>
      </c>
      <c r="Z70" s="649"/>
      <c r="AA70" s="650"/>
      <c r="AB70" s="612" t="s">
        <v>579</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2">
      <c r="A71" s="417" t="s">
        <v>230</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410</v>
      </c>
      <c r="AF71" s="119"/>
      <c r="AG71" s="119"/>
      <c r="AH71" s="119"/>
      <c r="AI71" s="119" t="s">
        <v>562</v>
      </c>
      <c r="AJ71" s="119"/>
      <c r="AK71" s="119"/>
      <c r="AL71" s="119"/>
      <c r="AM71" s="119" t="s">
        <v>378</v>
      </c>
      <c r="AN71" s="119"/>
      <c r="AO71" s="119"/>
      <c r="AP71" s="119"/>
      <c r="AQ71" s="216" t="s">
        <v>173</v>
      </c>
      <c r="AR71" s="217"/>
      <c r="AS71" s="217"/>
      <c r="AT71" s="218"/>
      <c r="AU71" s="197" t="s">
        <v>128</v>
      </c>
      <c r="AV71" s="197"/>
      <c r="AW71" s="197"/>
      <c r="AX71" s="200"/>
      <c r="AY71">
        <f>COUNTA($G$73)</f>
        <v>0</v>
      </c>
    </row>
    <row r="72" spans="1:51" ht="18.75" hidden="1" customHeight="1" x14ac:dyDescent="0.2">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174</v>
      </c>
      <c r="AT72" s="128"/>
      <c r="AU72" s="126"/>
      <c r="AV72" s="126"/>
      <c r="AW72" s="108" t="s">
        <v>166</v>
      </c>
      <c r="AX72" s="129"/>
      <c r="AY72">
        <f t="shared" ref="AY72:AY77" si="1">$AY$71</f>
        <v>0</v>
      </c>
    </row>
    <row r="73" spans="1:51" ht="23.25" hidden="1" customHeight="1" x14ac:dyDescent="0.2">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2">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2">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2">
      <c r="A76" s="187" t="s">
        <v>254</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2">
      <c r="A78" s="195" t="s">
        <v>567</v>
      </c>
      <c r="B78" s="152" t="s">
        <v>568</v>
      </c>
      <c r="C78" s="153"/>
      <c r="D78" s="153"/>
      <c r="E78" s="153"/>
      <c r="F78" s="154"/>
      <c r="G78" s="197" t="s">
        <v>569</v>
      </c>
      <c r="H78" s="197"/>
      <c r="I78" s="197"/>
      <c r="J78" s="197"/>
      <c r="K78" s="197"/>
      <c r="L78" s="197"/>
      <c r="M78" s="197"/>
      <c r="N78" s="197"/>
      <c r="O78" s="197"/>
      <c r="P78" s="197"/>
      <c r="Q78" s="197"/>
      <c r="R78" s="197"/>
      <c r="S78" s="197"/>
      <c r="T78" s="197"/>
      <c r="U78" s="197"/>
      <c r="V78" s="197"/>
      <c r="W78" s="197"/>
      <c r="X78" s="197"/>
      <c r="Y78" s="197"/>
      <c r="Z78" s="197"/>
      <c r="AA78" s="198"/>
      <c r="AB78" s="199" t="s">
        <v>589</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410</v>
      </c>
      <c r="AF83" s="119"/>
      <c r="AG83" s="119"/>
      <c r="AH83" s="119"/>
      <c r="AI83" s="119" t="s">
        <v>562</v>
      </c>
      <c r="AJ83" s="119"/>
      <c r="AK83" s="119"/>
      <c r="AL83" s="119"/>
      <c r="AM83" s="119" t="s">
        <v>378</v>
      </c>
      <c r="AN83" s="119"/>
      <c r="AO83" s="119"/>
      <c r="AP83" s="119"/>
      <c r="AQ83" s="120" t="s">
        <v>173</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174</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410</v>
      </c>
      <c r="AF88" s="119"/>
      <c r="AG88" s="119"/>
      <c r="AH88" s="119"/>
      <c r="AI88" s="119" t="s">
        <v>562</v>
      </c>
      <c r="AJ88" s="119"/>
      <c r="AK88" s="119"/>
      <c r="AL88" s="119"/>
      <c r="AM88" s="119" t="s">
        <v>378</v>
      </c>
      <c r="AN88" s="119"/>
      <c r="AO88" s="119"/>
      <c r="AP88" s="119"/>
      <c r="AQ88" s="120" t="s">
        <v>173</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174</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410</v>
      </c>
      <c r="AF93" s="119"/>
      <c r="AG93" s="119"/>
      <c r="AH93" s="119"/>
      <c r="AI93" s="119" t="s">
        <v>562</v>
      </c>
      <c r="AJ93" s="119"/>
      <c r="AK93" s="119"/>
      <c r="AL93" s="119"/>
      <c r="AM93" s="119" t="s">
        <v>378</v>
      </c>
      <c r="AN93" s="119"/>
      <c r="AO93" s="119"/>
      <c r="AP93" s="119"/>
      <c r="AQ93" s="120" t="s">
        <v>173</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174</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12" t="s">
        <v>573</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2">
      <c r="A99" s="648" t="s">
        <v>574</v>
      </c>
      <c r="B99" s="153"/>
      <c r="C99" s="153"/>
      <c r="D99" s="153"/>
      <c r="E99" s="153"/>
      <c r="F99" s="154"/>
      <c r="G99" s="689" t="s">
        <v>566</v>
      </c>
      <c r="H99" s="690"/>
      <c r="I99" s="690"/>
      <c r="J99" s="690"/>
      <c r="K99" s="690"/>
      <c r="L99" s="690"/>
      <c r="M99" s="690"/>
      <c r="N99" s="690"/>
      <c r="O99" s="690"/>
      <c r="P99" s="691" t="s">
        <v>565</v>
      </c>
      <c r="Q99" s="690"/>
      <c r="R99" s="690"/>
      <c r="S99" s="690"/>
      <c r="T99" s="690"/>
      <c r="U99" s="690"/>
      <c r="V99" s="690"/>
      <c r="W99" s="690"/>
      <c r="X99" s="692"/>
      <c r="Y99" s="693"/>
      <c r="Z99" s="694"/>
      <c r="AA99" s="695"/>
      <c r="AB99" s="626" t="s">
        <v>11</v>
      </c>
      <c r="AC99" s="626"/>
      <c r="AD99" s="626"/>
      <c r="AE99" s="119" t="s">
        <v>410</v>
      </c>
      <c r="AF99" s="119"/>
      <c r="AG99" s="119"/>
      <c r="AH99" s="119"/>
      <c r="AI99" s="119" t="s">
        <v>562</v>
      </c>
      <c r="AJ99" s="119"/>
      <c r="AK99" s="119"/>
      <c r="AL99" s="119"/>
      <c r="AM99" s="119" t="s">
        <v>378</v>
      </c>
      <c r="AN99" s="119"/>
      <c r="AO99" s="119"/>
      <c r="AP99" s="119"/>
      <c r="AQ99" s="623" t="s">
        <v>409</v>
      </c>
      <c r="AR99" s="624"/>
      <c r="AS99" s="624"/>
      <c r="AT99" s="625"/>
      <c r="AU99" s="623" t="s">
        <v>587</v>
      </c>
      <c r="AV99" s="624"/>
      <c r="AW99" s="624"/>
      <c r="AX99" s="633"/>
      <c r="AY99">
        <f>COUNTA($G$100)</f>
        <v>0</v>
      </c>
    </row>
    <row r="100" spans="1:60" ht="23.25" hidden="1" customHeight="1" x14ac:dyDescent="0.2">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2">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2">
      <c r="A102" s="187" t="s">
        <v>575</v>
      </c>
      <c r="B102" s="105"/>
      <c r="C102" s="105"/>
      <c r="D102" s="105"/>
      <c r="E102" s="105"/>
      <c r="F102" s="663"/>
      <c r="G102" s="176" t="s">
        <v>576</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410</v>
      </c>
      <c r="AF102" s="119"/>
      <c r="AG102" s="119"/>
      <c r="AH102" s="119"/>
      <c r="AI102" s="119" t="s">
        <v>562</v>
      </c>
      <c r="AJ102" s="119"/>
      <c r="AK102" s="119"/>
      <c r="AL102" s="119"/>
      <c r="AM102" s="119" t="s">
        <v>378</v>
      </c>
      <c r="AN102" s="119"/>
      <c r="AO102" s="119"/>
      <c r="AP102" s="119"/>
      <c r="AQ102" s="627" t="s">
        <v>588</v>
      </c>
      <c r="AR102" s="628"/>
      <c r="AS102" s="628"/>
      <c r="AT102" s="628"/>
      <c r="AU102" s="628"/>
      <c r="AV102" s="628"/>
      <c r="AW102" s="628"/>
      <c r="AX102" s="629"/>
      <c r="AY102">
        <f>IF(SUBSTITUTE(SUBSTITUTE($G$103,"／",""),"　","")="",0,1)</f>
        <v>0</v>
      </c>
    </row>
    <row r="103" spans="1:60" ht="23.25" hidden="1" customHeight="1" x14ac:dyDescent="0.2">
      <c r="A103" s="664"/>
      <c r="B103" s="197"/>
      <c r="C103" s="197"/>
      <c r="D103" s="197"/>
      <c r="E103" s="197"/>
      <c r="F103" s="665"/>
      <c r="G103" s="652" t="s">
        <v>577</v>
      </c>
      <c r="H103" s="653"/>
      <c r="I103" s="653"/>
      <c r="J103" s="653"/>
      <c r="K103" s="653"/>
      <c r="L103" s="653"/>
      <c r="M103" s="653"/>
      <c r="N103" s="653"/>
      <c r="O103" s="653"/>
      <c r="P103" s="653"/>
      <c r="Q103" s="653"/>
      <c r="R103" s="653"/>
      <c r="S103" s="653"/>
      <c r="T103" s="653"/>
      <c r="U103" s="653"/>
      <c r="V103" s="653"/>
      <c r="W103" s="653"/>
      <c r="X103" s="653"/>
      <c r="Y103" s="656" t="s">
        <v>575</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2">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578</v>
      </c>
      <c r="Z104" s="649"/>
      <c r="AA104" s="650"/>
      <c r="AB104" s="612" t="s">
        <v>579</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2">
      <c r="A105" s="417" t="s">
        <v>230</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410</v>
      </c>
      <c r="AF105" s="119"/>
      <c r="AG105" s="119"/>
      <c r="AH105" s="119"/>
      <c r="AI105" s="119" t="s">
        <v>562</v>
      </c>
      <c r="AJ105" s="119"/>
      <c r="AK105" s="119"/>
      <c r="AL105" s="119"/>
      <c r="AM105" s="119" t="s">
        <v>378</v>
      </c>
      <c r="AN105" s="119"/>
      <c r="AO105" s="119"/>
      <c r="AP105" s="119"/>
      <c r="AQ105" s="216" t="s">
        <v>173</v>
      </c>
      <c r="AR105" s="217"/>
      <c r="AS105" s="217"/>
      <c r="AT105" s="218"/>
      <c r="AU105" s="197" t="s">
        <v>128</v>
      </c>
      <c r="AV105" s="197"/>
      <c r="AW105" s="197"/>
      <c r="AX105" s="200"/>
      <c r="AY105">
        <f>COUNTA($G$107)</f>
        <v>0</v>
      </c>
    </row>
    <row r="106" spans="1:60" ht="18.75" hidden="1" customHeight="1" x14ac:dyDescent="0.2">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174</v>
      </c>
      <c r="AT106" s="128"/>
      <c r="AU106" s="126"/>
      <c r="AV106" s="126"/>
      <c r="AW106" s="108" t="s">
        <v>166</v>
      </c>
      <c r="AX106" s="129"/>
      <c r="AY106">
        <f t="shared" ref="AY106:AY111" si="3">$AY$105</f>
        <v>0</v>
      </c>
    </row>
    <row r="107" spans="1:60" ht="23.25" hidden="1" customHeight="1" x14ac:dyDescent="0.2">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254</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567</v>
      </c>
      <c r="B112" s="152" t="s">
        <v>568</v>
      </c>
      <c r="C112" s="153"/>
      <c r="D112" s="153"/>
      <c r="E112" s="153"/>
      <c r="F112" s="154"/>
      <c r="G112" s="197" t="s">
        <v>569</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589</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410</v>
      </c>
      <c r="AF117" s="119"/>
      <c r="AG117" s="119"/>
      <c r="AH117" s="119"/>
      <c r="AI117" s="119" t="s">
        <v>562</v>
      </c>
      <c r="AJ117" s="119"/>
      <c r="AK117" s="119"/>
      <c r="AL117" s="119"/>
      <c r="AM117" s="119" t="s">
        <v>378</v>
      </c>
      <c r="AN117" s="119"/>
      <c r="AO117" s="119"/>
      <c r="AP117" s="119"/>
      <c r="AQ117" s="120" t="s">
        <v>173</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174</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410</v>
      </c>
      <c r="AF122" s="119"/>
      <c r="AG122" s="119"/>
      <c r="AH122" s="119"/>
      <c r="AI122" s="119" t="s">
        <v>562</v>
      </c>
      <c r="AJ122" s="119"/>
      <c r="AK122" s="119"/>
      <c r="AL122" s="119"/>
      <c r="AM122" s="119" t="s">
        <v>378</v>
      </c>
      <c r="AN122" s="119"/>
      <c r="AO122" s="119"/>
      <c r="AP122" s="119"/>
      <c r="AQ122" s="120" t="s">
        <v>173</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174</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410</v>
      </c>
      <c r="AF127" s="119"/>
      <c r="AG127" s="119"/>
      <c r="AH127" s="119"/>
      <c r="AI127" s="119" t="s">
        <v>562</v>
      </c>
      <c r="AJ127" s="119"/>
      <c r="AK127" s="119"/>
      <c r="AL127" s="119"/>
      <c r="AM127" s="119" t="s">
        <v>378</v>
      </c>
      <c r="AN127" s="119"/>
      <c r="AO127" s="119"/>
      <c r="AP127" s="119"/>
      <c r="AQ127" s="120" t="s">
        <v>173</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174</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12" t="s">
        <v>573</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2">
      <c r="A133" s="648" t="s">
        <v>574</v>
      </c>
      <c r="B133" s="153"/>
      <c r="C133" s="153"/>
      <c r="D133" s="153"/>
      <c r="E133" s="153"/>
      <c r="F133" s="154"/>
      <c r="G133" s="689" t="s">
        <v>566</v>
      </c>
      <c r="H133" s="690"/>
      <c r="I133" s="690"/>
      <c r="J133" s="690"/>
      <c r="K133" s="690"/>
      <c r="L133" s="690"/>
      <c r="M133" s="690"/>
      <c r="N133" s="690"/>
      <c r="O133" s="690"/>
      <c r="P133" s="691" t="s">
        <v>565</v>
      </c>
      <c r="Q133" s="690"/>
      <c r="R133" s="690"/>
      <c r="S133" s="690"/>
      <c r="T133" s="690"/>
      <c r="U133" s="690"/>
      <c r="V133" s="690"/>
      <c r="W133" s="690"/>
      <c r="X133" s="692"/>
      <c r="Y133" s="693"/>
      <c r="Z133" s="694"/>
      <c r="AA133" s="695"/>
      <c r="AB133" s="626" t="s">
        <v>11</v>
      </c>
      <c r="AC133" s="626"/>
      <c r="AD133" s="626"/>
      <c r="AE133" s="119" t="s">
        <v>410</v>
      </c>
      <c r="AF133" s="119"/>
      <c r="AG133" s="119"/>
      <c r="AH133" s="119"/>
      <c r="AI133" s="119" t="s">
        <v>562</v>
      </c>
      <c r="AJ133" s="119"/>
      <c r="AK133" s="119"/>
      <c r="AL133" s="119"/>
      <c r="AM133" s="119" t="s">
        <v>378</v>
      </c>
      <c r="AN133" s="119"/>
      <c r="AO133" s="119"/>
      <c r="AP133" s="119"/>
      <c r="AQ133" s="623" t="s">
        <v>409</v>
      </c>
      <c r="AR133" s="624"/>
      <c r="AS133" s="624"/>
      <c r="AT133" s="625"/>
      <c r="AU133" s="623" t="s">
        <v>587</v>
      </c>
      <c r="AV133" s="624"/>
      <c r="AW133" s="624"/>
      <c r="AX133" s="633"/>
      <c r="AY133">
        <f>COUNTA($G$134)</f>
        <v>0</v>
      </c>
    </row>
    <row r="134" spans="1:60" ht="23.25" hidden="1" customHeight="1" x14ac:dyDescent="0.2">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2">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2">
      <c r="A136" s="187" t="s">
        <v>575</v>
      </c>
      <c r="B136" s="105"/>
      <c r="C136" s="105"/>
      <c r="D136" s="105"/>
      <c r="E136" s="105"/>
      <c r="F136" s="663"/>
      <c r="G136" s="176" t="s">
        <v>576</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410</v>
      </c>
      <c r="AF136" s="119"/>
      <c r="AG136" s="119"/>
      <c r="AH136" s="119"/>
      <c r="AI136" s="119" t="s">
        <v>562</v>
      </c>
      <c r="AJ136" s="119"/>
      <c r="AK136" s="119"/>
      <c r="AL136" s="119"/>
      <c r="AM136" s="119" t="s">
        <v>378</v>
      </c>
      <c r="AN136" s="119"/>
      <c r="AO136" s="119"/>
      <c r="AP136" s="119"/>
      <c r="AQ136" s="627" t="s">
        <v>588</v>
      </c>
      <c r="AR136" s="628"/>
      <c r="AS136" s="628"/>
      <c r="AT136" s="628"/>
      <c r="AU136" s="628"/>
      <c r="AV136" s="628"/>
      <c r="AW136" s="628"/>
      <c r="AX136" s="629"/>
      <c r="AY136">
        <f>IF(SUBSTITUTE(SUBSTITUTE($G$137,"／",""),"　","")="",0,1)</f>
        <v>0</v>
      </c>
    </row>
    <row r="137" spans="1:60" ht="23.25" hidden="1" customHeight="1" x14ac:dyDescent="0.2">
      <c r="A137" s="664"/>
      <c r="B137" s="197"/>
      <c r="C137" s="197"/>
      <c r="D137" s="197"/>
      <c r="E137" s="197"/>
      <c r="F137" s="665"/>
      <c r="G137" s="652" t="s">
        <v>577</v>
      </c>
      <c r="H137" s="653"/>
      <c r="I137" s="653"/>
      <c r="J137" s="653"/>
      <c r="K137" s="653"/>
      <c r="L137" s="653"/>
      <c r="M137" s="653"/>
      <c r="N137" s="653"/>
      <c r="O137" s="653"/>
      <c r="P137" s="653"/>
      <c r="Q137" s="653"/>
      <c r="R137" s="653"/>
      <c r="S137" s="653"/>
      <c r="T137" s="653"/>
      <c r="U137" s="653"/>
      <c r="V137" s="653"/>
      <c r="W137" s="653"/>
      <c r="X137" s="653"/>
      <c r="Y137" s="656" t="s">
        <v>575</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2">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578</v>
      </c>
      <c r="Z138" s="649"/>
      <c r="AA138" s="650"/>
      <c r="AB138" s="612" t="s">
        <v>579</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2">
      <c r="A139" s="417" t="s">
        <v>230</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410</v>
      </c>
      <c r="AF139" s="119"/>
      <c r="AG139" s="119"/>
      <c r="AH139" s="119"/>
      <c r="AI139" s="119" t="s">
        <v>562</v>
      </c>
      <c r="AJ139" s="119"/>
      <c r="AK139" s="119"/>
      <c r="AL139" s="119"/>
      <c r="AM139" s="119" t="s">
        <v>378</v>
      </c>
      <c r="AN139" s="119"/>
      <c r="AO139" s="119"/>
      <c r="AP139" s="119"/>
      <c r="AQ139" s="216" t="s">
        <v>173</v>
      </c>
      <c r="AR139" s="217"/>
      <c r="AS139" s="217"/>
      <c r="AT139" s="218"/>
      <c r="AU139" s="197" t="s">
        <v>128</v>
      </c>
      <c r="AV139" s="197"/>
      <c r="AW139" s="197"/>
      <c r="AX139" s="200"/>
      <c r="AY139">
        <f>COUNTA($G$141)</f>
        <v>0</v>
      </c>
    </row>
    <row r="140" spans="1:60" ht="18.75" hidden="1" customHeight="1" x14ac:dyDescent="0.2">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174</v>
      </c>
      <c r="AT140" s="128"/>
      <c r="AU140" s="126"/>
      <c r="AV140" s="126"/>
      <c r="AW140" s="108" t="s">
        <v>166</v>
      </c>
      <c r="AX140" s="129"/>
      <c r="AY140">
        <f t="shared" ref="AY140:AY145" si="5">$AY$139</f>
        <v>0</v>
      </c>
    </row>
    <row r="141" spans="1:60" ht="23.25" hidden="1" customHeight="1" x14ac:dyDescent="0.2">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254</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567</v>
      </c>
      <c r="B146" s="152" t="s">
        <v>568</v>
      </c>
      <c r="C146" s="153"/>
      <c r="D146" s="153"/>
      <c r="E146" s="153"/>
      <c r="F146" s="154"/>
      <c r="G146" s="197" t="s">
        <v>569</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589</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410</v>
      </c>
      <c r="AF151" s="119"/>
      <c r="AG151" s="119"/>
      <c r="AH151" s="119"/>
      <c r="AI151" s="119" t="s">
        <v>562</v>
      </c>
      <c r="AJ151" s="119"/>
      <c r="AK151" s="119"/>
      <c r="AL151" s="119"/>
      <c r="AM151" s="119" t="s">
        <v>378</v>
      </c>
      <c r="AN151" s="119"/>
      <c r="AO151" s="119"/>
      <c r="AP151" s="119"/>
      <c r="AQ151" s="120" t="s">
        <v>173</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174</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410</v>
      </c>
      <c r="AF156" s="119"/>
      <c r="AG156" s="119"/>
      <c r="AH156" s="119"/>
      <c r="AI156" s="119" t="s">
        <v>562</v>
      </c>
      <c r="AJ156" s="119"/>
      <c r="AK156" s="119"/>
      <c r="AL156" s="119"/>
      <c r="AM156" s="119" t="s">
        <v>378</v>
      </c>
      <c r="AN156" s="119"/>
      <c r="AO156" s="119"/>
      <c r="AP156" s="119"/>
      <c r="AQ156" s="120" t="s">
        <v>173</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174</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410</v>
      </c>
      <c r="AF161" s="119"/>
      <c r="AG161" s="119"/>
      <c r="AH161" s="119"/>
      <c r="AI161" s="119" t="s">
        <v>562</v>
      </c>
      <c r="AJ161" s="119"/>
      <c r="AK161" s="119"/>
      <c r="AL161" s="119"/>
      <c r="AM161" s="119" t="s">
        <v>378</v>
      </c>
      <c r="AN161" s="119"/>
      <c r="AO161" s="119"/>
      <c r="AP161" s="119"/>
      <c r="AQ161" s="120" t="s">
        <v>173</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174</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12" t="s">
        <v>573</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2">
      <c r="A167" s="648" t="s">
        <v>574</v>
      </c>
      <c r="B167" s="153"/>
      <c r="C167" s="153"/>
      <c r="D167" s="153"/>
      <c r="E167" s="153"/>
      <c r="F167" s="154"/>
      <c r="G167" s="689" t="s">
        <v>566</v>
      </c>
      <c r="H167" s="690"/>
      <c r="I167" s="690"/>
      <c r="J167" s="690"/>
      <c r="K167" s="690"/>
      <c r="L167" s="690"/>
      <c r="M167" s="690"/>
      <c r="N167" s="690"/>
      <c r="O167" s="690"/>
      <c r="P167" s="691" t="s">
        <v>565</v>
      </c>
      <c r="Q167" s="690"/>
      <c r="R167" s="690"/>
      <c r="S167" s="690"/>
      <c r="T167" s="690"/>
      <c r="U167" s="690"/>
      <c r="V167" s="690"/>
      <c r="W167" s="690"/>
      <c r="X167" s="692"/>
      <c r="Y167" s="693"/>
      <c r="Z167" s="694"/>
      <c r="AA167" s="695"/>
      <c r="AB167" s="626" t="s">
        <v>11</v>
      </c>
      <c r="AC167" s="626"/>
      <c r="AD167" s="626"/>
      <c r="AE167" s="119" t="s">
        <v>410</v>
      </c>
      <c r="AF167" s="119"/>
      <c r="AG167" s="119"/>
      <c r="AH167" s="119"/>
      <c r="AI167" s="119" t="s">
        <v>562</v>
      </c>
      <c r="AJ167" s="119"/>
      <c r="AK167" s="119"/>
      <c r="AL167" s="119"/>
      <c r="AM167" s="119" t="s">
        <v>378</v>
      </c>
      <c r="AN167" s="119"/>
      <c r="AO167" s="119"/>
      <c r="AP167" s="119"/>
      <c r="AQ167" s="623" t="s">
        <v>409</v>
      </c>
      <c r="AR167" s="624"/>
      <c r="AS167" s="624"/>
      <c r="AT167" s="625"/>
      <c r="AU167" s="623" t="s">
        <v>587</v>
      </c>
      <c r="AV167" s="624"/>
      <c r="AW167" s="624"/>
      <c r="AX167" s="633"/>
      <c r="AY167">
        <f>COUNTA($G$168)</f>
        <v>0</v>
      </c>
    </row>
    <row r="168" spans="1:60" ht="23.25" hidden="1" customHeight="1" x14ac:dyDescent="0.2">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2">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2">
      <c r="A170" s="187" t="s">
        <v>575</v>
      </c>
      <c r="B170" s="105"/>
      <c r="C170" s="105"/>
      <c r="D170" s="105"/>
      <c r="E170" s="105"/>
      <c r="F170" s="663"/>
      <c r="G170" s="176" t="s">
        <v>576</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410</v>
      </c>
      <c r="AF170" s="119"/>
      <c r="AG170" s="119"/>
      <c r="AH170" s="119"/>
      <c r="AI170" s="119" t="s">
        <v>562</v>
      </c>
      <c r="AJ170" s="119"/>
      <c r="AK170" s="119"/>
      <c r="AL170" s="119"/>
      <c r="AM170" s="119" t="s">
        <v>378</v>
      </c>
      <c r="AN170" s="119"/>
      <c r="AO170" s="119"/>
      <c r="AP170" s="119"/>
      <c r="AQ170" s="627" t="s">
        <v>588</v>
      </c>
      <c r="AR170" s="628"/>
      <c r="AS170" s="628"/>
      <c r="AT170" s="628"/>
      <c r="AU170" s="628"/>
      <c r="AV170" s="628"/>
      <c r="AW170" s="628"/>
      <c r="AX170" s="629"/>
      <c r="AY170">
        <f>IF(SUBSTITUTE(SUBSTITUTE($G$171,"／",""),"　","")="",0,1)</f>
        <v>0</v>
      </c>
    </row>
    <row r="171" spans="1:60" ht="23.25" hidden="1" customHeight="1" x14ac:dyDescent="0.2">
      <c r="A171" s="664"/>
      <c r="B171" s="197"/>
      <c r="C171" s="197"/>
      <c r="D171" s="197"/>
      <c r="E171" s="197"/>
      <c r="F171" s="665"/>
      <c r="G171" s="652" t="s">
        <v>577</v>
      </c>
      <c r="H171" s="653"/>
      <c r="I171" s="653"/>
      <c r="J171" s="653"/>
      <c r="K171" s="653"/>
      <c r="L171" s="653"/>
      <c r="M171" s="653"/>
      <c r="N171" s="653"/>
      <c r="O171" s="653"/>
      <c r="P171" s="653"/>
      <c r="Q171" s="653"/>
      <c r="R171" s="653"/>
      <c r="S171" s="653"/>
      <c r="T171" s="653"/>
      <c r="U171" s="653"/>
      <c r="V171" s="653"/>
      <c r="W171" s="653"/>
      <c r="X171" s="653"/>
      <c r="Y171" s="656" t="s">
        <v>575</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2">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578</v>
      </c>
      <c r="Z172" s="649"/>
      <c r="AA172" s="650"/>
      <c r="AB172" s="612" t="s">
        <v>579</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2">
      <c r="A173" s="417" t="s">
        <v>230</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410</v>
      </c>
      <c r="AF173" s="119"/>
      <c r="AG173" s="119"/>
      <c r="AH173" s="119"/>
      <c r="AI173" s="119" t="s">
        <v>562</v>
      </c>
      <c r="AJ173" s="119"/>
      <c r="AK173" s="119"/>
      <c r="AL173" s="119"/>
      <c r="AM173" s="119" t="s">
        <v>378</v>
      </c>
      <c r="AN173" s="119"/>
      <c r="AO173" s="119"/>
      <c r="AP173" s="119"/>
      <c r="AQ173" s="216" t="s">
        <v>173</v>
      </c>
      <c r="AR173" s="217"/>
      <c r="AS173" s="217"/>
      <c r="AT173" s="218"/>
      <c r="AU173" s="197" t="s">
        <v>128</v>
      </c>
      <c r="AV173" s="197"/>
      <c r="AW173" s="197"/>
      <c r="AX173" s="200"/>
      <c r="AY173">
        <f>COUNTA($G$175)</f>
        <v>0</v>
      </c>
    </row>
    <row r="174" spans="1:60" ht="18.75" hidden="1" customHeight="1" x14ac:dyDescent="0.2">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174</v>
      </c>
      <c r="AT174" s="128"/>
      <c r="AU174" s="126"/>
      <c r="AV174" s="126"/>
      <c r="AW174" s="108" t="s">
        <v>166</v>
      </c>
      <c r="AX174" s="129"/>
      <c r="AY174">
        <f t="shared" ref="AY174:AY179" si="7">$AY$173</f>
        <v>0</v>
      </c>
    </row>
    <row r="175" spans="1:60" ht="23.25" hidden="1" customHeight="1" x14ac:dyDescent="0.2">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254</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567</v>
      </c>
      <c r="B180" s="152" t="s">
        <v>568</v>
      </c>
      <c r="C180" s="153"/>
      <c r="D180" s="153"/>
      <c r="E180" s="153"/>
      <c r="F180" s="154"/>
      <c r="G180" s="197" t="s">
        <v>569</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589</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410</v>
      </c>
      <c r="AF185" s="119"/>
      <c r="AG185" s="119"/>
      <c r="AH185" s="119"/>
      <c r="AI185" s="119" t="s">
        <v>562</v>
      </c>
      <c r="AJ185" s="119"/>
      <c r="AK185" s="119"/>
      <c r="AL185" s="119"/>
      <c r="AM185" s="119" t="s">
        <v>378</v>
      </c>
      <c r="AN185" s="119"/>
      <c r="AO185" s="119"/>
      <c r="AP185" s="119"/>
      <c r="AQ185" s="120" t="s">
        <v>173</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174</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410</v>
      </c>
      <c r="AF190" s="119"/>
      <c r="AG190" s="119"/>
      <c r="AH190" s="119"/>
      <c r="AI190" s="119" t="s">
        <v>562</v>
      </c>
      <c r="AJ190" s="119"/>
      <c r="AK190" s="119"/>
      <c r="AL190" s="119"/>
      <c r="AM190" s="119" t="s">
        <v>378</v>
      </c>
      <c r="AN190" s="119"/>
      <c r="AO190" s="119"/>
      <c r="AP190" s="119"/>
      <c r="AQ190" s="120" t="s">
        <v>173</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174</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410</v>
      </c>
      <c r="AF195" s="119"/>
      <c r="AG195" s="119"/>
      <c r="AH195" s="119"/>
      <c r="AI195" s="119" t="s">
        <v>562</v>
      </c>
      <c r="AJ195" s="119"/>
      <c r="AK195" s="119"/>
      <c r="AL195" s="119"/>
      <c r="AM195" s="119" t="s">
        <v>378</v>
      </c>
      <c r="AN195" s="119"/>
      <c r="AO195" s="119"/>
      <c r="AP195" s="119"/>
      <c r="AQ195" s="120" t="s">
        <v>173</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174</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52" t="s">
        <v>231</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227</v>
      </c>
      <c r="X200" s="585"/>
      <c r="Y200" s="588"/>
      <c r="Z200" s="588"/>
      <c r="AA200" s="589"/>
      <c r="AB200" s="582" t="s">
        <v>11</v>
      </c>
      <c r="AC200" s="579"/>
      <c r="AD200" s="580"/>
      <c r="AE200" s="119" t="s">
        <v>410</v>
      </c>
      <c r="AF200" s="119"/>
      <c r="AG200" s="119"/>
      <c r="AH200" s="119"/>
      <c r="AI200" s="119" t="s">
        <v>562</v>
      </c>
      <c r="AJ200" s="119"/>
      <c r="AK200" s="119"/>
      <c r="AL200" s="119"/>
      <c r="AM200" s="119" t="s">
        <v>378</v>
      </c>
      <c r="AN200" s="119"/>
      <c r="AO200" s="119"/>
      <c r="AP200" s="119"/>
      <c r="AQ200" s="120" t="s">
        <v>173</v>
      </c>
      <c r="AR200" s="121"/>
      <c r="AS200" s="121"/>
      <c r="AT200" s="122"/>
      <c r="AU200" s="573" t="s">
        <v>128</v>
      </c>
      <c r="AV200" s="573"/>
      <c r="AW200" s="573"/>
      <c r="AX200" s="574"/>
      <c r="AY200">
        <f>COUNTA($H$202)</f>
        <v>0</v>
      </c>
    </row>
    <row r="201" spans="1:60" ht="18.75" hidden="1" customHeight="1" x14ac:dyDescent="0.2">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174</v>
      </c>
      <c r="AT201" s="128"/>
      <c r="AU201" s="126"/>
      <c r="AV201" s="126"/>
      <c r="AW201" s="575" t="s">
        <v>166</v>
      </c>
      <c r="AX201" s="576"/>
      <c r="AY201">
        <f t="shared" ref="AY201:AY207" si="10">$AY$200</f>
        <v>0</v>
      </c>
    </row>
    <row r="202" spans="1:60" ht="23.25" hidden="1" customHeight="1" x14ac:dyDescent="0.2">
      <c r="A202" s="513"/>
      <c r="B202" s="514"/>
      <c r="C202" s="514"/>
      <c r="D202" s="514"/>
      <c r="E202" s="514"/>
      <c r="F202" s="515"/>
      <c r="G202" s="559" t="s">
        <v>175</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244</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2">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244</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2">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245</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2">
      <c r="A205" s="513" t="s">
        <v>234</v>
      </c>
      <c r="B205" s="514"/>
      <c r="C205" s="514"/>
      <c r="D205" s="514"/>
      <c r="E205" s="514"/>
      <c r="F205" s="515"/>
      <c r="G205" s="538" t="s">
        <v>176</v>
      </c>
      <c r="H205" s="539"/>
      <c r="I205" s="539"/>
      <c r="J205" s="539"/>
      <c r="K205" s="539"/>
      <c r="L205" s="539"/>
      <c r="M205" s="539"/>
      <c r="N205" s="539"/>
      <c r="O205" s="539"/>
      <c r="P205" s="539"/>
      <c r="Q205" s="539"/>
      <c r="R205" s="539"/>
      <c r="S205" s="539"/>
      <c r="T205" s="539"/>
      <c r="U205" s="539"/>
      <c r="V205" s="539"/>
      <c r="W205" s="542" t="s">
        <v>243</v>
      </c>
      <c r="X205" s="543"/>
      <c r="Y205" s="548" t="s">
        <v>12</v>
      </c>
      <c r="Z205" s="548"/>
      <c r="AA205" s="549"/>
      <c r="AB205" s="558" t="s">
        <v>244</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2">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244</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2">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245</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2">
      <c r="A208" s="510" t="s">
        <v>231</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410</v>
      </c>
      <c r="AF208" s="256"/>
      <c r="AG208" s="256"/>
      <c r="AH208" s="256"/>
      <c r="AI208" s="119" t="s">
        <v>562</v>
      </c>
      <c r="AJ208" s="119"/>
      <c r="AK208" s="119"/>
      <c r="AL208" s="119"/>
      <c r="AM208" s="119" t="s">
        <v>378</v>
      </c>
      <c r="AN208" s="119"/>
      <c r="AO208" s="119"/>
      <c r="AP208" s="119"/>
      <c r="AQ208" s="120" t="s">
        <v>173</v>
      </c>
      <c r="AR208" s="121"/>
      <c r="AS208" s="121"/>
      <c r="AT208" s="122"/>
      <c r="AU208" s="504" t="s">
        <v>128</v>
      </c>
      <c r="AV208" s="505"/>
      <c r="AW208" s="505"/>
      <c r="AX208" s="506"/>
      <c r="AY208">
        <f>COUNTA($H$210)</f>
        <v>0</v>
      </c>
    </row>
    <row r="209" spans="1:51" ht="18.75" hidden="1" customHeight="1" x14ac:dyDescent="0.2">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174</v>
      </c>
      <c r="AT209" s="128"/>
      <c r="AU209" s="507"/>
      <c r="AV209" s="508"/>
      <c r="AW209" s="127" t="s">
        <v>166</v>
      </c>
      <c r="AX209" s="509"/>
      <c r="AY209">
        <f>$AY$208</f>
        <v>0</v>
      </c>
    </row>
    <row r="210" spans="1:51" ht="23.25" hidden="1" customHeight="1" x14ac:dyDescent="0.2">
      <c r="A210" s="513"/>
      <c r="B210" s="514"/>
      <c r="C210" s="514"/>
      <c r="D210" s="514"/>
      <c r="E210" s="514"/>
      <c r="F210" s="515"/>
      <c r="G210" s="525" t="s">
        <v>175</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2">
      <c r="A213" s="496" t="s">
        <v>257</v>
      </c>
      <c r="B213" s="497"/>
      <c r="C213" s="497"/>
      <c r="D213" s="497"/>
      <c r="E213" s="498" t="s">
        <v>219</v>
      </c>
      <c r="F213" s="499"/>
      <c r="G213" s="82" t="s">
        <v>176</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5">
      <c r="A214" s="417" t="s">
        <v>570</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226</v>
      </c>
      <c r="AP214" s="420"/>
      <c r="AQ214" s="420"/>
      <c r="AR214" s="81"/>
      <c r="AS214" s="419"/>
      <c r="AT214" s="420"/>
      <c r="AU214" s="420"/>
      <c r="AV214" s="420"/>
      <c r="AW214" s="420"/>
      <c r="AX214" s="421"/>
      <c r="AY214">
        <f>COUNTIF($AR$214,"☑")</f>
        <v>0</v>
      </c>
    </row>
    <row r="215" spans="1:51" ht="45" customHeight="1" x14ac:dyDescent="0.2">
      <c r="A215" s="406" t="s">
        <v>277</v>
      </c>
      <c r="B215" s="407"/>
      <c r="C215" s="410" t="s">
        <v>177</v>
      </c>
      <c r="D215" s="407"/>
      <c r="E215" s="412" t="s">
        <v>193</v>
      </c>
      <c r="F215" s="413"/>
      <c r="G215" s="414" t="s">
        <v>611</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2">
      <c r="A216" s="408"/>
      <c r="B216" s="409"/>
      <c r="C216" s="411"/>
      <c r="D216" s="409"/>
      <c r="E216" s="149" t="s">
        <v>192</v>
      </c>
      <c r="F216" s="151"/>
      <c r="G216" s="130" t="s">
        <v>612</v>
      </c>
      <c r="H216" s="131"/>
      <c r="I216" s="131"/>
      <c r="J216" s="131"/>
      <c r="K216" s="131"/>
      <c r="L216" s="131"/>
      <c r="M216" s="131"/>
      <c r="N216" s="131"/>
      <c r="O216" s="131"/>
      <c r="P216" s="131"/>
      <c r="Q216" s="131"/>
      <c r="R216" s="131"/>
      <c r="S216" s="131"/>
      <c r="T216" s="131"/>
      <c r="U216" s="131"/>
      <c r="V216" s="132"/>
      <c r="W216" s="482" t="s">
        <v>580</v>
      </c>
      <c r="X216" s="483"/>
      <c r="Y216" s="483"/>
      <c r="Z216" s="483"/>
      <c r="AA216" s="484"/>
      <c r="AB216" s="485" t="s">
        <v>696</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2">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581</v>
      </c>
      <c r="X217" s="489"/>
      <c r="Y217" s="489"/>
      <c r="Z217" s="489"/>
      <c r="AA217" s="490"/>
      <c r="AB217" s="485" t="s">
        <v>697</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2">
      <c r="A218" s="408"/>
      <c r="B218" s="409"/>
      <c r="C218" s="491" t="s">
        <v>593</v>
      </c>
      <c r="D218" s="492"/>
      <c r="E218" s="149" t="s">
        <v>273</v>
      </c>
      <c r="F218" s="151"/>
      <c r="G218" s="472" t="s">
        <v>180</v>
      </c>
      <c r="H218" s="473"/>
      <c r="I218" s="473"/>
      <c r="J218" s="493" t="s">
        <v>689</v>
      </c>
      <c r="K218" s="494"/>
      <c r="L218" s="494"/>
      <c r="M218" s="494"/>
      <c r="N218" s="494"/>
      <c r="O218" s="494"/>
      <c r="P218" s="494"/>
      <c r="Q218" s="494"/>
      <c r="R218" s="494"/>
      <c r="S218" s="494"/>
      <c r="T218" s="495"/>
      <c r="U218" s="470"/>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2">
      <c r="A219" s="408"/>
      <c r="B219" s="409"/>
      <c r="C219" s="411"/>
      <c r="D219" s="409"/>
      <c r="E219" s="152"/>
      <c r="F219" s="154"/>
      <c r="G219" s="472" t="s">
        <v>594</v>
      </c>
      <c r="H219" s="473"/>
      <c r="I219" s="473"/>
      <c r="J219" s="473"/>
      <c r="K219" s="473"/>
      <c r="L219" s="473"/>
      <c r="M219" s="473"/>
      <c r="N219" s="473"/>
      <c r="O219" s="473"/>
      <c r="P219" s="473"/>
      <c r="Q219" s="473"/>
      <c r="R219" s="473"/>
      <c r="S219" s="473"/>
      <c r="T219" s="473"/>
      <c r="U219" s="469" t="s">
        <v>610</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5">
      <c r="A220" s="408"/>
      <c r="B220" s="409"/>
      <c r="C220" s="411"/>
      <c r="D220" s="409"/>
      <c r="E220" s="157"/>
      <c r="F220" s="159"/>
      <c r="G220" s="472" t="s">
        <v>581</v>
      </c>
      <c r="H220" s="473"/>
      <c r="I220" s="473"/>
      <c r="J220" s="473"/>
      <c r="K220" s="473"/>
      <c r="L220" s="473"/>
      <c r="M220" s="473"/>
      <c r="N220" s="473"/>
      <c r="O220" s="473"/>
      <c r="P220" s="473"/>
      <c r="Q220" s="473"/>
      <c r="R220" s="473"/>
      <c r="S220" s="473"/>
      <c r="T220" s="473"/>
      <c r="U220" s="809" t="s">
        <v>610</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2">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2">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79.95" customHeight="1" x14ac:dyDescent="0.2">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605</v>
      </c>
      <c r="AE223" s="452"/>
      <c r="AF223" s="452"/>
      <c r="AG223" s="453" t="s">
        <v>628</v>
      </c>
      <c r="AH223" s="454"/>
      <c r="AI223" s="454"/>
      <c r="AJ223" s="454"/>
      <c r="AK223" s="454"/>
      <c r="AL223" s="454"/>
      <c r="AM223" s="454"/>
      <c r="AN223" s="454"/>
      <c r="AO223" s="454"/>
      <c r="AP223" s="454"/>
      <c r="AQ223" s="454"/>
      <c r="AR223" s="454"/>
      <c r="AS223" s="454"/>
      <c r="AT223" s="454"/>
      <c r="AU223" s="454"/>
      <c r="AV223" s="454"/>
      <c r="AW223" s="454"/>
      <c r="AX223" s="455"/>
    </row>
    <row r="224" spans="1:51" ht="90.6" customHeight="1" x14ac:dyDescent="0.2">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605</v>
      </c>
      <c r="AE224" s="365"/>
      <c r="AF224" s="365"/>
      <c r="AG224" s="359" t="s">
        <v>698</v>
      </c>
      <c r="AH224" s="360"/>
      <c r="AI224" s="360"/>
      <c r="AJ224" s="360"/>
      <c r="AK224" s="360"/>
      <c r="AL224" s="360"/>
      <c r="AM224" s="360"/>
      <c r="AN224" s="360"/>
      <c r="AO224" s="360"/>
      <c r="AP224" s="360"/>
      <c r="AQ224" s="360"/>
      <c r="AR224" s="360"/>
      <c r="AS224" s="360"/>
      <c r="AT224" s="360"/>
      <c r="AU224" s="360"/>
      <c r="AV224" s="360"/>
      <c r="AW224" s="360"/>
      <c r="AX224" s="361"/>
    </row>
    <row r="225" spans="1:50" ht="66" customHeight="1" x14ac:dyDescent="0.2">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605</v>
      </c>
      <c r="AE225" s="402"/>
      <c r="AF225" s="402"/>
      <c r="AG225" s="387" t="s">
        <v>629</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2">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630</v>
      </c>
      <c r="AE226" s="383"/>
      <c r="AF226" s="383"/>
      <c r="AG226" s="385" t="s">
        <v>699</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2">
      <c r="A227" s="341"/>
      <c r="B227" s="423"/>
      <c r="C227" s="427"/>
      <c r="D227" s="428"/>
      <c r="E227" s="431" t="s">
        <v>255</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614</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2">
      <c r="A228" s="341"/>
      <c r="B228" s="423"/>
      <c r="C228" s="429"/>
      <c r="D228" s="430"/>
      <c r="E228" s="435" t="s">
        <v>213</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614</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56.4" customHeight="1" x14ac:dyDescent="0.2">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613</v>
      </c>
      <c r="AE229" s="349"/>
      <c r="AF229" s="349"/>
      <c r="AG229" s="351" t="s">
        <v>278</v>
      </c>
      <c r="AH229" s="352"/>
      <c r="AI229" s="352"/>
      <c r="AJ229" s="352"/>
      <c r="AK229" s="352"/>
      <c r="AL229" s="352"/>
      <c r="AM229" s="352"/>
      <c r="AN229" s="352"/>
      <c r="AO229" s="352"/>
      <c r="AP229" s="352"/>
      <c r="AQ229" s="352"/>
      <c r="AR229" s="352"/>
      <c r="AS229" s="352"/>
      <c r="AT229" s="352"/>
      <c r="AU229" s="352"/>
      <c r="AV229" s="352"/>
      <c r="AW229" s="352"/>
      <c r="AX229" s="353"/>
    </row>
    <row r="230" spans="1:50" ht="54.9" customHeight="1" x14ac:dyDescent="0.2">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605</v>
      </c>
      <c r="AE230" s="365"/>
      <c r="AF230" s="365"/>
      <c r="AG230" s="359" t="s">
        <v>631</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2">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613</v>
      </c>
      <c r="AE231" s="365"/>
      <c r="AF231" s="365"/>
      <c r="AG231" s="359" t="s">
        <v>610</v>
      </c>
      <c r="AH231" s="360"/>
      <c r="AI231" s="360"/>
      <c r="AJ231" s="360"/>
      <c r="AK231" s="360"/>
      <c r="AL231" s="360"/>
      <c r="AM231" s="360"/>
      <c r="AN231" s="360"/>
      <c r="AO231" s="360"/>
      <c r="AP231" s="360"/>
      <c r="AQ231" s="360"/>
      <c r="AR231" s="360"/>
      <c r="AS231" s="360"/>
      <c r="AT231" s="360"/>
      <c r="AU231" s="360"/>
      <c r="AV231" s="360"/>
      <c r="AW231" s="360"/>
      <c r="AX231" s="361"/>
    </row>
    <row r="232" spans="1:50" ht="47.4" customHeight="1" x14ac:dyDescent="0.2">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605</v>
      </c>
      <c r="AE232" s="365"/>
      <c r="AF232" s="365"/>
      <c r="AG232" s="359" t="s">
        <v>632</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2">
      <c r="A233" s="341"/>
      <c r="B233" s="342"/>
      <c r="C233" s="362" t="s">
        <v>228</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613</v>
      </c>
      <c r="AE233" s="402"/>
      <c r="AF233" s="402"/>
      <c r="AG233" s="403" t="s">
        <v>610</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2">
      <c r="A234" s="341"/>
      <c r="B234" s="342"/>
      <c r="C234" s="461" t="s">
        <v>229</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613</v>
      </c>
      <c r="AE234" s="365"/>
      <c r="AF234" s="434"/>
      <c r="AG234" s="359" t="s">
        <v>610</v>
      </c>
      <c r="AH234" s="360"/>
      <c r="AI234" s="360"/>
      <c r="AJ234" s="360"/>
      <c r="AK234" s="360"/>
      <c r="AL234" s="360"/>
      <c r="AM234" s="360"/>
      <c r="AN234" s="360"/>
      <c r="AO234" s="360"/>
      <c r="AP234" s="360"/>
      <c r="AQ234" s="360"/>
      <c r="AR234" s="360"/>
      <c r="AS234" s="360"/>
      <c r="AT234" s="360"/>
      <c r="AU234" s="360"/>
      <c r="AV234" s="360"/>
      <c r="AW234" s="360"/>
      <c r="AX234" s="361"/>
    </row>
    <row r="235" spans="1:50" ht="52.95" customHeight="1" x14ac:dyDescent="0.2">
      <c r="A235" s="343"/>
      <c r="B235" s="344"/>
      <c r="C235" s="464" t="s">
        <v>216</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605</v>
      </c>
      <c r="AE235" s="395"/>
      <c r="AF235" s="396"/>
      <c r="AG235" s="397" t="s">
        <v>633</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2">
      <c r="A236" s="339" t="s">
        <v>37</v>
      </c>
      <c r="B236" s="340"/>
      <c r="C236" s="345" t="s">
        <v>217</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605</v>
      </c>
      <c r="AE236" s="349"/>
      <c r="AF236" s="350"/>
      <c r="AG236" s="351" t="s">
        <v>700</v>
      </c>
      <c r="AH236" s="352"/>
      <c r="AI236" s="352"/>
      <c r="AJ236" s="352"/>
      <c r="AK236" s="352"/>
      <c r="AL236" s="352"/>
      <c r="AM236" s="352"/>
      <c r="AN236" s="352"/>
      <c r="AO236" s="352"/>
      <c r="AP236" s="352"/>
      <c r="AQ236" s="352"/>
      <c r="AR236" s="352"/>
      <c r="AS236" s="352"/>
      <c r="AT236" s="352"/>
      <c r="AU236" s="352"/>
      <c r="AV236" s="352"/>
      <c r="AW236" s="352"/>
      <c r="AX236" s="353"/>
    </row>
    <row r="237" spans="1:50" ht="86.4" customHeight="1" x14ac:dyDescent="0.2">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605</v>
      </c>
      <c r="AE237" s="358"/>
      <c r="AF237" s="358"/>
      <c r="AG237" s="359" t="s">
        <v>634</v>
      </c>
      <c r="AH237" s="360"/>
      <c r="AI237" s="360"/>
      <c r="AJ237" s="360"/>
      <c r="AK237" s="360"/>
      <c r="AL237" s="360"/>
      <c r="AM237" s="360"/>
      <c r="AN237" s="360"/>
      <c r="AO237" s="360"/>
      <c r="AP237" s="360"/>
      <c r="AQ237" s="360"/>
      <c r="AR237" s="360"/>
      <c r="AS237" s="360"/>
      <c r="AT237" s="360"/>
      <c r="AU237" s="360"/>
      <c r="AV237" s="360"/>
      <c r="AW237" s="360"/>
      <c r="AX237" s="361"/>
    </row>
    <row r="238" spans="1:50" ht="60.6" customHeight="1" x14ac:dyDescent="0.2">
      <c r="A238" s="341"/>
      <c r="B238" s="342"/>
      <c r="C238" s="362" t="s">
        <v>178</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605</v>
      </c>
      <c r="AE238" s="365"/>
      <c r="AF238" s="365"/>
      <c r="AG238" s="359" t="s">
        <v>701</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2">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613</v>
      </c>
      <c r="AE239" s="365"/>
      <c r="AF239" s="365"/>
      <c r="AG239" s="389" t="s">
        <v>610</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2">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605</v>
      </c>
      <c r="AE240" s="383"/>
      <c r="AF240" s="384"/>
      <c r="AG240" s="385" t="s">
        <v>702</v>
      </c>
      <c r="AH240" s="131"/>
      <c r="AI240" s="131"/>
      <c r="AJ240" s="131"/>
      <c r="AK240" s="131"/>
      <c r="AL240" s="131"/>
      <c r="AM240" s="131"/>
      <c r="AN240" s="131"/>
      <c r="AO240" s="131"/>
      <c r="AP240" s="131"/>
      <c r="AQ240" s="131"/>
      <c r="AR240" s="131"/>
      <c r="AS240" s="131"/>
      <c r="AT240" s="131"/>
      <c r="AU240" s="131"/>
      <c r="AV240" s="131"/>
      <c r="AW240" s="131"/>
      <c r="AX240" s="386"/>
    </row>
    <row r="241" spans="1:50" ht="19.649999999999999" customHeight="1" x14ac:dyDescent="0.2">
      <c r="A241" s="375"/>
      <c r="B241" s="376"/>
      <c r="C241" s="888" t="s">
        <v>0</v>
      </c>
      <c r="D241" s="889"/>
      <c r="E241" s="889"/>
      <c r="F241" s="889"/>
      <c r="G241" s="889"/>
      <c r="H241" s="889"/>
      <c r="I241" s="889"/>
      <c r="J241" s="889"/>
      <c r="K241" s="889"/>
      <c r="L241" s="889"/>
      <c r="M241" s="889"/>
      <c r="N241" s="889"/>
      <c r="O241" s="885" t="s">
        <v>599</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2">
      <c r="A242" s="375"/>
      <c r="B242" s="376"/>
      <c r="C242" s="872">
        <v>2022</v>
      </c>
      <c r="D242" s="873"/>
      <c r="E242" s="368" t="s">
        <v>609</v>
      </c>
      <c r="F242" s="368"/>
      <c r="G242" s="368"/>
      <c r="H242" s="369">
        <v>21</v>
      </c>
      <c r="I242" s="369"/>
      <c r="J242" s="874">
        <v>192</v>
      </c>
      <c r="K242" s="874"/>
      <c r="L242" s="874"/>
      <c r="M242" s="369"/>
      <c r="N242" s="875"/>
      <c r="O242" s="876" t="s">
        <v>635</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2">
      <c r="A243" s="375"/>
      <c r="B243" s="376"/>
      <c r="C243" s="366">
        <v>2022</v>
      </c>
      <c r="D243" s="367"/>
      <c r="E243" s="368" t="s">
        <v>609</v>
      </c>
      <c r="F243" s="368"/>
      <c r="G243" s="368"/>
      <c r="H243" s="369">
        <v>21</v>
      </c>
      <c r="I243" s="369"/>
      <c r="J243" s="370">
        <v>193</v>
      </c>
      <c r="K243" s="370"/>
      <c r="L243" s="370"/>
      <c r="M243" s="371"/>
      <c r="N243" s="372"/>
      <c r="O243" s="879" t="s">
        <v>615</v>
      </c>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2">
      <c r="A244" s="375"/>
      <c r="B244" s="376"/>
      <c r="C244" s="366">
        <v>2022</v>
      </c>
      <c r="D244" s="367"/>
      <c r="E244" s="368" t="s">
        <v>609</v>
      </c>
      <c r="F244" s="368"/>
      <c r="G244" s="368"/>
      <c r="H244" s="369">
        <v>21</v>
      </c>
      <c r="I244" s="369"/>
      <c r="J244" s="370">
        <v>194</v>
      </c>
      <c r="K244" s="370"/>
      <c r="L244" s="370"/>
      <c r="M244" s="371"/>
      <c r="N244" s="372"/>
      <c r="O244" s="879" t="s">
        <v>636</v>
      </c>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2">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2">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2">
      <c r="A247" s="339" t="s">
        <v>45</v>
      </c>
      <c r="B247" s="900"/>
      <c r="C247" s="298" t="s">
        <v>49</v>
      </c>
      <c r="D247" s="718"/>
      <c r="E247" s="718"/>
      <c r="F247" s="719"/>
      <c r="G247" s="903" t="s">
        <v>701</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5">
      <c r="A248" s="901"/>
      <c r="B248" s="902"/>
      <c r="C248" s="905" t="s">
        <v>53</v>
      </c>
      <c r="D248" s="906"/>
      <c r="E248" s="906"/>
      <c r="F248" s="907"/>
      <c r="G248" s="908" t="s">
        <v>703</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2">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36.75" customHeight="1" thickBot="1" x14ac:dyDescent="0.25">
      <c r="A250" s="893" t="s">
        <v>716</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2">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51" customHeight="1" thickBot="1" x14ac:dyDescent="0.25">
      <c r="A252" s="323" t="s">
        <v>132</v>
      </c>
      <c r="B252" s="324"/>
      <c r="C252" s="324"/>
      <c r="D252" s="324"/>
      <c r="E252" s="325"/>
      <c r="F252" s="899" t="s">
        <v>717</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2">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55.8" customHeight="1" thickBot="1" x14ac:dyDescent="0.25">
      <c r="A254" s="323" t="s">
        <v>132</v>
      </c>
      <c r="B254" s="324"/>
      <c r="C254" s="324"/>
      <c r="D254" s="324"/>
      <c r="E254" s="325"/>
      <c r="F254" s="326" t="s">
        <v>721</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2">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33.6" customHeight="1" thickBot="1" x14ac:dyDescent="0.25">
      <c r="A256" s="332" t="s">
        <v>722</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2">
      <c r="A257" s="335" t="s">
        <v>232</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2">
      <c r="A258" s="338" t="s">
        <v>271</v>
      </c>
      <c r="B258" s="90"/>
      <c r="C258" s="90"/>
      <c r="D258" s="91"/>
      <c r="E258" s="319" t="s">
        <v>637</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2">
      <c r="A259" s="256" t="s">
        <v>270</v>
      </c>
      <c r="B259" s="256"/>
      <c r="C259" s="256"/>
      <c r="D259" s="256"/>
      <c r="E259" s="319" t="s">
        <v>616</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2">
      <c r="A260" s="256" t="s">
        <v>269</v>
      </c>
      <c r="B260" s="256"/>
      <c r="C260" s="256"/>
      <c r="D260" s="256"/>
      <c r="E260" s="319" t="s">
        <v>638</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2">
      <c r="A261" s="256" t="s">
        <v>268</v>
      </c>
      <c r="B261" s="256"/>
      <c r="C261" s="256"/>
      <c r="D261" s="256"/>
      <c r="E261" s="319" t="s">
        <v>639</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2">
      <c r="A262" s="256" t="s">
        <v>267</v>
      </c>
      <c r="B262" s="256"/>
      <c r="C262" s="256"/>
      <c r="D262" s="256"/>
      <c r="E262" s="319" t="s">
        <v>640</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2">
      <c r="A263" s="256" t="s">
        <v>266</v>
      </c>
      <c r="B263" s="256"/>
      <c r="C263" s="256"/>
      <c r="D263" s="256"/>
      <c r="E263" s="319" t="s">
        <v>641</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2">
      <c r="A264" s="256" t="s">
        <v>265</v>
      </c>
      <c r="B264" s="256"/>
      <c r="C264" s="256"/>
      <c r="D264" s="256"/>
      <c r="E264" s="319" t="s">
        <v>642</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2">
      <c r="A265" s="256" t="s">
        <v>264</v>
      </c>
      <c r="B265" s="256"/>
      <c r="C265" s="256"/>
      <c r="D265" s="256"/>
      <c r="E265" s="319" t="s">
        <v>643</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2">
      <c r="A266" s="256" t="s">
        <v>410</v>
      </c>
      <c r="B266" s="256"/>
      <c r="C266" s="256"/>
      <c r="D266" s="256"/>
      <c r="E266" s="100" t="s">
        <v>602</v>
      </c>
      <c r="F266" s="86"/>
      <c r="G266" s="86"/>
      <c r="H266" s="77" t="str">
        <f>IF(E266="","","-")</f>
        <v>-</v>
      </c>
      <c r="I266" s="86"/>
      <c r="J266" s="86"/>
      <c r="K266" s="77" t="str">
        <f>IF(I266="","","-")</f>
        <v/>
      </c>
      <c r="L266" s="101">
        <v>148</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590</v>
      </c>
      <c r="B267" s="256"/>
      <c r="C267" s="256"/>
      <c r="D267" s="256"/>
      <c r="E267" s="100" t="s">
        <v>602</v>
      </c>
      <c r="F267" s="86"/>
      <c r="G267" s="86"/>
      <c r="H267" s="77"/>
      <c r="I267" s="86"/>
      <c r="J267" s="86"/>
      <c r="K267" s="77"/>
      <c r="L267" s="101">
        <v>158</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378</v>
      </c>
      <c r="B268" s="256"/>
      <c r="C268" s="256"/>
      <c r="D268" s="256"/>
      <c r="E268" s="84">
        <v>2021</v>
      </c>
      <c r="F268" s="85"/>
      <c r="G268" s="86" t="s">
        <v>609</v>
      </c>
      <c r="H268" s="86"/>
      <c r="I268" s="86"/>
      <c r="J268" s="85">
        <v>20</v>
      </c>
      <c r="K268" s="85"/>
      <c r="L268" s="101">
        <v>188</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2">
      <c r="A269" s="307" t="s">
        <v>258</v>
      </c>
      <c r="B269" s="308"/>
      <c r="C269" s="308"/>
      <c r="D269" s="308"/>
      <c r="E269" s="308"/>
      <c r="F269" s="309"/>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2">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91.2" customHeight="1" x14ac:dyDescent="0.2">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68.400000000000006" customHeight="1" x14ac:dyDescent="0.2">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68.400000000000006" customHeight="1" x14ac:dyDescent="0.2">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68.400000000000006" customHeight="1" x14ac:dyDescent="0.2">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68.400000000000006" customHeight="1" x14ac:dyDescent="0.2">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68.400000000000006" customHeight="1" x14ac:dyDescent="0.2">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0.399999999999999" customHeight="1" x14ac:dyDescent="0.2">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68.400000000000006" customHeight="1" x14ac:dyDescent="0.2">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68.400000000000006" customHeight="1" x14ac:dyDescent="0.2">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68.400000000000006" customHeight="1" x14ac:dyDescent="0.2">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68.400000000000006" customHeight="1" x14ac:dyDescent="0.2">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68.400000000000006" customHeight="1" x14ac:dyDescent="0.2">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9.4" customHeight="1" x14ac:dyDescent="0.2">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12" customHeight="1" x14ac:dyDescent="0.2">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67.2" customHeight="1" x14ac:dyDescent="0.2">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67.2" customHeight="1" x14ac:dyDescent="0.2">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67.2" customHeight="1" x14ac:dyDescent="0.2">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67.2" customHeight="1" x14ac:dyDescent="0.2">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67.2" customHeight="1" x14ac:dyDescent="0.2">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13.95" customHeight="1" x14ac:dyDescent="0.2">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5.6" customHeight="1" thickBot="1" x14ac:dyDescent="0.25">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13" t="s">
        <v>260</v>
      </c>
      <c r="B308" s="314"/>
      <c r="C308" s="314"/>
      <c r="D308" s="314"/>
      <c r="E308" s="314"/>
      <c r="F308" s="315"/>
      <c r="G308" s="294" t="s">
        <v>644</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656</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2">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2">
      <c r="A310" s="316"/>
      <c r="B310" s="317"/>
      <c r="C310" s="317"/>
      <c r="D310" s="317"/>
      <c r="E310" s="317"/>
      <c r="F310" s="318"/>
      <c r="G310" s="284" t="s">
        <v>645</v>
      </c>
      <c r="H310" s="285"/>
      <c r="I310" s="285"/>
      <c r="J310" s="285"/>
      <c r="K310" s="286"/>
      <c r="L310" s="287" t="s">
        <v>646</v>
      </c>
      <c r="M310" s="288"/>
      <c r="N310" s="288"/>
      <c r="O310" s="288"/>
      <c r="P310" s="288"/>
      <c r="Q310" s="288"/>
      <c r="R310" s="288"/>
      <c r="S310" s="288"/>
      <c r="T310" s="288"/>
      <c r="U310" s="288"/>
      <c r="V310" s="288"/>
      <c r="W310" s="288"/>
      <c r="X310" s="289"/>
      <c r="Y310" s="290">
        <v>45.2</v>
      </c>
      <c r="Z310" s="291"/>
      <c r="AA310" s="291"/>
      <c r="AB310" s="292"/>
      <c r="AC310" s="284" t="s">
        <v>657</v>
      </c>
      <c r="AD310" s="285"/>
      <c r="AE310" s="285"/>
      <c r="AF310" s="285"/>
      <c r="AG310" s="286"/>
      <c r="AH310" s="287" t="s">
        <v>658</v>
      </c>
      <c r="AI310" s="288"/>
      <c r="AJ310" s="288"/>
      <c r="AK310" s="288"/>
      <c r="AL310" s="288"/>
      <c r="AM310" s="288"/>
      <c r="AN310" s="288"/>
      <c r="AO310" s="288"/>
      <c r="AP310" s="288"/>
      <c r="AQ310" s="288"/>
      <c r="AR310" s="288"/>
      <c r="AS310" s="288"/>
      <c r="AT310" s="289"/>
      <c r="AU310" s="290">
        <v>35.1</v>
      </c>
      <c r="AV310" s="291"/>
      <c r="AW310" s="291"/>
      <c r="AX310" s="293"/>
    </row>
    <row r="311" spans="1:50" ht="24.75" customHeight="1" x14ac:dyDescent="0.2">
      <c r="A311" s="316"/>
      <c r="B311" s="317"/>
      <c r="C311" s="317"/>
      <c r="D311" s="317"/>
      <c r="E311" s="317"/>
      <c r="F311" s="318"/>
      <c r="G311" s="274" t="s">
        <v>649</v>
      </c>
      <c r="H311" s="275"/>
      <c r="I311" s="275"/>
      <c r="J311" s="275"/>
      <c r="K311" s="276"/>
      <c r="L311" s="277" t="s">
        <v>704</v>
      </c>
      <c r="M311" s="278"/>
      <c r="N311" s="278"/>
      <c r="O311" s="278"/>
      <c r="P311" s="278"/>
      <c r="Q311" s="278"/>
      <c r="R311" s="278"/>
      <c r="S311" s="278"/>
      <c r="T311" s="278"/>
      <c r="U311" s="278"/>
      <c r="V311" s="278"/>
      <c r="W311" s="278"/>
      <c r="X311" s="279"/>
      <c r="Y311" s="280">
        <v>35.799999999999997</v>
      </c>
      <c r="Z311" s="281"/>
      <c r="AA311" s="281"/>
      <c r="AB311" s="282"/>
      <c r="AC311" s="274" t="s">
        <v>659</v>
      </c>
      <c r="AD311" s="275"/>
      <c r="AE311" s="275"/>
      <c r="AF311" s="275"/>
      <c r="AG311" s="276"/>
      <c r="AH311" s="277" t="s">
        <v>660</v>
      </c>
      <c r="AI311" s="278"/>
      <c r="AJ311" s="278"/>
      <c r="AK311" s="278"/>
      <c r="AL311" s="278"/>
      <c r="AM311" s="278"/>
      <c r="AN311" s="278"/>
      <c r="AO311" s="278"/>
      <c r="AP311" s="278"/>
      <c r="AQ311" s="278"/>
      <c r="AR311" s="278"/>
      <c r="AS311" s="278"/>
      <c r="AT311" s="279"/>
      <c r="AU311" s="280">
        <v>23.1</v>
      </c>
      <c r="AV311" s="281"/>
      <c r="AW311" s="281"/>
      <c r="AX311" s="283"/>
    </row>
    <row r="312" spans="1:50" ht="24.75" customHeight="1" x14ac:dyDescent="0.2">
      <c r="A312" s="316"/>
      <c r="B312" s="317"/>
      <c r="C312" s="317"/>
      <c r="D312" s="317"/>
      <c r="E312" s="317"/>
      <c r="F312" s="318"/>
      <c r="G312" s="274" t="s">
        <v>647</v>
      </c>
      <c r="H312" s="275"/>
      <c r="I312" s="275"/>
      <c r="J312" s="275"/>
      <c r="K312" s="276"/>
      <c r="L312" s="277" t="s">
        <v>648</v>
      </c>
      <c r="M312" s="278"/>
      <c r="N312" s="278"/>
      <c r="O312" s="278"/>
      <c r="P312" s="278"/>
      <c r="Q312" s="278"/>
      <c r="R312" s="278"/>
      <c r="S312" s="278"/>
      <c r="T312" s="278"/>
      <c r="U312" s="278"/>
      <c r="V312" s="278"/>
      <c r="W312" s="278"/>
      <c r="X312" s="279"/>
      <c r="Y312" s="280">
        <v>27.8</v>
      </c>
      <c r="Z312" s="281"/>
      <c r="AA312" s="281"/>
      <c r="AB312" s="282"/>
      <c r="AC312" s="274" t="s">
        <v>649</v>
      </c>
      <c r="AD312" s="275"/>
      <c r="AE312" s="275"/>
      <c r="AF312" s="275"/>
      <c r="AG312" s="276"/>
      <c r="AH312" s="277" t="s">
        <v>661</v>
      </c>
      <c r="AI312" s="278"/>
      <c r="AJ312" s="278"/>
      <c r="AK312" s="278"/>
      <c r="AL312" s="278"/>
      <c r="AM312" s="278"/>
      <c r="AN312" s="278"/>
      <c r="AO312" s="278"/>
      <c r="AP312" s="278"/>
      <c r="AQ312" s="278"/>
      <c r="AR312" s="278"/>
      <c r="AS312" s="278"/>
      <c r="AT312" s="279"/>
      <c r="AU312" s="280">
        <v>13.5</v>
      </c>
      <c r="AV312" s="281"/>
      <c r="AW312" s="281"/>
      <c r="AX312" s="283"/>
    </row>
    <row r="313" spans="1:50" ht="24.75" customHeight="1" x14ac:dyDescent="0.2">
      <c r="A313" s="316"/>
      <c r="B313" s="317"/>
      <c r="C313" s="317"/>
      <c r="D313" s="317"/>
      <c r="E313" s="317"/>
      <c r="F313" s="318"/>
      <c r="G313" s="274" t="s">
        <v>650</v>
      </c>
      <c r="H313" s="275"/>
      <c r="I313" s="275"/>
      <c r="J313" s="275"/>
      <c r="K313" s="276"/>
      <c r="L313" s="277" t="s">
        <v>651</v>
      </c>
      <c r="M313" s="278"/>
      <c r="N313" s="278"/>
      <c r="O313" s="278"/>
      <c r="P313" s="278"/>
      <c r="Q313" s="278"/>
      <c r="R313" s="278"/>
      <c r="S313" s="278"/>
      <c r="T313" s="278"/>
      <c r="U313" s="278"/>
      <c r="V313" s="278"/>
      <c r="W313" s="278"/>
      <c r="X313" s="279"/>
      <c r="Y313" s="280">
        <v>21.8</v>
      </c>
      <c r="Z313" s="281"/>
      <c r="AA313" s="281"/>
      <c r="AB313" s="282"/>
      <c r="AC313" s="274" t="s">
        <v>662</v>
      </c>
      <c r="AD313" s="275"/>
      <c r="AE313" s="275"/>
      <c r="AF313" s="275"/>
      <c r="AG313" s="276"/>
      <c r="AH313" s="277" t="s">
        <v>663</v>
      </c>
      <c r="AI313" s="278"/>
      <c r="AJ313" s="278"/>
      <c r="AK313" s="278"/>
      <c r="AL313" s="278"/>
      <c r="AM313" s="278"/>
      <c r="AN313" s="278"/>
      <c r="AO313" s="278"/>
      <c r="AP313" s="278"/>
      <c r="AQ313" s="278"/>
      <c r="AR313" s="278"/>
      <c r="AS313" s="278"/>
      <c r="AT313" s="279"/>
      <c r="AU313" s="280">
        <v>2.7</v>
      </c>
      <c r="AV313" s="281"/>
      <c r="AW313" s="281"/>
      <c r="AX313" s="283"/>
    </row>
    <row r="314" spans="1:50" ht="24.75" customHeight="1" x14ac:dyDescent="0.2">
      <c r="A314" s="316"/>
      <c r="B314" s="317"/>
      <c r="C314" s="317"/>
      <c r="D314" s="317"/>
      <c r="E314" s="317"/>
      <c r="F314" s="318"/>
      <c r="G314" s="274" t="s">
        <v>652</v>
      </c>
      <c r="H314" s="275"/>
      <c r="I314" s="275"/>
      <c r="J314" s="275"/>
      <c r="K314" s="276"/>
      <c r="L314" s="277" t="s">
        <v>653</v>
      </c>
      <c r="M314" s="278"/>
      <c r="N314" s="278"/>
      <c r="O314" s="278"/>
      <c r="P314" s="278"/>
      <c r="Q314" s="278"/>
      <c r="R314" s="278"/>
      <c r="S314" s="278"/>
      <c r="T314" s="278"/>
      <c r="U314" s="278"/>
      <c r="V314" s="278"/>
      <c r="W314" s="278"/>
      <c r="X314" s="279"/>
      <c r="Y314" s="280">
        <v>4.2</v>
      </c>
      <c r="Z314" s="281"/>
      <c r="AA314" s="281"/>
      <c r="AB314" s="282"/>
      <c r="AC314" s="274" t="s">
        <v>664</v>
      </c>
      <c r="AD314" s="275"/>
      <c r="AE314" s="275"/>
      <c r="AF314" s="275"/>
      <c r="AG314" s="276"/>
      <c r="AH314" s="277" t="s">
        <v>665</v>
      </c>
      <c r="AI314" s="278"/>
      <c r="AJ314" s="278"/>
      <c r="AK314" s="278"/>
      <c r="AL314" s="278"/>
      <c r="AM314" s="278"/>
      <c r="AN314" s="278"/>
      <c r="AO314" s="278"/>
      <c r="AP314" s="278"/>
      <c r="AQ314" s="278"/>
      <c r="AR314" s="278"/>
      <c r="AS314" s="278"/>
      <c r="AT314" s="279"/>
      <c r="AU314" s="280">
        <v>1.5</v>
      </c>
      <c r="AV314" s="281"/>
      <c r="AW314" s="281"/>
      <c r="AX314" s="283"/>
    </row>
    <row r="315" spans="1:50" ht="24.75" customHeight="1" x14ac:dyDescent="0.2">
      <c r="A315" s="316"/>
      <c r="B315" s="317"/>
      <c r="C315" s="317"/>
      <c r="D315" s="317"/>
      <c r="E315" s="317"/>
      <c r="F315" s="318"/>
      <c r="G315" s="274" t="s">
        <v>654</v>
      </c>
      <c r="H315" s="275"/>
      <c r="I315" s="275"/>
      <c r="J315" s="275"/>
      <c r="K315" s="276"/>
      <c r="L315" s="277" t="s">
        <v>655</v>
      </c>
      <c r="M315" s="278"/>
      <c r="N315" s="278"/>
      <c r="O315" s="278"/>
      <c r="P315" s="278"/>
      <c r="Q315" s="278"/>
      <c r="R315" s="278"/>
      <c r="S315" s="278"/>
      <c r="T315" s="278"/>
      <c r="U315" s="278"/>
      <c r="V315" s="278"/>
      <c r="W315" s="278"/>
      <c r="X315" s="279"/>
      <c r="Y315" s="280">
        <v>1.9</v>
      </c>
      <c r="Z315" s="281"/>
      <c r="AA315" s="281"/>
      <c r="AB315" s="282"/>
      <c r="AC315" s="274" t="s">
        <v>652</v>
      </c>
      <c r="AD315" s="275"/>
      <c r="AE315" s="275"/>
      <c r="AF315" s="275"/>
      <c r="AG315" s="276"/>
      <c r="AH315" s="277" t="s">
        <v>666</v>
      </c>
      <c r="AI315" s="278"/>
      <c r="AJ315" s="278"/>
      <c r="AK315" s="278"/>
      <c r="AL315" s="278"/>
      <c r="AM315" s="278"/>
      <c r="AN315" s="278"/>
      <c r="AO315" s="278"/>
      <c r="AP315" s="278"/>
      <c r="AQ315" s="278"/>
      <c r="AR315" s="278"/>
      <c r="AS315" s="278"/>
      <c r="AT315" s="279"/>
      <c r="AU315" s="280">
        <v>1.4</v>
      </c>
      <c r="AV315" s="281"/>
      <c r="AW315" s="281"/>
      <c r="AX315" s="283"/>
    </row>
    <row r="316" spans="1:50" ht="24.75" hidden="1" customHeight="1" x14ac:dyDescent="0.2">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2">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2">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2">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thickBot="1" x14ac:dyDescent="0.2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136.69999999999999</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77.300000000000011</v>
      </c>
      <c r="AV320" s="271"/>
      <c r="AW320" s="271"/>
      <c r="AX320" s="273"/>
    </row>
    <row r="321" spans="1:51" ht="24.75" customHeight="1" x14ac:dyDescent="0.2">
      <c r="A321" s="316"/>
      <c r="B321" s="317"/>
      <c r="C321" s="317"/>
      <c r="D321" s="317"/>
      <c r="E321" s="317"/>
      <c r="F321" s="318"/>
      <c r="G321" s="294" t="s">
        <v>688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707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2</v>
      </c>
    </row>
    <row r="322" spans="1:51" ht="24.75" customHeight="1" x14ac:dyDescent="0.2">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2</v>
      </c>
    </row>
    <row r="323" spans="1:51" ht="24.75" customHeight="1" x14ac:dyDescent="0.2">
      <c r="A323" s="316"/>
      <c r="B323" s="317"/>
      <c r="C323" s="317"/>
      <c r="D323" s="317"/>
      <c r="E323" s="317"/>
      <c r="F323" s="318"/>
      <c r="G323" s="284" t="s">
        <v>647</v>
      </c>
      <c r="H323" s="285"/>
      <c r="I323" s="285"/>
      <c r="J323" s="285"/>
      <c r="K323" s="286"/>
      <c r="L323" s="287" t="s">
        <v>705</v>
      </c>
      <c r="M323" s="288"/>
      <c r="N323" s="288"/>
      <c r="O323" s="288"/>
      <c r="P323" s="288"/>
      <c r="Q323" s="288"/>
      <c r="R323" s="288"/>
      <c r="S323" s="288"/>
      <c r="T323" s="288"/>
      <c r="U323" s="288"/>
      <c r="V323" s="288"/>
      <c r="W323" s="288"/>
      <c r="X323" s="289"/>
      <c r="Y323" s="290">
        <v>12</v>
      </c>
      <c r="Z323" s="291"/>
      <c r="AA323" s="291"/>
      <c r="AB323" s="292"/>
      <c r="AC323" s="284" t="s">
        <v>650</v>
      </c>
      <c r="AD323" s="285"/>
      <c r="AE323" s="285"/>
      <c r="AF323" s="285"/>
      <c r="AG323" s="286"/>
      <c r="AH323" s="287" t="s">
        <v>651</v>
      </c>
      <c r="AI323" s="288"/>
      <c r="AJ323" s="288"/>
      <c r="AK323" s="288"/>
      <c r="AL323" s="288"/>
      <c r="AM323" s="288"/>
      <c r="AN323" s="288"/>
      <c r="AO323" s="288"/>
      <c r="AP323" s="288"/>
      <c r="AQ323" s="288"/>
      <c r="AR323" s="288"/>
      <c r="AS323" s="288"/>
      <c r="AT323" s="289"/>
      <c r="AU323" s="290">
        <v>5</v>
      </c>
      <c r="AV323" s="291"/>
      <c r="AW323" s="291"/>
      <c r="AX323" s="293"/>
      <c r="AY323">
        <f t="shared" si="11"/>
        <v>2</v>
      </c>
    </row>
    <row r="324" spans="1:51" ht="24.75" customHeight="1" x14ac:dyDescent="0.2">
      <c r="A324" s="316"/>
      <c r="B324" s="317"/>
      <c r="C324" s="317"/>
      <c r="D324" s="317"/>
      <c r="E324" s="317"/>
      <c r="F324" s="318"/>
      <c r="G324" s="274" t="s">
        <v>649</v>
      </c>
      <c r="H324" s="275"/>
      <c r="I324" s="275"/>
      <c r="J324" s="275"/>
      <c r="K324" s="276"/>
      <c r="L324" s="277" t="s">
        <v>706</v>
      </c>
      <c r="M324" s="278"/>
      <c r="N324" s="278"/>
      <c r="O324" s="278"/>
      <c r="P324" s="278"/>
      <c r="Q324" s="278"/>
      <c r="R324" s="278"/>
      <c r="S324" s="278"/>
      <c r="T324" s="278"/>
      <c r="U324" s="278"/>
      <c r="V324" s="278"/>
      <c r="W324" s="278"/>
      <c r="X324" s="279"/>
      <c r="Y324" s="280">
        <v>3</v>
      </c>
      <c r="Z324" s="281"/>
      <c r="AA324" s="281"/>
      <c r="AB324" s="282"/>
      <c r="AC324" s="274" t="s">
        <v>647</v>
      </c>
      <c r="AD324" s="275"/>
      <c r="AE324" s="275"/>
      <c r="AF324" s="275"/>
      <c r="AG324" s="276"/>
      <c r="AH324" s="277" t="s">
        <v>705</v>
      </c>
      <c r="AI324" s="278"/>
      <c r="AJ324" s="278"/>
      <c r="AK324" s="278"/>
      <c r="AL324" s="278"/>
      <c r="AM324" s="278"/>
      <c r="AN324" s="278"/>
      <c r="AO324" s="278"/>
      <c r="AP324" s="278"/>
      <c r="AQ324" s="278"/>
      <c r="AR324" s="278"/>
      <c r="AS324" s="278"/>
      <c r="AT324" s="279"/>
      <c r="AU324" s="280">
        <v>2</v>
      </c>
      <c r="AV324" s="281"/>
      <c r="AW324" s="281"/>
      <c r="AX324" s="283"/>
      <c r="AY324">
        <f t="shared" si="11"/>
        <v>2</v>
      </c>
    </row>
    <row r="325" spans="1:51" ht="24.75" customHeight="1" x14ac:dyDescent="0.2">
      <c r="A325" s="316"/>
      <c r="B325" s="317"/>
      <c r="C325" s="317"/>
      <c r="D325" s="317"/>
      <c r="E325" s="317"/>
      <c r="F325" s="318"/>
      <c r="G325" s="274" t="s">
        <v>662</v>
      </c>
      <c r="H325" s="275"/>
      <c r="I325" s="275"/>
      <c r="J325" s="275"/>
      <c r="K325" s="276"/>
      <c r="L325" s="277" t="s">
        <v>655</v>
      </c>
      <c r="M325" s="278"/>
      <c r="N325" s="278"/>
      <c r="O325" s="278"/>
      <c r="P325" s="278"/>
      <c r="Q325" s="278"/>
      <c r="R325" s="278"/>
      <c r="S325" s="278"/>
      <c r="T325" s="278"/>
      <c r="U325" s="278"/>
      <c r="V325" s="278"/>
      <c r="W325" s="278"/>
      <c r="X325" s="279"/>
      <c r="Y325" s="280">
        <v>2</v>
      </c>
      <c r="Z325" s="281"/>
      <c r="AA325" s="281"/>
      <c r="AB325" s="282"/>
      <c r="AC325" s="274" t="s">
        <v>649</v>
      </c>
      <c r="AD325" s="275"/>
      <c r="AE325" s="275"/>
      <c r="AF325" s="275"/>
      <c r="AG325" s="276"/>
      <c r="AH325" s="277" t="s">
        <v>708</v>
      </c>
      <c r="AI325" s="278"/>
      <c r="AJ325" s="278"/>
      <c r="AK325" s="278"/>
      <c r="AL325" s="278"/>
      <c r="AM325" s="278"/>
      <c r="AN325" s="278"/>
      <c r="AO325" s="278"/>
      <c r="AP325" s="278"/>
      <c r="AQ325" s="278"/>
      <c r="AR325" s="278"/>
      <c r="AS325" s="278"/>
      <c r="AT325" s="279"/>
      <c r="AU325" s="280">
        <v>1</v>
      </c>
      <c r="AV325" s="281"/>
      <c r="AW325" s="281"/>
      <c r="AX325" s="283"/>
      <c r="AY325">
        <f t="shared" si="11"/>
        <v>2</v>
      </c>
    </row>
    <row r="326" spans="1:51" ht="24.75" hidden="1" customHeight="1" x14ac:dyDescent="0.2">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2</v>
      </c>
    </row>
    <row r="327" spans="1:51" ht="24.75" hidden="1" customHeight="1" x14ac:dyDescent="0.2">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2</v>
      </c>
    </row>
    <row r="328" spans="1:51" ht="24.75" hidden="1" customHeight="1" x14ac:dyDescent="0.2">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2</v>
      </c>
    </row>
    <row r="329" spans="1:51" ht="24.75" hidden="1" customHeight="1" x14ac:dyDescent="0.2">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2</v>
      </c>
    </row>
    <row r="330" spans="1:51" ht="24.75" hidden="1" customHeight="1" x14ac:dyDescent="0.2">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2</v>
      </c>
    </row>
    <row r="331" spans="1:51" ht="24.75" hidden="1" customHeight="1" x14ac:dyDescent="0.2">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2</v>
      </c>
    </row>
    <row r="332" spans="1:51" ht="24.75" hidden="1" customHeight="1" x14ac:dyDescent="0.2">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2</v>
      </c>
    </row>
    <row r="333" spans="1:51" ht="24.75" customHeight="1" thickBot="1" x14ac:dyDescent="0.2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17</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8</v>
      </c>
      <c r="AV333" s="271"/>
      <c r="AW333" s="271"/>
      <c r="AX333" s="273"/>
      <c r="AY333">
        <f t="shared" si="11"/>
        <v>2</v>
      </c>
    </row>
    <row r="334" spans="1:51" ht="24.75" customHeight="1" x14ac:dyDescent="0.2">
      <c r="A334" s="316"/>
      <c r="B334" s="317"/>
      <c r="C334" s="317"/>
      <c r="D334" s="317"/>
      <c r="E334" s="317"/>
      <c r="F334" s="318"/>
      <c r="G334" s="294" t="s">
        <v>667</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669</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2</v>
      </c>
    </row>
    <row r="335" spans="1:51" ht="24.75" customHeight="1" x14ac:dyDescent="0.2">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2</v>
      </c>
    </row>
    <row r="336" spans="1:51" ht="24.75" customHeight="1" x14ac:dyDescent="0.2">
      <c r="A336" s="316"/>
      <c r="B336" s="317"/>
      <c r="C336" s="317"/>
      <c r="D336" s="317"/>
      <c r="E336" s="317"/>
      <c r="F336" s="318"/>
      <c r="G336" s="284" t="s">
        <v>662</v>
      </c>
      <c r="H336" s="285"/>
      <c r="I336" s="285"/>
      <c r="J336" s="285"/>
      <c r="K336" s="286"/>
      <c r="L336" s="287" t="s">
        <v>668</v>
      </c>
      <c r="M336" s="288"/>
      <c r="N336" s="288"/>
      <c r="O336" s="288"/>
      <c r="P336" s="288"/>
      <c r="Q336" s="288"/>
      <c r="R336" s="288"/>
      <c r="S336" s="288"/>
      <c r="T336" s="288"/>
      <c r="U336" s="288"/>
      <c r="V336" s="288"/>
      <c r="W336" s="288"/>
      <c r="X336" s="289"/>
      <c r="Y336" s="290">
        <v>3</v>
      </c>
      <c r="Z336" s="291"/>
      <c r="AA336" s="291"/>
      <c r="AB336" s="292"/>
      <c r="AC336" s="284" t="s">
        <v>659</v>
      </c>
      <c r="AD336" s="285"/>
      <c r="AE336" s="285"/>
      <c r="AF336" s="285"/>
      <c r="AG336" s="286"/>
      <c r="AH336" s="287" t="s">
        <v>660</v>
      </c>
      <c r="AI336" s="288"/>
      <c r="AJ336" s="288"/>
      <c r="AK336" s="288"/>
      <c r="AL336" s="288"/>
      <c r="AM336" s="288"/>
      <c r="AN336" s="288"/>
      <c r="AO336" s="288"/>
      <c r="AP336" s="288"/>
      <c r="AQ336" s="288"/>
      <c r="AR336" s="288"/>
      <c r="AS336" s="288"/>
      <c r="AT336" s="289"/>
      <c r="AU336" s="290">
        <v>7.9</v>
      </c>
      <c r="AV336" s="291"/>
      <c r="AW336" s="291"/>
      <c r="AX336" s="293"/>
      <c r="AY336">
        <f t="shared" si="12"/>
        <v>2</v>
      </c>
    </row>
    <row r="337" spans="1:51" ht="24.75" customHeight="1" x14ac:dyDescent="0.2">
      <c r="A337" s="316"/>
      <c r="B337" s="317"/>
      <c r="C337" s="317"/>
      <c r="D337" s="317"/>
      <c r="E337" s="317"/>
      <c r="F337" s="318"/>
      <c r="G337" s="274" t="s">
        <v>649</v>
      </c>
      <c r="H337" s="275"/>
      <c r="I337" s="275"/>
      <c r="J337" s="275"/>
      <c r="K337" s="276"/>
      <c r="L337" s="277" t="s">
        <v>709</v>
      </c>
      <c r="M337" s="278"/>
      <c r="N337" s="278"/>
      <c r="O337" s="278"/>
      <c r="P337" s="278"/>
      <c r="Q337" s="278"/>
      <c r="R337" s="278"/>
      <c r="S337" s="278"/>
      <c r="T337" s="278"/>
      <c r="U337" s="278"/>
      <c r="V337" s="278"/>
      <c r="W337" s="278"/>
      <c r="X337" s="279"/>
      <c r="Y337" s="280">
        <v>1</v>
      </c>
      <c r="Z337" s="281"/>
      <c r="AA337" s="281"/>
      <c r="AB337" s="282"/>
      <c r="AC337" s="274" t="s">
        <v>657</v>
      </c>
      <c r="AD337" s="275"/>
      <c r="AE337" s="275"/>
      <c r="AF337" s="275"/>
      <c r="AG337" s="276"/>
      <c r="AH337" s="277" t="s">
        <v>658</v>
      </c>
      <c r="AI337" s="278"/>
      <c r="AJ337" s="278"/>
      <c r="AK337" s="278"/>
      <c r="AL337" s="278"/>
      <c r="AM337" s="278"/>
      <c r="AN337" s="278"/>
      <c r="AO337" s="278"/>
      <c r="AP337" s="278"/>
      <c r="AQ337" s="278"/>
      <c r="AR337" s="278"/>
      <c r="AS337" s="278"/>
      <c r="AT337" s="279"/>
      <c r="AU337" s="280">
        <v>6.4</v>
      </c>
      <c r="AV337" s="281"/>
      <c r="AW337" s="281"/>
      <c r="AX337" s="283"/>
      <c r="AY337">
        <f t="shared" si="12"/>
        <v>2</v>
      </c>
    </row>
    <row r="338" spans="1:51" ht="24.75" customHeight="1" x14ac:dyDescent="0.2">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t="s">
        <v>649</v>
      </c>
      <c r="AD338" s="275"/>
      <c r="AE338" s="275"/>
      <c r="AF338" s="275"/>
      <c r="AG338" s="276"/>
      <c r="AH338" s="277" t="s">
        <v>670</v>
      </c>
      <c r="AI338" s="278"/>
      <c r="AJ338" s="278"/>
      <c r="AK338" s="278"/>
      <c r="AL338" s="278"/>
      <c r="AM338" s="278"/>
      <c r="AN338" s="278"/>
      <c r="AO338" s="278"/>
      <c r="AP338" s="278"/>
      <c r="AQ338" s="278"/>
      <c r="AR338" s="278"/>
      <c r="AS338" s="278"/>
      <c r="AT338" s="279"/>
      <c r="AU338" s="280">
        <v>2</v>
      </c>
      <c r="AV338" s="281"/>
      <c r="AW338" s="281"/>
      <c r="AX338" s="283"/>
      <c r="AY338">
        <f t="shared" si="12"/>
        <v>2</v>
      </c>
    </row>
    <row r="339" spans="1:51" ht="24.75" hidden="1" customHeight="1" x14ac:dyDescent="0.2">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2</v>
      </c>
    </row>
    <row r="340" spans="1:51" ht="24.75" hidden="1" customHeight="1" x14ac:dyDescent="0.2">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2</v>
      </c>
    </row>
    <row r="341" spans="1:51" ht="24.75" hidden="1" customHeight="1" x14ac:dyDescent="0.2">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2</v>
      </c>
    </row>
    <row r="342" spans="1:51" ht="24.75" hidden="1" customHeight="1" x14ac:dyDescent="0.2">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2</v>
      </c>
    </row>
    <row r="343" spans="1:51" ht="24.75" hidden="1" customHeight="1" x14ac:dyDescent="0.2">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2</v>
      </c>
    </row>
    <row r="344" spans="1:51" ht="24.75" hidden="1" customHeight="1" x14ac:dyDescent="0.2">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2</v>
      </c>
    </row>
    <row r="345" spans="1:51" ht="24.75" hidden="1" customHeight="1" x14ac:dyDescent="0.2">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2</v>
      </c>
    </row>
    <row r="346" spans="1:51" ht="24.75" customHeight="1" thickBot="1" x14ac:dyDescent="0.25">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4</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16.3</v>
      </c>
      <c r="AV346" s="271"/>
      <c r="AW346" s="271"/>
      <c r="AX346" s="273"/>
      <c r="AY346">
        <f t="shared" si="13"/>
        <v>2</v>
      </c>
    </row>
    <row r="347" spans="1:51" ht="24.75" customHeight="1" x14ac:dyDescent="0.2">
      <c r="A347" s="316"/>
      <c r="B347" s="317"/>
      <c r="C347" s="317"/>
      <c r="D347" s="317"/>
      <c r="E347" s="317"/>
      <c r="F347" s="318"/>
      <c r="G347" s="294" t="s">
        <v>671</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672</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2</v>
      </c>
    </row>
    <row r="348" spans="1:51" ht="24.75" customHeight="1" x14ac:dyDescent="0.2">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2</v>
      </c>
    </row>
    <row r="349" spans="1:51" s="16" customFormat="1" ht="24.75" customHeight="1" x14ac:dyDescent="0.2">
      <c r="A349" s="316"/>
      <c r="B349" s="317"/>
      <c r="C349" s="317"/>
      <c r="D349" s="317"/>
      <c r="E349" s="317"/>
      <c r="F349" s="318"/>
      <c r="G349" s="284" t="s">
        <v>659</v>
      </c>
      <c r="H349" s="285"/>
      <c r="I349" s="285"/>
      <c r="J349" s="285"/>
      <c r="K349" s="286"/>
      <c r="L349" s="287" t="s">
        <v>660</v>
      </c>
      <c r="M349" s="288"/>
      <c r="N349" s="288"/>
      <c r="O349" s="288"/>
      <c r="P349" s="288"/>
      <c r="Q349" s="288"/>
      <c r="R349" s="288"/>
      <c r="S349" s="288"/>
      <c r="T349" s="288"/>
      <c r="U349" s="288"/>
      <c r="V349" s="288"/>
      <c r="W349" s="288"/>
      <c r="X349" s="289"/>
      <c r="Y349" s="290">
        <v>4</v>
      </c>
      <c r="Z349" s="291"/>
      <c r="AA349" s="291"/>
      <c r="AB349" s="292"/>
      <c r="AC349" s="284" t="s">
        <v>657</v>
      </c>
      <c r="AD349" s="285"/>
      <c r="AE349" s="285"/>
      <c r="AF349" s="285"/>
      <c r="AG349" s="286"/>
      <c r="AH349" s="287" t="s">
        <v>658</v>
      </c>
      <c r="AI349" s="288"/>
      <c r="AJ349" s="288"/>
      <c r="AK349" s="288"/>
      <c r="AL349" s="288"/>
      <c r="AM349" s="288"/>
      <c r="AN349" s="288"/>
      <c r="AO349" s="288"/>
      <c r="AP349" s="288"/>
      <c r="AQ349" s="288"/>
      <c r="AR349" s="288"/>
      <c r="AS349" s="288"/>
      <c r="AT349" s="289"/>
      <c r="AU349" s="290">
        <v>8.4</v>
      </c>
      <c r="AV349" s="291"/>
      <c r="AW349" s="291"/>
      <c r="AX349" s="293"/>
      <c r="AY349">
        <f t="shared" ref="AY349:AY359" si="14">$AY$347</f>
        <v>2</v>
      </c>
    </row>
    <row r="350" spans="1:51" ht="24.75" customHeight="1" x14ac:dyDescent="0.2">
      <c r="A350" s="316"/>
      <c r="B350" s="317"/>
      <c r="C350" s="317"/>
      <c r="D350" s="317"/>
      <c r="E350" s="317"/>
      <c r="F350" s="318"/>
      <c r="G350" s="274" t="s">
        <v>710</v>
      </c>
      <c r="H350" s="275"/>
      <c r="I350" s="275"/>
      <c r="J350" s="275"/>
      <c r="K350" s="276"/>
      <c r="L350" s="277" t="s">
        <v>711</v>
      </c>
      <c r="M350" s="278"/>
      <c r="N350" s="278"/>
      <c r="O350" s="278"/>
      <c r="P350" s="278"/>
      <c r="Q350" s="278"/>
      <c r="R350" s="278"/>
      <c r="S350" s="278"/>
      <c r="T350" s="278"/>
      <c r="U350" s="278"/>
      <c r="V350" s="278"/>
      <c r="W350" s="278"/>
      <c r="X350" s="279"/>
      <c r="Y350" s="280">
        <v>1</v>
      </c>
      <c r="Z350" s="281"/>
      <c r="AA350" s="281"/>
      <c r="AB350" s="282"/>
      <c r="AC350" s="274" t="s">
        <v>662</v>
      </c>
      <c r="AD350" s="275"/>
      <c r="AE350" s="275"/>
      <c r="AF350" s="275"/>
      <c r="AG350" s="276"/>
      <c r="AH350" s="277" t="s">
        <v>673</v>
      </c>
      <c r="AI350" s="278"/>
      <c r="AJ350" s="278"/>
      <c r="AK350" s="278"/>
      <c r="AL350" s="278"/>
      <c r="AM350" s="278"/>
      <c r="AN350" s="278"/>
      <c r="AO350" s="278"/>
      <c r="AP350" s="278"/>
      <c r="AQ350" s="278"/>
      <c r="AR350" s="278"/>
      <c r="AS350" s="278"/>
      <c r="AT350" s="279"/>
      <c r="AU350" s="280">
        <v>5</v>
      </c>
      <c r="AV350" s="281"/>
      <c r="AW350" s="281"/>
      <c r="AX350" s="283"/>
      <c r="AY350">
        <f t="shared" si="14"/>
        <v>2</v>
      </c>
    </row>
    <row r="351" spans="1:51" ht="24.75" customHeight="1" x14ac:dyDescent="0.2">
      <c r="A351" s="316"/>
      <c r="B351" s="317"/>
      <c r="C351" s="317"/>
      <c r="D351" s="317"/>
      <c r="E351" s="317"/>
      <c r="F351" s="318"/>
      <c r="G351" s="274" t="s">
        <v>712</v>
      </c>
      <c r="H351" s="275"/>
      <c r="I351" s="275"/>
      <c r="J351" s="275"/>
      <c r="K351" s="276"/>
      <c r="L351" s="277" t="s">
        <v>713</v>
      </c>
      <c r="M351" s="278"/>
      <c r="N351" s="278"/>
      <c r="O351" s="278"/>
      <c r="P351" s="278"/>
      <c r="Q351" s="278"/>
      <c r="R351" s="278"/>
      <c r="S351" s="278"/>
      <c r="T351" s="278"/>
      <c r="U351" s="278"/>
      <c r="V351" s="278"/>
      <c r="W351" s="278"/>
      <c r="X351" s="279"/>
      <c r="Y351" s="280">
        <v>1</v>
      </c>
      <c r="Z351" s="281"/>
      <c r="AA351" s="281"/>
      <c r="AB351" s="282"/>
      <c r="AC351" s="274" t="s">
        <v>659</v>
      </c>
      <c r="AD351" s="275"/>
      <c r="AE351" s="275"/>
      <c r="AF351" s="275"/>
      <c r="AG351" s="276"/>
      <c r="AH351" s="277" t="s">
        <v>674</v>
      </c>
      <c r="AI351" s="278"/>
      <c r="AJ351" s="278"/>
      <c r="AK351" s="278"/>
      <c r="AL351" s="278"/>
      <c r="AM351" s="278"/>
      <c r="AN351" s="278"/>
      <c r="AO351" s="278"/>
      <c r="AP351" s="278"/>
      <c r="AQ351" s="278"/>
      <c r="AR351" s="278"/>
      <c r="AS351" s="278"/>
      <c r="AT351" s="279"/>
      <c r="AU351" s="280">
        <v>3</v>
      </c>
      <c r="AV351" s="281"/>
      <c r="AW351" s="281"/>
      <c r="AX351" s="283"/>
      <c r="AY351">
        <f t="shared" si="14"/>
        <v>2</v>
      </c>
    </row>
    <row r="352" spans="1:51" ht="24.75" customHeight="1" x14ac:dyDescent="0.2">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t="s">
        <v>649</v>
      </c>
      <c r="AD352" s="275"/>
      <c r="AE352" s="275"/>
      <c r="AF352" s="275"/>
      <c r="AG352" s="276"/>
      <c r="AH352" s="277" t="s">
        <v>675</v>
      </c>
      <c r="AI352" s="278"/>
      <c r="AJ352" s="278"/>
      <c r="AK352" s="278"/>
      <c r="AL352" s="278"/>
      <c r="AM352" s="278"/>
      <c r="AN352" s="278"/>
      <c r="AO352" s="278"/>
      <c r="AP352" s="278"/>
      <c r="AQ352" s="278"/>
      <c r="AR352" s="278"/>
      <c r="AS352" s="278"/>
      <c r="AT352" s="279"/>
      <c r="AU352" s="280">
        <v>2.9</v>
      </c>
      <c r="AV352" s="281"/>
      <c r="AW352" s="281"/>
      <c r="AX352" s="283"/>
      <c r="AY352">
        <f t="shared" si="14"/>
        <v>2</v>
      </c>
    </row>
    <row r="353" spans="1:51" ht="24.75" hidden="1" customHeight="1" x14ac:dyDescent="0.2">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2</v>
      </c>
    </row>
    <row r="354" spans="1:51" ht="24.75" hidden="1" customHeight="1" x14ac:dyDescent="0.2">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2</v>
      </c>
    </row>
    <row r="355" spans="1:51" ht="24.75" hidden="1" customHeight="1" x14ac:dyDescent="0.2">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2</v>
      </c>
    </row>
    <row r="356" spans="1:51" ht="24.75" hidden="1" customHeight="1" x14ac:dyDescent="0.2">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2</v>
      </c>
    </row>
    <row r="357" spans="1:51" ht="24.75" hidden="1" customHeight="1" x14ac:dyDescent="0.2">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2</v>
      </c>
    </row>
    <row r="358" spans="1:51" ht="24.75" hidden="1" customHeight="1" x14ac:dyDescent="0.2">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2</v>
      </c>
    </row>
    <row r="359" spans="1:51" ht="24.75" customHeight="1" x14ac:dyDescent="0.2">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6</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19.299999999999997</v>
      </c>
      <c r="AV359" s="271"/>
      <c r="AW359" s="271"/>
      <c r="AX359" s="273"/>
      <c r="AY359">
        <f t="shared" si="14"/>
        <v>2</v>
      </c>
    </row>
    <row r="360" spans="1:51" ht="24.75" hidden="1" customHeight="1" thickBot="1" x14ac:dyDescent="0.25">
      <c r="A360" s="260" t="s">
        <v>571</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226</v>
      </c>
      <c r="AM360" s="264"/>
      <c r="AN360" s="264"/>
      <c r="AO360" s="79" t="s">
        <v>225</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237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195</v>
      </c>
      <c r="K365" s="256"/>
      <c r="L365" s="256"/>
      <c r="M365" s="256"/>
      <c r="N365" s="256"/>
      <c r="O365" s="256"/>
      <c r="P365" s="119" t="s">
        <v>25</v>
      </c>
      <c r="Q365" s="119"/>
      <c r="R365" s="119"/>
      <c r="S365" s="119"/>
      <c r="T365" s="119"/>
      <c r="U365" s="119"/>
      <c r="V365" s="119"/>
      <c r="W365" s="119"/>
      <c r="X365" s="119"/>
      <c r="Y365" s="257" t="s">
        <v>194</v>
      </c>
      <c r="Z365" s="258"/>
      <c r="AA365" s="258"/>
      <c r="AB365" s="258"/>
      <c r="AC365" s="241" t="s">
        <v>224</v>
      </c>
      <c r="AD365" s="241"/>
      <c r="AE365" s="241"/>
      <c r="AF365" s="241"/>
      <c r="AG365" s="241"/>
      <c r="AH365" s="257" t="s">
        <v>242</v>
      </c>
      <c r="AI365" s="255"/>
      <c r="AJ365" s="255"/>
      <c r="AK365" s="255"/>
      <c r="AL365" s="255" t="s">
        <v>19</v>
      </c>
      <c r="AM365" s="255"/>
      <c r="AN365" s="255"/>
      <c r="AO365" s="259"/>
      <c r="AP365" s="244" t="s">
        <v>196</v>
      </c>
      <c r="AQ365" s="244"/>
      <c r="AR365" s="244"/>
      <c r="AS365" s="244"/>
      <c r="AT365" s="244"/>
      <c r="AU365" s="244"/>
      <c r="AV365" s="244"/>
      <c r="AW365" s="244"/>
      <c r="AX365" s="244"/>
    </row>
    <row r="366" spans="1:51" ht="30" customHeight="1" x14ac:dyDescent="0.2">
      <c r="A366" s="230">
        <v>1</v>
      </c>
      <c r="B366" s="230">
        <v>1</v>
      </c>
      <c r="C366" s="252" t="s">
        <v>723</v>
      </c>
      <c r="D366" s="251"/>
      <c r="E366" s="251"/>
      <c r="F366" s="251"/>
      <c r="G366" s="251"/>
      <c r="H366" s="251"/>
      <c r="I366" s="251"/>
      <c r="J366" s="233">
        <v>9010005016602</v>
      </c>
      <c r="K366" s="234"/>
      <c r="L366" s="234"/>
      <c r="M366" s="234"/>
      <c r="N366" s="234"/>
      <c r="O366" s="234"/>
      <c r="P366" s="245" t="s">
        <v>676</v>
      </c>
      <c r="Q366" s="235"/>
      <c r="R366" s="235"/>
      <c r="S366" s="235"/>
      <c r="T366" s="235"/>
      <c r="U366" s="235"/>
      <c r="V366" s="235"/>
      <c r="W366" s="235"/>
      <c r="X366" s="235"/>
      <c r="Y366" s="236">
        <v>120.6</v>
      </c>
      <c r="Z366" s="237"/>
      <c r="AA366" s="237"/>
      <c r="AB366" s="238"/>
      <c r="AC366" s="222" t="s">
        <v>251</v>
      </c>
      <c r="AD366" s="223"/>
      <c r="AE366" s="223"/>
      <c r="AF366" s="223"/>
      <c r="AG366" s="223"/>
      <c r="AH366" s="253">
        <v>1</v>
      </c>
      <c r="AI366" s="254"/>
      <c r="AJ366" s="254"/>
      <c r="AK366" s="254"/>
      <c r="AL366" s="226">
        <v>98.6</v>
      </c>
      <c r="AM366" s="227"/>
      <c r="AN366" s="227"/>
      <c r="AO366" s="228"/>
      <c r="AP366" s="229" t="s">
        <v>697</v>
      </c>
      <c r="AQ366" s="229"/>
      <c r="AR366" s="229"/>
      <c r="AS366" s="229"/>
      <c r="AT366" s="229"/>
      <c r="AU366" s="229"/>
      <c r="AV366" s="229"/>
      <c r="AW366" s="229"/>
      <c r="AX366" s="229"/>
    </row>
    <row r="367" spans="1:51" ht="30" customHeight="1" x14ac:dyDescent="0.2">
      <c r="A367" s="230">
        <v>2</v>
      </c>
      <c r="B367" s="230">
        <v>1</v>
      </c>
      <c r="C367" s="252" t="s">
        <v>723</v>
      </c>
      <c r="D367" s="251"/>
      <c r="E367" s="251"/>
      <c r="F367" s="251"/>
      <c r="G367" s="251"/>
      <c r="H367" s="251"/>
      <c r="I367" s="251"/>
      <c r="J367" s="233">
        <v>9010005016602</v>
      </c>
      <c r="K367" s="234"/>
      <c r="L367" s="234"/>
      <c r="M367" s="234"/>
      <c r="N367" s="234"/>
      <c r="O367" s="234"/>
      <c r="P367" s="245" t="s">
        <v>677</v>
      </c>
      <c r="Q367" s="235"/>
      <c r="R367" s="235"/>
      <c r="S367" s="235"/>
      <c r="T367" s="235"/>
      <c r="U367" s="235"/>
      <c r="V367" s="235"/>
      <c r="W367" s="235"/>
      <c r="X367" s="235"/>
      <c r="Y367" s="236">
        <v>16.100000000000001</v>
      </c>
      <c r="Z367" s="237"/>
      <c r="AA367" s="237"/>
      <c r="AB367" s="238"/>
      <c r="AC367" s="222" t="s">
        <v>251</v>
      </c>
      <c r="AD367" s="223"/>
      <c r="AE367" s="223"/>
      <c r="AF367" s="223"/>
      <c r="AG367" s="223"/>
      <c r="AH367" s="253">
        <v>1</v>
      </c>
      <c r="AI367" s="254"/>
      <c r="AJ367" s="254"/>
      <c r="AK367" s="254"/>
      <c r="AL367" s="226">
        <v>99.9</v>
      </c>
      <c r="AM367" s="227"/>
      <c r="AN367" s="227"/>
      <c r="AO367" s="228"/>
      <c r="AP367" s="229" t="s">
        <v>697</v>
      </c>
      <c r="AQ367" s="229"/>
      <c r="AR367" s="229"/>
      <c r="AS367" s="229"/>
      <c r="AT367" s="229"/>
      <c r="AU367" s="229"/>
      <c r="AV367" s="229"/>
      <c r="AW367" s="229"/>
      <c r="AX367" s="229"/>
      <c r="AY367">
        <f>COUNTA($C$367)</f>
        <v>1</v>
      </c>
    </row>
    <row r="368" spans="1:51" ht="30" hidden="1" customHeight="1" x14ac:dyDescent="0.2">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52"/>
      <c r="D370" s="251"/>
      <c r="E370" s="251"/>
      <c r="F370" s="251"/>
      <c r="G370" s="251"/>
      <c r="H370" s="251"/>
      <c r="I370" s="251"/>
      <c r="J370" s="233"/>
      <c r="K370" s="234"/>
      <c r="L370" s="234"/>
      <c r="M370" s="234"/>
      <c r="N370" s="234"/>
      <c r="O370" s="234"/>
      <c r="P370" s="24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52"/>
      <c r="D371" s="251"/>
      <c r="E371" s="251"/>
      <c r="F371" s="251"/>
      <c r="G371" s="251"/>
      <c r="H371" s="251"/>
      <c r="I371" s="251"/>
      <c r="J371" s="233"/>
      <c r="K371" s="234"/>
      <c r="L371" s="234"/>
      <c r="M371" s="234"/>
      <c r="N371" s="234"/>
      <c r="O371" s="234"/>
      <c r="P371" s="24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52"/>
      <c r="D372" s="251"/>
      <c r="E372" s="251"/>
      <c r="F372" s="251"/>
      <c r="G372" s="251"/>
      <c r="H372" s="251"/>
      <c r="I372" s="251"/>
      <c r="J372" s="233"/>
      <c r="K372" s="234"/>
      <c r="L372" s="234"/>
      <c r="M372" s="234"/>
      <c r="N372" s="234"/>
      <c r="O372" s="234"/>
      <c r="P372" s="24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52"/>
      <c r="D373" s="251"/>
      <c r="E373" s="251"/>
      <c r="F373" s="251"/>
      <c r="G373" s="251"/>
      <c r="H373" s="251"/>
      <c r="I373" s="251"/>
      <c r="J373" s="233"/>
      <c r="K373" s="234"/>
      <c r="L373" s="234"/>
      <c r="M373" s="234"/>
      <c r="N373" s="234"/>
      <c r="O373" s="234"/>
      <c r="P373" s="24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52"/>
      <c r="D374" s="251"/>
      <c r="E374" s="251"/>
      <c r="F374" s="251"/>
      <c r="G374" s="251"/>
      <c r="H374" s="251"/>
      <c r="I374" s="251"/>
      <c r="J374" s="233"/>
      <c r="K374" s="234"/>
      <c r="L374" s="234"/>
      <c r="M374" s="234"/>
      <c r="N374" s="234"/>
      <c r="O374" s="234"/>
      <c r="P374" s="24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52"/>
      <c r="D375" s="251"/>
      <c r="E375" s="251"/>
      <c r="F375" s="251"/>
      <c r="G375" s="251"/>
      <c r="H375" s="251"/>
      <c r="I375" s="251"/>
      <c r="J375" s="233"/>
      <c r="K375" s="234"/>
      <c r="L375" s="234"/>
      <c r="M375" s="234"/>
      <c r="N375" s="234"/>
      <c r="O375" s="234"/>
      <c r="P375" s="24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55"/>
      <c r="B398" s="255"/>
      <c r="C398" s="255" t="s">
        <v>24</v>
      </c>
      <c r="D398" s="255"/>
      <c r="E398" s="255"/>
      <c r="F398" s="255"/>
      <c r="G398" s="255"/>
      <c r="H398" s="255"/>
      <c r="I398" s="255"/>
      <c r="J398" s="241" t="s">
        <v>195</v>
      </c>
      <c r="K398" s="256"/>
      <c r="L398" s="256"/>
      <c r="M398" s="256"/>
      <c r="N398" s="256"/>
      <c r="O398" s="256"/>
      <c r="P398" s="119" t="s">
        <v>25</v>
      </c>
      <c r="Q398" s="119"/>
      <c r="R398" s="119"/>
      <c r="S398" s="119"/>
      <c r="T398" s="119"/>
      <c r="U398" s="119"/>
      <c r="V398" s="119"/>
      <c r="W398" s="119"/>
      <c r="X398" s="119"/>
      <c r="Y398" s="257" t="s">
        <v>194</v>
      </c>
      <c r="Z398" s="258"/>
      <c r="AA398" s="258"/>
      <c r="AB398" s="258"/>
      <c r="AC398" s="241" t="s">
        <v>224</v>
      </c>
      <c r="AD398" s="241"/>
      <c r="AE398" s="241"/>
      <c r="AF398" s="241"/>
      <c r="AG398" s="241"/>
      <c r="AH398" s="257" t="s">
        <v>242</v>
      </c>
      <c r="AI398" s="255"/>
      <c r="AJ398" s="255"/>
      <c r="AK398" s="255"/>
      <c r="AL398" s="255" t="s">
        <v>19</v>
      </c>
      <c r="AM398" s="255"/>
      <c r="AN398" s="255"/>
      <c r="AO398" s="259"/>
      <c r="AP398" s="244" t="s">
        <v>196</v>
      </c>
      <c r="AQ398" s="244"/>
      <c r="AR398" s="244"/>
      <c r="AS398" s="244"/>
      <c r="AT398" s="244"/>
      <c r="AU398" s="244"/>
      <c r="AV398" s="244"/>
      <c r="AW398" s="244"/>
      <c r="AX398" s="244"/>
      <c r="AY398">
        <f>$AY$396</f>
        <v>1</v>
      </c>
    </row>
    <row r="399" spans="1:51" ht="30" customHeight="1" x14ac:dyDescent="0.2">
      <c r="A399" s="230">
        <v>1</v>
      </c>
      <c r="B399" s="230">
        <v>1</v>
      </c>
      <c r="C399" s="252" t="s">
        <v>724</v>
      </c>
      <c r="D399" s="251"/>
      <c r="E399" s="251"/>
      <c r="F399" s="251"/>
      <c r="G399" s="251"/>
      <c r="H399" s="251"/>
      <c r="I399" s="251"/>
      <c r="J399" s="233">
        <v>9010005016602</v>
      </c>
      <c r="K399" s="234"/>
      <c r="L399" s="234"/>
      <c r="M399" s="234"/>
      <c r="N399" s="234"/>
      <c r="O399" s="234"/>
      <c r="P399" s="245" t="s">
        <v>678</v>
      </c>
      <c r="Q399" s="235"/>
      <c r="R399" s="235"/>
      <c r="S399" s="235"/>
      <c r="T399" s="235"/>
      <c r="U399" s="235"/>
      <c r="V399" s="235"/>
      <c r="W399" s="235"/>
      <c r="X399" s="235"/>
      <c r="Y399" s="236">
        <v>77.3</v>
      </c>
      <c r="Z399" s="237"/>
      <c r="AA399" s="237"/>
      <c r="AB399" s="238"/>
      <c r="AC399" s="222" t="s">
        <v>247</v>
      </c>
      <c r="AD399" s="223"/>
      <c r="AE399" s="223"/>
      <c r="AF399" s="223"/>
      <c r="AG399" s="223"/>
      <c r="AH399" s="253">
        <v>1</v>
      </c>
      <c r="AI399" s="254"/>
      <c r="AJ399" s="254"/>
      <c r="AK399" s="254"/>
      <c r="AL399" s="226">
        <v>95.7</v>
      </c>
      <c r="AM399" s="227"/>
      <c r="AN399" s="227"/>
      <c r="AO399" s="228"/>
      <c r="AP399" s="229" t="s">
        <v>697</v>
      </c>
      <c r="AQ399" s="229"/>
      <c r="AR399" s="229"/>
      <c r="AS399" s="229"/>
      <c r="AT399" s="229"/>
      <c r="AU399" s="229"/>
      <c r="AV399" s="229"/>
      <c r="AW399" s="229"/>
      <c r="AX399" s="229"/>
      <c r="AY399">
        <f>$AY$396</f>
        <v>1</v>
      </c>
    </row>
    <row r="400" spans="1:51" ht="30" hidden="1" customHeight="1" x14ac:dyDescent="0.2">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255"/>
      <c r="B431" s="255"/>
      <c r="C431" s="255" t="s">
        <v>24</v>
      </c>
      <c r="D431" s="255"/>
      <c r="E431" s="255"/>
      <c r="F431" s="255"/>
      <c r="G431" s="255"/>
      <c r="H431" s="255"/>
      <c r="I431" s="255"/>
      <c r="J431" s="241" t="s">
        <v>195</v>
      </c>
      <c r="K431" s="256"/>
      <c r="L431" s="256"/>
      <c r="M431" s="256"/>
      <c r="N431" s="256"/>
      <c r="O431" s="256"/>
      <c r="P431" s="119" t="s">
        <v>25</v>
      </c>
      <c r="Q431" s="119"/>
      <c r="R431" s="119"/>
      <c r="S431" s="119"/>
      <c r="T431" s="119"/>
      <c r="U431" s="119"/>
      <c r="V431" s="119"/>
      <c r="W431" s="119"/>
      <c r="X431" s="119"/>
      <c r="Y431" s="257" t="s">
        <v>194</v>
      </c>
      <c r="Z431" s="258"/>
      <c r="AA431" s="258"/>
      <c r="AB431" s="258"/>
      <c r="AC431" s="241" t="s">
        <v>224</v>
      </c>
      <c r="AD431" s="241"/>
      <c r="AE431" s="241"/>
      <c r="AF431" s="241"/>
      <c r="AG431" s="241"/>
      <c r="AH431" s="257" t="s">
        <v>242</v>
      </c>
      <c r="AI431" s="255"/>
      <c r="AJ431" s="255"/>
      <c r="AK431" s="255"/>
      <c r="AL431" s="255" t="s">
        <v>19</v>
      </c>
      <c r="AM431" s="255"/>
      <c r="AN431" s="255"/>
      <c r="AO431" s="259"/>
      <c r="AP431" s="244" t="s">
        <v>196</v>
      </c>
      <c r="AQ431" s="244"/>
      <c r="AR431" s="244"/>
      <c r="AS431" s="244"/>
      <c r="AT431" s="244"/>
      <c r="AU431" s="244"/>
      <c r="AV431" s="244"/>
      <c r="AW431" s="244"/>
      <c r="AX431" s="244"/>
      <c r="AY431">
        <f>$AY$429</f>
        <v>1</v>
      </c>
    </row>
    <row r="432" spans="1:51" ht="30" customHeight="1" x14ac:dyDescent="0.2">
      <c r="A432" s="230">
        <v>1</v>
      </c>
      <c r="B432" s="230">
        <v>1</v>
      </c>
      <c r="C432" s="252" t="s">
        <v>679</v>
      </c>
      <c r="D432" s="251"/>
      <c r="E432" s="251"/>
      <c r="F432" s="251"/>
      <c r="G432" s="251"/>
      <c r="H432" s="251"/>
      <c r="I432" s="251"/>
      <c r="J432" s="233">
        <v>6120005021643</v>
      </c>
      <c r="K432" s="234"/>
      <c r="L432" s="234"/>
      <c r="M432" s="234"/>
      <c r="N432" s="234"/>
      <c r="O432" s="234"/>
      <c r="P432" s="245" t="s">
        <v>678</v>
      </c>
      <c r="Q432" s="235"/>
      <c r="R432" s="235"/>
      <c r="S432" s="235"/>
      <c r="T432" s="235"/>
      <c r="U432" s="235"/>
      <c r="V432" s="235"/>
      <c r="W432" s="235"/>
      <c r="X432" s="235"/>
      <c r="Y432" s="236">
        <v>17</v>
      </c>
      <c r="Z432" s="237"/>
      <c r="AA432" s="237"/>
      <c r="AB432" s="238"/>
      <c r="AC432" s="222" t="s">
        <v>247</v>
      </c>
      <c r="AD432" s="223"/>
      <c r="AE432" s="223"/>
      <c r="AF432" s="223"/>
      <c r="AG432" s="223"/>
      <c r="AH432" s="253">
        <v>1</v>
      </c>
      <c r="AI432" s="254"/>
      <c r="AJ432" s="254"/>
      <c r="AK432" s="254"/>
      <c r="AL432" s="226">
        <v>99.9</v>
      </c>
      <c r="AM432" s="227"/>
      <c r="AN432" s="227"/>
      <c r="AO432" s="228"/>
      <c r="AP432" s="229" t="s">
        <v>697</v>
      </c>
      <c r="AQ432" s="229"/>
      <c r="AR432" s="229"/>
      <c r="AS432" s="229"/>
      <c r="AT432" s="229"/>
      <c r="AU432" s="229"/>
      <c r="AV432" s="229"/>
      <c r="AW432" s="229"/>
      <c r="AX432" s="229"/>
      <c r="AY432">
        <f>$AY$429</f>
        <v>1</v>
      </c>
    </row>
    <row r="433" spans="1:51" ht="30" hidden="1" customHeight="1" x14ac:dyDescent="0.2">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2">
      <c r="A464" s="255"/>
      <c r="B464" s="255"/>
      <c r="C464" s="255" t="s">
        <v>24</v>
      </c>
      <c r="D464" s="255"/>
      <c r="E464" s="255"/>
      <c r="F464" s="255"/>
      <c r="G464" s="255"/>
      <c r="H464" s="255"/>
      <c r="I464" s="255"/>
      <c r="J464" s="241" t="s">
        <v>195</v>
      </c>
      <c r="K464" s="256"/>
      <c r="L464" s="256"/>
      <c r="M464" s="256"/>
      <c r="N464" s="256"/>
      <c r="O464" s="256"/>
      <c r="P464" s="119" t="s">
        <v>25</v>
      </c>
      <c r="Q464" s="119"/>
      <c r="R464" s="119"/>
      <c r="S464" s="119"/>
      <c r="T464" s="119"/>
      <c r="U464" s="119"/>
      <c r="V464" s="119"/>
      <c r="W464" s="119"/>
      <c r="X464" s="119"/>
      <c r="Y464" s="257" t="s">
        <v>194</v>
      </c>
      <c r="Z464" s="258"/>
      <c r="AA464" s="258"/>
      <c r="AB464" s="258"/>
      <c r="AC464" s="241" t="s">
        <v>224</v>
      </c>
      <c r="AD464" s="241"/>
      <c r="AE464" s="241"/>
      <c r="AF464" s="241"/>
      <c r="AG464" s="241"/>
      <c r="AH464" s="257" t="s">
        <v>242</v>
      </c>
      <c r="AI464" s="255"/>
      <c r="AJ464" s="255"/>
      <c r="AK464" s="255"/>
      <c r="AL464" s="255" t="s">
        <v>19</v>
      </c>
      <c r="AM464" s="255"/>
      <c r="AN464" s="255"/>
      <c r="AO464" s="259"/>
      <c r="AP464" s="244" t="s">
        <v>196</v>
      </c>
      <c r="AQ464" s="244"/>
      <c r="AR464" s="244"/>
      <c r="AS464" s="244"/>
      <c r="AT464" s="244"/>
      <c r="AU464" s="244"/>
      <c r="AV464" s="244"/>
      <c r="AW464" s="244"/>
      <c r="AX464" s="244"/>
      <c r="AY464">
        <f>$AY$462</f>
        <v>1</v>
      </c>
    </row>
    <row r="465" spans="1:51" ht="30" customHeight="1" x14ac:dyDescent="0.2">
      <c r="A465" s="230">
        <v>1</v>
      </c>
      <c r="B465" s="230">
        <v>1</v>
      </c>
      <c r="C465" s="252" t="s">
        <v>680</v>
      </c>
      <c r="D465" s="251"/>
      <c r="E465" s="251"/>
      <c r="F465" s="251"/>
      <c r="G465" s="251"/>
      <c r="H465" s="251"/>
      <c r="I465" s="251"/>
      <c r="J465" s="233">
        <v>8080405001520</v>
      </c>
      <c r="K465" s="234"/>
      <c r="L465" s="234"/>
      <c r="M465" s="234"/>
      <c r="N465" s="234"/>
      <c r="O465" s="234"/>
      <c r="P465" s="245" t="s">
        <v>678</v>
      </c>
      <c r="Q465" s="235"/>
      <c r="R465" s="235"/>
      <c r="S465" s="235"/>
      <c r="T465" s="235"/>
      <c r="U465" s="235"/>
      <c r="V465" s="235"/>
      <c r="W465" s="235"/>
      <c r="X465" s="235"/>
      <c r="Y465" s="236">
        <v>8</v>
      </c>
      <c r="Z465" s="237"/>
      <c r="AA465" s="237"/>
      <c r="AB465" s="238"/>
      <c r="AC465" s="222" t="s">
        <v>247</v>
      </c>
      <c r="AD465" s="223"/>
      <c r="AE465" s="223"/>
      <c r="AF465" s="223"/>
      <c r="AG465" s="223"/>
      <c r="AH465" s="253">
        <v>1</v>
      </c>
      <c r="AI465" s="254"/>
      <c r="AJ465" s="254"/>
      <c r="AK465" s="254"/>
      <c r="AL465" s="226">
        <v>84.7</v>
      </c>
      <c r="AM465" s="227"/>
      <c r="AN465" s="227"/>
      <c r="AO465" s="228"/>
      <c r="AP465" s="229" t="s">
        <v>697</v>
      </c>
      <c r="AQ465" s="229"/>
      <c r="AR465" s="229"/>
      <c r="AS465" s="229"/>
      <c r="AT465" s="229"/>
      <c r="AU465" s="229"/>
      <c r="AV465" s="229"/>
      <c r="AW465" s="229"/>
      <c r="AX465" s="229"/>
      <c r="AY465">
        <f>$AY$462</f>
        <v>1</v>
      </c>
    </row>
    <row r="466" spans="1:51" ht="30" hidden="1" customHeight="1" x14ac:dyDescent="0.2">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2">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2">
      <c r="A497" s="255"/>
      <c r="B497" s="255"/>
      <c r="C497" s="255" t="s">
        <v>24</v>
      </c>
      <c r="D497" s="255"/>
      <c r="E497" s="255"/>
      <c r="F497" s="255"/>
      <c r="G497" s="255"/>
      <c r="H497" s="255"/>
      <c r="I497" s="255"/>
      <c r="J497" s="241" t="s">
        <v>195</v>
      </c>
      <c r="K497" s="256"/>
      <c r="L497" s="256"/>
      <c r="M497" s="256"/>
      <c r="N497" s="256"/>
      <c r="O497" s="256"/>
      <c r="P497" s="119" t="s">
        <v>25</v>
      </c>
      <c r="Q497" s="119"/>
      <c r="R497" s="119"/>
      <c r="S497" s="119"/>
      <c r="T497" s="119"/>
      <c r="U497" s="119"/>
      <c r="V497" s="119"/>
      <c r="W497" s="119"/>
      <c r="X497" s="119"/>
      <c r="Y497" s="257" t="s">
        <v>194</v>
      </c>
      <c r="Z497" s="258"/>
      <c r="AA497" s="258"/>
      <c r="AB497" s="258"/>
      <c r="AC497" s="241" t="s">
        <v>224</v>
      </c>
      <c r="AD497" s="241"/>
      <c r="AE497" s="241"/>
      <c r="AF497" s="241"/>
      <c r="AG497" s="241"/>
      <c r="AH497" s="257" t="s">
        <v>242</v>
      </c>
      <c r="AI497" s="255"/>
      <c r="AJ497" s="255"/>
      <c r="AK497" s="255"/>
      <c r="AL497" s="255" t="s">
        <v>19</v>
      </c>
      <c r="AM497" s="255"/>
      <c r="AN497" s="255"/>
      <c r="AO497" s="259"/>
      <c r="AP497" s="244" t="s">
        <v>196</v>
      </c>
      <c r="AQ497" s="244"/>
      <c r="AR497" s="244"/>
      <c r="AS497" s="244"/>
      <c r="AT497" s="244"/>
      <c r="AU497" s="244"/>
      <c r="AV497" s="244"/>
      <c r="AW497" s="244"/>
      <c r="AX497" s="244"/>
      <c r="AY497">
        <f>$AY$495</f>
        <v>1</v>
      </c>
    </row>
    <row r="498" spans="1:51" ht="30" customHeight="1" x14ac:dyDescent="0.2">
      <c r="A498" s="230">
        <v>1</v>
      </c>
      <c r="B498" s="230">
        <v>1</v>
      </c>
      <c r="C498" s="252" t="s">
        <v>681</v>
      </c>
      <c r="D498" s="251"/>
      <c r="E498" s="251"/>
      <c r="F498" s="251"/>
      <c r="G498" s="251"/>
      <c r="H498" s="251"/>
      <c r="I498" s="251"/>
      <c r="J498" s="233">
        <v>3011105005500</v>
      </c>
      <c r="K498" s="234"/>
      <c r="L498" s="234"/>
      <c r="M498" s="234"/>
      <c r="N498" s="234"/>
      <c r="O498" s="234"/>
      <c r="P498" s="245" t="s">
        <v>682</v>
      </c>
      <c r="Q498" s="235"/>
      <c r="R498" s="235"/>
      <c r="S498" s="235"/>
      <c r="T498" s="235"/>
      <c r="U498" s="235"/>
      <c r="V498" s="235"/>
      <c r="W498" s="235"/>
      <c r="X498" s="235"/>
      <c r="Y498" s="236">
        <v>4</v>
      </c>
      <c r="Z498" s="237"/>
      <c r="AA498" s="237"/>
      <c r="AB498" s="238"/>
      <c r="AC498" s="222" t="s">
        <v>247</v>
      </c>
      <c r="AD498" s="223"/>
      <c r="AE498" s="223"/>
      <c r="AF498" s="223"/>
      <c r="AG498" s="223"/>
      <c r="AH498" s="253">
        <v>1</v>
      </c>
      <c r="AI498" s="254"/>
      <c r="AJ498" s="254"/>
      <c r="AK498" s="254"/>
      <c r="AL498" s="226">
        <v>99.6</v>
      </c>
      <c r="AM498" s="227"/>
      <c r="AN498" s="227"/>
      <c r="AO498" s="228"/>
      <c r="AP498" s="229" t="s">
        <v>697</v>
      </c>
      <c r="AQ498" s="229"/>
      <c r="AR498" s="229"/>
      <c r="AS498" s="229"/>
      <c r="AT498" s="229"/>
      <c r="AU498" s="229"/>
      <c r="AV498" s="229"/>
      <c r="AW498" s="229"/>
      <c r="AX498" s="229"/>
      <c r="AY498">
        <f>$AY$495</f>
        <v>1</v>
      </c>
    </row>
    <row r="499" spans="1:51" ht="30" hidden="1" customHeight="1" x14ac:dyDescent="0.2">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2">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2">
      <c r="A530" s="255"/>
      <c r="B530" s="255"/>
      <c r="C530" s="255" t="s">
        <v>24</v>
      </c>
      <c r="D530" s="255"/>
      <c r="E530" s="255"/>
      <c r="F530" s="255"/>
      <c r="G530" s="255"/>
      <c r="H530" s="255"/>
      <c r="I530" s="255"/>
      <c r="J530" s="241" t="s">
        <v>195</v>
      </c>
      <c r="K530" s="256"/>
      <c r="L530" s="256"/>
      <c r="M530" s="256"/>
      <c r="N530" s="256"/>
      <c r="O530" s="256"/>
      <c r="P530" s="119" t="s">
        <v>25</v>
      </c>
      <c r="Q530" s="119"/>
      <c r="R530" s="119"/>
      <c r="S530" s="119"/>
      <c r="T530" s="119"/>
      <c r="U530" s="119"/>
      <c r="V530" s="119"/>
      <c r="W530" s="119"/>
      <c r="X530" s="119"/>
      <c r="Y530" s="257" t="s">
        <v>194</v>
      </c>
      <c r="Z530" s="258"/>
      <c r="AA530" s="258"/>
      <c r="AB530" s="258"/>
      <c r="AC530" s="241" t="s">
        <v>224</v>
      </c>
      <c r="AD530" s="241"/>
      <c r="AE530" s="241"/>
      <c r="AF530" s="241"/>
      <c r="AG530" s="241"/>
      <c r="AH530" s="257" t="s">
        <v>242</v>
      </c>
      <c r="AI530" s="255"/>
      <c r="AJ530" s="255"/>
      <c r="AK530" s="255"/>
      <c r="AL530" s="255" t="s">
        <v>19</v>
      </c>
      <c r="AM530" s="255"/>
      <c r="AN530" s="255"/>
      <c r="AO530" s="259"/>
      <c r="AP530" s="244" t="s">
        <v>196</v>
      </c>
      <c r="AQ530" s="244"/>
      <c r="AR530" s="244"/>
      <c r="AS530" s="244"/>
      <c r="AT530" s="244"/>
      <c r="AU530" s="244"/>
      <c r="AV530" s="244"/>
      <c r="AW530" s="244"/>
      <c r="AX530" s="244"/>
      <c r="AY530">
        <f>$AY$528</f>
        <v>1</v>
      </c>
    </row>
    <row r="531" spans="1:51" ht="30" customHeight="1" x14ac:dyDescent="0.2">
      <c r="A531" s="230">
        <v>1</v>
      </c>
      <c r="B531" s="230">
        <v>1</v>
      </c>
      <c r="C531" s="252" t="s">
        <v>683</v>
      </c>
      <c r="D531" s="251"/>
      <c r="E531" s="251"/>
      <c r="F531" s="251"/>
      <c r="G531" s="251"/>
      <c r="H531" s="251"/>
      <c r="I531" s="251"/>
      <c r="J531" s="233">
        <v>1011105001609</v>
      </c>
      <c r="K531" s="234"/>
      <c r="L531" s="234"/>
      <c r="M531" s="234"/>
      <c r="N531" s="234"/>
      <c r="O531" s="234"/>
      <c r="P531" s="245" t="s">
        <v>684</v>
      </c>
      <c r="Q531" s="235"/>
      <c r="R531" s="235"/>
      <c r="S531" s="235"/>
      <c r="T531" s="235"/>
      <c r="U531" s="235"/>
      <c r="V531" s="235"/>
      <c r="W531" s="235"/>
      <c r="X531" s="235"/>
      <c r="Y531" s="236">
        <v>16.3</v>
      </c>
      <c r="Z531" s="237"/>
      <c r="AA531" s="237"/>
      <c r="AB531" s="238"/>
      <c r="AC531" s="222" t="s">
        <v>251</v>
      </c>
      <c r="AD531" s="223"/>
      <c r="AE531" s="223"/>
      <c r="AF531" s="223"/>
      <c r="AG531" s="223"/>
      <c r="AH531" s="253">
        <v>1</v>
      </c>
      <c r="AI531" s="254"/>
      <c r="AJ531" s="254"/>
      <c r="AK531" s="254"/>
      <c r="AL531" s="226">
        <v>99.1</v>
      </c>
      <c r="AM531" s="227"/>
      <c r="AN531" s="227"/>
      <c r="AO531" s="228"/>
      <c r="AP531" s="229" t="s">
        <v>697</v>
      </c>
      <c r="AQ531" s="229"/>
      <c r="AR531" s="229"/>
      <c r="AS531" s="229"/>
      <c r="AT531" s="229"/>
      <c r="AU531" s="229"/>
      <c r="AV531" s="229"/>
      <c r="AW531" s="229"/>
      <c r="AX531" s="229"/>
      <c r="AY531">
        <f>$AY$528</f>
        <v>1</v>
      </c>
    </row>
    <row r="532" spans="1:51" ht="30" hidden="1" customHeight="1" x14ac:dyDescent="0.2">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2">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2">
      <c r="A563" s="255"/>
      <c r="B563" s="255"/>
      <c r="C563" s="255" t="s">
        <v>24</v>
      </c>
      <c r="D563" s="255"/>
      <c r="E563" s="255"/>
      <c r="F563" s="255"/>
      <c r="G563" s="255"/>
      <c r="H563" s="255"/>
      <c r="I563" s="255"/>
      <c r="J563" s="241" t="s">
        <v>195</v>
      </c>
      <c r="K563" s="256"/>
      <c r="L563" s="256"/>
      <c r="M563" s="256"/>
      <c r="N563" s="256"/>
      <c r="O563" s="256"/>
      <c r="P563" s="119" t="s">
        <v>25</v>
      </c>
      <c r="Q563" s="119"/>
      <c r="R563" s="119"/>
      <c r="S563" s="119"/>
      <c r="T563" s="119"/>
      <c r="U563" s="119"/>
      <c r="V563" s="119"/>
      <c r="W563" s="119"/>
      <c r="X563" s="119"/>
      <c r="Y563" s="257" t="s">
        <v>194</v>
      </c>
      <c r="Z563" s="258"/>
      <c r="AA563" s="258"/>
      <c r="AB563" s="258"/>
      <c r="AC563" s="241" t="s">
        <v>224</v>
      </c>
      <c r="AD563" s="241"/>
      <c r="AE563" s="241"/>
      <c r="AF563" s="241"/>
      <c r="AG563" s="241"/>
      <c r="AH563" s="257" t="s">
        <v>242</v>
      </c>
      <c r="AI563" s="255"/>
      <c r="AJ563" s="255"/>
      <c r="AK563" s="255"/>
      <c r="AL563" s="255" t="s">
        <v>19</v>
      </c>
      <c r="AM563" s="255"/>
      <c r="AN563" s="255"/>
      <c r="AO563" s="259"/>
      <c r="AP563" s="244" t="s">
        <v>196</v>
      </c>
      <c r="AQ563" s="244"/>
      <c r="AR563" s="244"/>
      <c r="AS563" s="244"/>
      <c r="AT563" s="244"/>
      <c r="AU563" s="244"/>
      <c r="AV563" s="244"/>
      <c r="AW563" s="244"/>
      <c r="AX563" s="244"/>
      <c r="AY563">
        <f>$AY$561</f>
        <v>1</v>
      </c>
    </row>
    <row r="564" spans="1:51" ht="30" customHeight="1" x14ac:dyDescent="0.2">
      <c r="A564" s="230">
        <v>1</v>
      </c>
      <c r="B564" s="230">
        <v>1</v>
      </c>
      <c r="C564" s="252" t="s">
        <v>685</v>
      </c>
      <c r="D564" s="251"/>
      <c r="E564" s="251"/>
      <c r="F564" s="251"/>
      <c r="G564" s="251"/>
      <c r="H564" s="251"/>
      <c r="I564" s="251"/>
      <c r="J564" s="233">
        <v>5120005008047</v>
      </c>
      <c r="K564" s="234"/>
      <c r="L564" s="234"/>
      <c r="M564" s="234"/>
      <c r="N564" s="234"/>
      <c r="O564" s="234"/>
      <c r="P564" s="245" t="s">
        <v>684</v>
      </c>
      <c r="Q564" s="235"/>
      <c r="R564" s="235"/>
      <c r="S564" s="235"/>
      <c r="T564" s="235"/>
      <c r="U564" s="235"/>
      <c r="V564" s="235"/>
      <c r="W564" s="235"/>
      <c r="X564" s="235"/>
      <c r="Y564" s="236">
        <v>6</v>
      </c>
      <c r="Z564" s="237"/>
      <c r="AA564" s="237"/>
      <c r="AB564" s="238"/>
      <c r="AC564" s="222" t="s">
        <v>251</v>
      </c>
      <c r="AD564" s="223"/>
      <c r="AE564" s="223"/>
      <c r="AF564" s="223"/>
      <c r="AG564" s="223"/>
      <c r="AH564" s="253">
        <v>1</v>
      </c>
      <c r="AI564" s="254"/>
      <c r="AJ564" s="254"/>
      <c r="AK564" s="254"/>
      <c r="AL564" s="226">
        <v>97.3</v>
      </c>
      <c r="AM564" s="227"/>
      <c r="AN564" s="227"/>
      <c r="AO564" s="228"/>
      <c r="AP564" s="229" t="s">
        <v>697</v>
      </c>
      <c r="AQ564" s="229"/>
      <c r="AR564" s="229"/>
      <c r="AS564" s="229"/>
      <c r="AT564" s="229"/>
      <c r="AU564" s="229"/>
      <c r="AV564" s="229"/>
      <c r="AW564" s="229"/>
      <c r="AX564" s="229"/>
      <c r="AY564">
        <f>$AY$561</f>
        <v>1</v>
      </c>
    </row>
    <row r="565" spans="1:51" ht="30" hidden="1" customHeight="1" x14ac:dyDescent="0.2">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1</v>
      </c>
    </row>
    <row r="595" spans="1:51" ht="24.75" customHeight="1" x14ac:dyDescent="0.2">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1</v>
      </c>
    </row>
    <row r="596" spans="1:51" ht="59.25" customHeight="1" x14ac:dyDescent="0.2">
      <c r="A596" s="255"/>
      <c r="B596" s="255"/>
      <c r="C596" s="255" t="s">
        <v>24</v>
      </c>
      <c r="D596" s="255"/>
      <c r="E596" s="255"/>
      <c r="F596" s="255"/>
      <c r="G596" s="255"/>
      <c r="H596" s="255"/>
      <c r="I596" s="255"/>
      <c r="J596" s="241" t="s">
        <v>195</v>
      </c>
      <c r="K596" s="256"/>
      <c r="L596" s="256"/>
      <c r="M596" s="256"/>
      <c r="N596" s="256"/>
      <c r="O596" s="256"/>
      <c r="P596" s="119" t="s">
        <v>25</v>
      </c>
      <c r="Q596" s="119"/>
      <c r="R596" s="119"/>
      <c r="S596" s="119"/>
      <c r="T596" s="119"/>
      <c r="U596" s="119"/>
      <c r="V596" s="119"/>
      <c r="W596" s="119"/>
      <c r="X596" s="119"/>
      <c r="Y596" s="257" t="s">
        <v>194</v>
      </c>
      <c r="Z596" s="258"/>
      <c r="AA596" s="258"/>
      <c r="AB596" s="258"/>
      <c r="AC596" s="241" t="s">
        <v>224</v>
      </c>
      <c r="AD596" s="241"/>
      <c r="AE596" s="241"/>
      <c r="AF596" s="241"/>
      <c r="AG596" s="241"/>
      <c r="AH596" s="257" t="s">
        <v>242</v>
      </c>
      <c r="AI596" s="255"/>
      <c r="AJ596" s="255"/>
      <c r="AK596" s="255"/>
      <c r="AL596" s="255" t="s">
        <v>19</v>
      </c>
      <c r="AM596" s="255"/>
      <c r="AN596" s="255"/>
      <c r="AO596" s="259"/>
      <c r="AP596" s="244" t="s">
        <v>196</v>
      </c>
      <c r="AQ596" s="244"/>
      <c r="AR596" s="244"/>
      <c r="AS596" s="244"/>
      <c r="AT596" s="244"/>
      <c r="AU596" s="244"/>
      <c r="AV596" s="244"/>
      <c r="AW596" s="244"/>
      <c r="AX596" s="244"/>
      <c r="AY596">
        <f>$AY$594</f>
        <v>1</v>
      </c>
    </row>
    <row r="597" spans="1:51" ht="30" customHeight="1" x14ac:dyDescent="0.2">
      <c r="A597" s="230">
        <v>1</v>
      </c>
      <c r="B597" s="230">
        <v>1</v>
      </c>
      <c r="C597" s="252" t="s">
        <v>686</v>
      </c>
      <c r="D597" s="251"/>
      <c r="E597" s="251"/>
      <c r="F597" s="251"/>
      <c r="G597" s="251"/>
      <c r="H597" s="251"/>
      <c r="I597" s="251"/>
      <c r="J597" s="233">
        <v>4010401040466</v>
      </c>
      <c r="K597" s="234"/>
      <c r="L597" s="234"/>
      <c r="M597" s="234"/>
      <c r="N597" s="234"/>
      <c r="O597" s="234"/>
      <c r="P597" s="245" t="s">
        <v>687</v>
      </c>
      <c r="Q597" s="235"/>
      <c r="R597" s="235"/>
      <c r="S597" s="235"/>
      <c r="T597" s="235"/>
      <c r="U597" s="235"/>
      <c r="V597" s="235"/>
      <c r="W597" s="235"/>
      <c r="X597" s="235"/>
      <c r="Y597" s="236">
        <v>19.3</v>
      </c>
      <c r="Z597" s="237"/>
      <c r="AA597" s="237"/>
      <c r="AB597" s="238"/>
      <c r="AC597" s="222" t="s">
        <v>247</v>
      </c>
      <c r="AD597" s="223"/>
      <c r="AE597" s="223"/>
      <c r="AF597" s="223"/>
      <c r="AG597" s="223"/>
      <c r="AH597" s="253">
        <v>1</v>
      </c>
      <c r="AI597" s="254"/>
      <c r="AJ597" s="254"/>
      <c r="AK597" s="254"/>
      <c r="AL597" s="226">
        <v>99.2</v>
      </c>
      <c r="AM597" s="227"/>
      <c r="AN597" s="227"/>
      <c r="AO597" s="228"/>
      <c r="AP597" s="229" t="s">
        <v>697</v>
      </c>
      <c r="AQ597" s="229"/>
      <c r="AR597" s="229"/>
      <c r="AS597" s="229"/>
      <c r="AT597" s="229"/>
      <c r="AU597" s="229"/>
      <c r="AV597" s="229"/>
      <c r="AW597" s="229"/>
      <c r="AX597" s="229"/>
      <c r="AY597">
        <f>$AY$594</f>
        <v>1</v>
      </c>
    </row>
    <row r="598" spans="1:51" ht="30" hidden="1" customHeight="1" x14ac:dyDescent="0.2">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2">
      <c r="A627" s="246" t="s">
        <v>572</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226</v>
      </c>
      <c r="AM627" s="250"/>
      <c r="AN627" s="250"/>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3"/>
      <c r="B630" s="243"/>
      <c r="C630" s="241" t="s">
        <v>191</v>
      </c>
      <c r="D630" s="242"/>
      <c r="E630" s="241" t="s">
        <v>190</v>
      </c>
      <c r="F630" s="242"/>
      <c r="G630" s="242"/>
      <c r="H630" s="242"/>
      <c r="I630" s="242"/>
      <c r="J630" s="241" t="s">
        <v>195</v>
      </c>
      <c r="K630" s="241"/>
      <c r="L630" s="241"/>
      <c r="M630" s="241"/>
      <c r="N630" s="241"/>
      <c r="O630" s="241"/>
      <c r="P630" s="241" t="s">
        <v>25</v>
      </c>
      <c r="Q630" s="241"/>
      <c r="R630" s="241"/>
      <c r="S630" s="241"/>
      <c r="T630" s="241"/>
      <c r="U630" s="241"/>
      <c r="V630" s="241"/>
      <c r="W630" s="241"/>
      <c r="X630" s="241"/>
      <c r="Y630" s="241" t="s">
        <v>197</v>
      </c>
      <c r="Z630" s="242"/>
      <c r="AA630" s="242"/>
      <c r="AB630" s="242"/>
      <c r="AC630" s="241" t="s">
        <v>179</v>
      </c>
      <c r="AD630" s="241"/>
      <c r="AE630" s="241"/>
      <c r="AF630" s="241"/>
      <c r="AG630" s="241"/>
      <c r="AH630" s="241" t="s">
        <v>186</v>
      </c>
      <c r="AI630" s="242"/>
      <c r="AJ630" s="242"/>
      <c r="AK630" s="242"/>
      <c r="AL630" s="242" t="s">
        <v>19</v>
      </c>
      <c r="AM630" s="242"/>
      <c r="AN630" s="242"/>
      <c r="AO630" s="243"/>
      <c r="AP630" s="244" t="s">
        <v>220</v>
      </c>
      <c r="AQ630" s="244"/>
      <c r="AR630" s="244"/>
      <c r="AS630" s="244"/>
      <c r="AT630" s="244"/>
      <c r="AU630" s="244"/>
      <c r="AV630" s="244"/>
      <c r="AW630" s="244"/>
      <c r="AX630" s="244"/>
    </row>
    <row r="631" spans="1:51" ht="30" customHeight="1" x14ac:dyDescent="0.2">
      <c r="A631" s="230">
        <v>1</v>
      </c>
      <c r="B631" s="230">
        <v>1</v>
      </c>
      <c r="C631" s="231"/>
      <c r="D631" s="231"/>
      <c r="E631" s="240" t="s">
        <v>697</v>
      </c>
      <c r="F631" s="232"/>
      <c r="G631" s="232"/>
      <c r="H631" s="232"/>
      <c r="I631" s="232"/>
      <c r="J631" s="233" t="s">
        <v>697</v>
      </c>
      <c r="K631" s="234"/>
      <c r="L631" s="234"/>
      <c r="M631" s="234"/>
      <c r="N631" s="234"/>
      <c r="O631" s="234"/>
      <c r="P631" s="245" t="s">
        <v>697</v>
      </c>
      <c r="Q631" s="235"/>
      <c r="R631" s="235"/>
      <c r="S631" s="235"/>
      <c r="T631" s="235"/>
      <c r="U631" s="235"/>
      <c r="V631" s="235"/>
      <c r="W631" s="235"/>
      <c r="X631" s="235"/>
      <c r="Y631" s="236" t="s">
        <v>697</v>
      </c>
      <c r="Z631" s="237"/>
      <c r="AA631" s="237"/>
      <c r="AB631" s="238"/>
      <c r="AC631" s="222"/>
      <c r="AD631" s="223"/>
      <c r="AE631" s="223"/>
      <c r="AF631" s="223"/>
      <c r="AG631" s="223"/>
      <c r="AH631" s="224" t="s">
        <v>697</v>
      </c>
      <c r="AI631" s="225"/>
      <c r="AJ631" s="225"/>
      <c r="AK631" s="225"/>
      <c r="AL631" s="226" t="s">
        <v>697</v>
      </c>
      <c r="AM631" s="227"/>
      <c r="AN631" s="227"/>
      <c r="AO631" s="228"/>
      <c r="AP631" s="229" t="s">
        <v>697</v>
      </c>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14" max="50" man="1"/>
    <brk id="246" max="50" man="1"/>
    <brk id="268" max="50" man="1"/>
    <brk id="292" max="50" man="1"/>
    <brk id="306"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O17" sqref="O1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411</v>
      </c>
      <c r="AA1" s="29" t="s">
        <v>77</v>
      </c>
      <c r="AB1" s="29" t="s">
        <v>412</v>
      </c>
      <c r="AC1" s="29" t="s">
        <v>31</v>
      </c>
      <c r="AD1" s="28"/>
      <c r="AE1" s="29" t="s">
        <v>43</v>
      </c>
      <c r="AF1" s="30"/>
      <c r="AG1" s="42" t="s">
        <v>179</v>
      </c>
      <c r="AI1" s="42" t="s">
        <v>182</v>
      </c>
      <c r="AK1" s="42" t="s">
        <v>187</v>
      </c>
      <c r="AM1" s="63"/>
      <c r="AN1" s="63"/>
      <c r="AP1" s="28" t="s">
        <v>235</v>
      </c>
    </row>
    <row r="2" spans="1:42" ht="13.5" customHeight="1" x14ac:dyDescent="0.2">
      <c r="A2" s="14" t="s">
        <v>80</v>
      </c>
      <c r="B2" s="15"/>
      <c r="C2" s="13" t="str">
        <f>IF(B2="","",A2)</f>
        <v/>
      </c>
      <c r="D2" s="13" t="str">
        <f>IF(C2="","",IF(D1&lt;&gt;"",CONCATENATE(D1,"、",C2),C2))</f>
        <v/>
      </c>
      <c r="F2" s="12" t="s">
        <v>67</v>
      </c>
      <c r="G2" s="17" t="s">
        <v>605</v>
      </c>
      <c r="H2" s="13" t="str">
        <f>IF(G2="","",F2)</f>
        <v>一般会計</v>
      </c>
      <c r="I2" s="13" t="str">
        <f>IF(H2="","",IF(I1&lt;&gt;"",CONCATENATE(I1,"、",H2),H2))</f>
        <v>一般会計</v>
      </c>
      <c r="K2" s="14" t="s">
        <v>97</v>
      </c>
      <c r="L2" s="15" t="s">
        <v>605</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281</v>
      </c>
      <c r="AB2" s="71" t="s">
        <v>506</v>
      </c>
      <c r="AC2" s="72" t="s">
        <v>129</v>
      </c>
      <c r="AD2" s="28"/>
      <c r="AE2" s="34" t="s">
        <v>161</v>
      </c>
      <c r="AF2" s="30"/>
      <c r="AG2" s="44" t="s">
        <v>246</v>
      </c>
      <c r="AI2" s="42" t="s">
        <v>278</v>
      </c>
      <c r="AK2" s="42" t="s">
        <v>188</v>
      </c>
      <c r="AM2" s="63"/>
      <c r="AN2" s="63"/>
      <c r="AP2" s="44" t="s">
        <v>246</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605</v>
      </c>
      <c r="R3" s="13" t="str">
        <f t="shared" ref="R3:R8" si="3">IF(Q3="","",P3)</f>
        <v>委託・請負</v>
      </c>
      <c r="S3" s="13" t="str">
        <f t="shared" ref="S3:S8" si="4">IF(R3="",S2,IF(S2&lt;&gt;"",CONCATENATE(S2,"、",R3),R3))</f>
        <v>委託・請負</v>
      </c>
      <c r="T3" s="13"/>
      <c r="U3" s="32" t="s">
        <v>537</v>
      </c>
      <c r="W3" s="32" t="s">
        <v>140</v>
      </c>
      <c r="Y3" s="32" t="s">
        <v>64</v>
      </c>
      <c r="Z3" s="32" t="s">
        <v>413</v>
      </c>
      <c r="AA3" s="71" t="s">
        <v>379</v>
      </c>
      <c r="AB3" s="71" t="s">
        <v>507</v>
      </c>
      <c r="AC3" s="72" t="s">
        <v>130</v>
      </c>
      <c r="AD3" s="28"/>
      <c r="AE3" s="34" t="s">
        <v>162</v>
      </c>
      <c r="AF3" s="30"/>
      <c r="AG3" s="44" t="s">
        <v>247</v>
      </c>
      <c r="AI3" s="42" t="s">
        <v>181</v>
      </c>
      <c r="AK3" s="42" t="str">
        <f>CHAR(CODE(AK2)+1)</f>
        <v>B</v>
      </c>
      <c r="AM3" s="63"/>
      <c r="AN3" s="63"/>
      <c r="AP3" s="44" t="s">
        <v>247</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598</v>
      </c>
      <c r="W4" s="32" t="s">
        <v>141</v>
      </c>
      <c r="Y4" s="32" t="s">
        <v>286</v>
      </c>
      <c r="Z4" s="32" t="s">
        <v>414</v>
      </c>
      <c r="AA4" s="71" t="s">
        <v>380</v>
      </c>
      <c r="AB4" s="71" t="s">
        <v>508</v>
      </c>
      <c r="AC4" s="71" t="s">
        <v>131</v>
      </c>
      <c r="AD4" s="28"/>
      <c r="AE4" s="34" t="s">
        <v>163</v>
      </c>
      <c r="AF4" s="30"/>
      <c r="AG4" s="44" t="s">
        <v>248</v>
      </c>
      <c r="AI4" s="42" t="s">
        <v>183</v>
      </c>
      <c r="AK4" s="42" t="str">
        <f t="shared" ref="AK4:AK49" si="7">CHAR(CODE(AK3)+1)</f>
        <v>C</v>
      </c>
      <c r="AM4" s="63"/>
      <c r="AN4" s="63"/>
      <c r="AP4" s="44" t="s">
        <v>248</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v>
      </c>
      <c r="T5" s="13"/>
      <c r="W5" s="32" t="s">
        <v>561</v>
      </c>
      <c r="Y5" s="32" t="s">
        <v>287</v>
      </c>
      <c r="Z5" s="32" t="s">
        <v>415</v>
      </c>
      <c r="AA5" s="71" t="s">
        <v>381</v>
      </c>
      <c r="AB5" s="71" t="s">
        <v>509</v>
      </c>
      <c r="AC5" s="71" t="s">
        <v>164</v>
      </c>
      <c r="AD5" s="31"/>
      <c r="AE5" s="34" t="s">
        <v>259</v>
      </c>
      <c r="AF5" s="30"/>
      <c r="AG5" s="44" t="s">
        <v>249</v>
      </c>
      <c r="AI5" s="42" t="s">
        <v>284</v>
      </c>
      <c r="AK5" s="42" t="str">
        <f t="shared" si="7"/>
        <v>D</v>
      </c>
      <c r="AP5" s="44" t="s">
        <v>249</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v>
      </c>
      <c r="T6" s="13"/>
      <c r="U6" s="32" t="s">
        <v>261</v>
      </c>
      <c r="W6" s="32" t="s">
        <v>563</v>
      </c>
      <c r="Y6" s="32" t="s">
        <v>288</v>
      </c>
      <c r="Z6" s="32" t="s">
        <v>416</v>
      </c>
      <c r="AA6" s="71" t="s">
        <v>382</v>
      </c>
      <c r="AB6" s="71" t="s">
        <v>510</v>
      </c>
      <c r="AC6" s="71" t="s">
        <v>132</v>
      </c>
      <c r="AD6" s="31"/>
      <c r="AE6" s="34" t="s">
        <v>256</v>
      </c>
      <c r="AF6" s="30"/>
      <c r="AG6" s="44" t="s">
        <v>250</v>
      </c>
      <c r="AI6" s="42" t="s">
        <v>285</v>
      </c>
      <c r="AK6" s="42" t="str">
        <f>CHAR(CODE(AK5)+1)</f>
        <v>E</v>
      </c>
      <c r="AP6" s="44" t="s">
        <v>250</v>
      </c>
    </row>
    <row r="7" spans="1:42" ht="13.5" customHeight="1" x14ac:dyDescent="0.2">
      <c r="A7" s="14" t="s">
        <v>85</v>
      </c>
      <c r="B7" s="15"/>
      <c r="C7" s="13" t="str">
        <f t="shared" si="0"/>
        <v/>
      </c>
      <c r="D7" s="13" t="str">
        <f t="shared" si="8"/>
        <v/>
      </c>
      <c r="F7" s="18" t="s">
        <v>198</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289</v>
      </c>
      <c r="Z7" s="32" t="s">
        <v>417</v>
      </c>
      <c r="AA7" s="71" t="s">
        <v>383</v>
      </c>
      <c r="AB7" s="71" t="s">
        <v>511</v>
      </c>
      <c r="AC7" s="31"/>
      <c r="AD7" s="31"/>
      <c r="AE7" s="32" t="s">
        <v>132</v>
      </c>
      <c r="AF7" s="30"/>
      <c r="AG7" s="44" t="s">
        <v>251</v>
      </c>
      <c r="AH7" s="66"/>
      <c r="AI7" s="44" t="s">
        <v>274</v>
      </c>
      <c r="AK7" s="42" t="str">
        <f>CHAR(CODE(AK6)+1)</f>
        <v>F</v>
      </c>
      <c r="AP7" s="44" t="s">
        <v>251</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v>
      </c>
      <c r="T8" s="13"/>
      <c r="U8" s="32" t="s">
        <v>282</v>
      </c>
      <c r="W8" s="32" t="s">
        <v>143</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2">
      <c r="A9" s="14" t="s">
        <v>87</v>
      </c>
      <c r="B9" s="15"/>
      <c r="C9" s="13" t="str">
        <f t="shared" si="0"/>
        <v/>
      </c>
      <c r="D9" s="13" t="str">
        <f t="shared" si="8"/>
        <v/>
      </c>
      <c r="F9" s="18" t="s">
        <v>199</v>
      </c>
      <c r="G9" s="17"/>
      <c r="H9" s="13" t="str">
        <f t="shared" si="1"/>
        <v/>
      </c>
      <c r="I9" s="13" t="str">
        <f t="shared" si="5"/>
        <v>一般会計</v>
      </c>
      <c r="K9" s="14" t="s">
        <v>104</v>
      </c>
      <c r="L9" s="15"/>
      <c r="M9" s="13" t="str">
        <f t="shared" si="2"/>
        <v/>
      </c>
      <c r="N9" s="13" t="str">
        <f t="shared" si="6"/>
        <v>社会保障</v>
      </c>
      <c r="O9" s="13"/>
      <c r="P9" s="13"/>
      <c r="Q9" s="19"/>
      <c r="T9" s="13"/>
      <c r="U9" s="32" t="s">
        <v>283</v>
      </c>
      <c r="W9" s="32" t="s">
        <v>144</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2">
      <c r="A10" s="14" t="s">
        <v>218</v>
      </c>
      <c r="B10" s="15"/>
      <c r="C10" s="13" t="str">
        <f t="shared" si="0"/>
        <v/>
      </c>
      <c r="D10" s="13" t="str">
        <f t="shared" si="8"/>
        <v/>
      </c>
      <c r="F10" s="18" t="s">
        <v>111</v>
      </c>
      <c r="G10" s="17"/>
      <c r="H10" s="13" t="str">
        <f t="shared" si="1"/>
        <v/>
      </c>
      <c r="I10" s="13" t="str">
        <f t="shared" si="5"/>
        <v>一般会計</v>
      </c>
      <c r="K10" s="14" t="s">
        <v>221</v>
      </c>
      <c r="L10" s="15"/>
      <c r="M10" s="13" t="str">
        <f t="shared" si="2"/>
        <v/>
      </c>
      <c r="N10" s="13" t="str">
        <f t="shared" si="6"/>
        <v>社会保障</v>
      </c>
      <c r="O10" s="13"/>
      <c r="P10" s="13" t="str">
        <f>S8</f>
        <v>委託・請負</v>
      </c>
      <c r="Q10" s="19"/>
      <c r="T10" s="13"/>
      <c r="W10" s="32" t="s">
        <v>145</v>
      </c>
      <c r="Y10" s="32" t="s">
        <v>292</v>
      </c>
      <c r="Z10" s="32" t="s">
        <v>420</v>
      </c>
      <c r="AA10" s="71" t="s">
        <v>386</v>
      </c>
      <c r="AB10" s="71" t="s">
        <v>514</v>
      </c>
      <c r="AC10" s="31"/>
      <c r="AD10" s="31"/>
      <c r="AE10" s="31"/>
      <c r="AF10" s="30"/>
      <c r="AG10" s="44" t="s">
        <v>238</v>
      </c>
      <c r="AK10" s="42" t="str">
        <f t="shared" si="7"/>
        <v>I</v>
      </c>
      <c r="AP10" s="42" t="s">
        <v>236</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595</v>
      </c>
      <c r="Y11" s="32" t="s">
        <v>293</v>
      </c>
      <c r="Z11" s="32" t="s">
        <v>421</v>
      </c>
      <c r="AA11" s="71" t="s">
        <v>387</v>
      </c>
      <c r="AB11" s="71" t="s">
        <v>515</v>
      </c>
      <c r="AC11" s="31"/>
      <c r="AD11" s="31"/>
      <c r="AE11" s="31"/>
      <c r="AF11" s="30"/>
      <c r="AG11" s="42" t="s">
        <v>241</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538</v>
      </c>
      <c r="W12" s="32" t="s">
        <v>146</v>
      </c>
      <c r="Y12" s="32" t="s">
        <v>294</v>
      </c>
      <c r="Z12" s="32" t="s">
        <v>422</v>
      </c>
      <c r="AA12" s="71" t="s">
        <v>388</v>
      </c>
      <c r="AB12" s="71" t="s">
        <v>516</v>
      </c>
      <c r="AC12" s="31"/>
      <c r="AD12" s="31"/>
      <c r="AE12" s="31"/>
      <c r="AF12" s="30"/>
      <c r="AG12" s="42" t="s">
        <v>239</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295</v>
      </c>
      <c r="Z13" s="32" t="s">
        <v>423</v>
      </c>
      <c r="AA13" s="71" t="s">
        <v>389</v>
      </c>
      <c r="AB13" s="71" t="s">
        <v>517</v>
      </c>
      <c r="AC13" s="31"/>
      <c r="AD13" s="31"/>
      <c r="AE13" s="31"/>
      <c r="AF13" s="30"/>
      <c r="AG13" s="42" t="s">
        <v>240</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539</v>
      </c>
      <c r="W14" s="32" t="s">
        <v>148</v>
      </c>
      <c r="Y14" s="32" t="s">
        <v>296</v>
      </c>
      <c r="Z14" s="32" t="s">
        <v>424</v>
      </c>
      <c r="AA14" s="71" t="s">
        <v>390</v>
      </c>
      <c r="AB14" s="71" t="s">
        <v>518</v>
      </c>
      <c r="AC14" s="31"/>
      <c r="AD14" s="31"/>
      <c r="AE14" s="31"/>
      <c r="AF14" s="30"/>
      <c r="AG14" s="62"/>
      <c r="AK14" s="42" t="str">
        <f t="shared" si="7"/>
        <v>M</v>
      </c>
    </row>
    <row r="15" spans="1:42" ht="13.5" customHeight="1" x14ac:dyDescent="0.2">
      <c r="A15" s="14" t="s">
        <v>92</v>
      </c>
      <c r="B15" s="15" t="s">
        <v>605</v>
      </c>
      <c r="C15" s="13" t="str">
        <f t="shared" si="9"/>
        <v>男女共同参画</v>
      </c>
      <c r="D15" s="13" t="str">
        <f t="shared" si="8"/>
        <v>男女共同参画</v>
      </c>
      <c r="F15" s="18" t="s">
        <v>116</v>
      </c>
      <c r="G15" s="17"/>
      <c r="H15" s="13" t="str">
        <f t="shared" si="1"/>
        <v/>
      </c>
      <c r="I15" s="13" t="str">
        <f t="shared" si="5"/>
        <v>一般会計</v>
      </c>
      <c r="K15" s="13"/>
      <c r="L15" s="13"/>
      <c r="O15" s="13"/>
      <c r="P15" s="13"/>
      <c r="Q15" s="19"/>
      <c r="T15" s="13"/>
      <c r="U15" s="32" t="s">
        <v>540</v>
      </c>
      <c r="W15" s="32" t="s">
        <v>149</v>
      </c>
      <c r="Y15" s="32" t="s">
        <v>297</v>
      </c>
      <c r="Z15" s="32" t="s">
        <v>425</v>
      </c>
      <c r="AA15" s="71" t="s">
        <v>391</v>
      </c>
      <c r="AB15" s="71" t="s">
        <v>519</v>
      </c>
      <c r="AC15" s="31"/>
      <c r="AD15" s="31"/>
      <c r="AE15" s="31"/>
      <c r="AF15" s="30"/>
      <c r="AG15" s="63"/>
      <c r="AK15" s="42" t="str">
        <f t="shared" si="7"/>
        <v>N</v>
      </c>
    </row>
    <row r="16" spans="1:42" ht="13.5" customHeight="1" x14ac:dyDescent="0.2">
      <c r="A16" s="14" t="s">
        <v>93</v>
      </c>
      <c r="B16" s="15"/>
      <c r="C16" s="13" t="str">
        <f t="shared" si="9"/>
        <v/>
      </c>
      <c r="D16" s="13" t="str">
        <f t="shared" si="8"/>
        <v>男女共同参画</v>
      </c>
      <c r="F16" s="18" t="s">
        <v>117</v>
      </c>
      <c r="G16" s="17"/>
      <c r="H16" s="13" t="str">
        <f t="shared" si="1"/>
        <v/>
      </c>
      <c r="I16" s="13" t="str">
        <f t="shared" si="5"/>
        <v>一般会計</v>
      </c>
      <c r="K16" s="13"/>
      <c r="L16" s="13"/>
      <c r="O16" s="13"/>
      <c r="P16" s="13"/>
      <c r="Q16" s="19"/>
      <c r="T16" s="13"/>
      <c r="U16" s="32" t="s">
        <v>541</v>
      </c>
      <c r="W16" s="32" t="s">
        <v>150</v>
      </c>
      <c r="Y16" s="32" t="s">
        <v>298</v>
      </c>
      <c r="Z16" s="32" t="s">
        <v>426</v>
      </c>
      <c r="AA16" s="71" t="s">
        <v>392</v>
      </c>
      <c r="AB16" s="71" t="s">
        <v>520</v>
      </c>
      <c r="AC16" s="31"/>
      <c r="AD16" s="31"/>
      <c r="AE16" s="31"/>
      <c r="AF16" s="30"/>
      <c r="AG16" s="63"/>
      <c r="AK16" s="42" t="str">
        <f t="shared" si="7"/>
        <v>O</v>
      </c>
    </row>
    <row r="17" spans="1:37" ht="13.5" customHeight="1" x14ac:dyDescent="0.2">
      <c r="A17" s="14" t="s">
        <v>94</v>
      </c>
      <c r="B17" s="15"/>
      <c r="C17" s="13" t="str">
        <f t="shared" si="9"/>
        <v/>
      </c>
      <c r="D17" s="13" t="str">
        <f t="shared" si="8"/>
        <v>男女共同参画</v>
      </c>
      <c r="F17" s="18" t="s">
        <v>118</v>
      </c>
      <c r="G17" s="17"/>
      <c r="H17" s="13" t="str">
        <f t="shared" si="1"/>
        <v/>
      </c>
      <c r="I17" s="13" t="str">
        <f t="shared" si="5"/>
        <v>一般会計</v>
      </c>
      <c r="K17" s="13"/>
      <c r="L17" s="13"/>
      <c r="O17" s="13"/>
      <c r="P17" s="13"/>
      <c r="Q17" s="19"/>
      <c r="T17" s="13"/>
      <c r="U17" s="32" t="s">
        <v>559</v>
      </c>
      <c r="W17" s="32" t="s">
        <v>151</v>
      </c>
      <c r="Y17" s="32" t="s">
        <v>299</v>
      </c>
      <c r="Z17" s="32" t="s">
        <v>427</v>
      </c>
      <c r="AA17" s="71" t="s">
        <v>393</v>
      </c>
      <c r="AB17" s="71" t="s">
        <v>521</v>
      </c>
      <c r="AC17" s="31"/>
      <c r="AD17" s="31"/>
      <c r="AE17" s="31"/>
      <c r="AF17" s="30"/>
      <c r="AG17" s="63"/>
      <c r="AK17" s="42" t="str">
        <f t="shared" si="7"/>
        <v>P</v>
      </c>
    </row>
    <row r="18" spans="1:37" ht="13.5" customHeight="1" x14ac:dyDescent="0.2">
      <c r="A18" s="14" t="s">
        <v>95</v>
      </c>
      <c r="B18" s="15"/>
      <c r="C18" s="13" t="str">
        <f t="shared" si="9"/>
        <v/>
      </c>
      <c r="D18" s="13" t="str">
        <f t="shared" si="8"/>
        <v>男女共同参画</v>
      </c>
      <c r="F18" s="18" t="s">
        <v>119</v>
      </c>
      <c r="G18" s="17"/>
      <c r="H18" s="13" t="str">
        <f t="shared" si="1"/>
        <v/>
      </c>
      <c r="I18" s="13" t="str">
        <f t="shared" si="5"/>
        <v>一般会計</v>
      </c>
      <c r="K18" s="13"/>
      <c r="L18" s="13"/>
      <c r="O18" s="13"/>
      <c r="P18" s="13"/>
      <c r="Q18" s="19"/>
      <c r="T18" s="13"/>
      <c r="U18" s="32" t="s">
        <v>542</v>
      </c>
      <c r="W18" s="32" t="s">
        <v>152</v>
      </c>
      <c r="Y18" s="32" t="s">
        <v>300</v>
      </c>
      <c r="Z18" s="32" t="s">
        <v>428</v>
      </c>
      <c r="AA18" s="71" t="s">
        <v>394</v>
      </c>
      <c r="AB18" s="71" t="s">
        <v>522</v>
      </c>
      <c r="AC18" s="31"/>
      <c r="AD18" s="31"/>
      <c r="AE18" s="31"/>
      <c r="AF18" s="30"/>
      <c r="AK18" s="42" t="str">
        <f t="shared" si="7"/>
        <v>Q</v>
      </c>
    </row>
    <row r="19" spans="1:37" ht="13.5" customHeight="1" x14ac:dyDescent="0.2">
      <c r="A19" s="14" t="s">
        <v>209</v>
      </c>
      <c r="B19" s="15"/>
      <c r="C19" s="13" t="str">
        <f t="shared" si="9"/>
        <v/>
      </c>
      <c r="D19" s="13" t="str">
        <f t="shared" si="8"/>
        <v>男女共同参画</v>
      </c>
      <c r="F19" s="18" t="s">
        <v>120</v>
      </c>
      <c r="G19" s="17"/>
      <c r="H19" s="13" t="str">
        <f t="shared" si="1"/>
        <v/>
      </c>
      <c r="I19" s="13" t="str">
        <f t="shared" si="5"/>
        <v>一般会計</v>
      </c>
      <c r="K19" s="13"/>
      <c r="L19" s="13"/>
      <c r="O19" s="13"/>
      <c r="P19" s="13"/>
      <c r="Q19" s="19"/>
      <c r="T19" s="13"/>
      <c r="U19" s="32" t="s">
        <v>543</v>
      </c>
      <c r="W19" s="32" t="s">
        <v>153</v>
      </c>
      <c r="Y19" s="32" t="s">
        <v>301</v>
      </c>
      <c r="Z19" s="32" t="s">
        <v>429</v>
      </c>
      <c r="AA19" s="71" t="s">
        <v>395</v>
      </c>
      <c r="AB19" s="71" t="s">
        <v>523</v>
      </c>
      <c r="AC19" s="31"/>
      <c r="AD19" s="31"/>
      <c r="AE19" s="31"/>
      <c r="AF19" s="30"/>
      <c r="AK19" s="42" t="str">
        <f t="shared" si="7"/>
        <v>R</v>
      </c>
    </row>
    <row r="20" spans="1:37" ht="13.5" customHeight="1" x14ac:dyDescent="0.2">
      <c r="A20" s="14" t="s">
        <v>210</v>
      </c>
      <c r="B20" s="15"/>
      <c r="C20" s="13" t="str">
        <f t="shared" si="9"/>
        <v/>
      </c>
      <c r="D20" s="13" t="str">
        <f t="shared" si="8"/>
        <v>男女共同参画</v>
      </c>
      <c r="F20" s="18" t="s">
        <v>208</v>
      </c>
      <c r="G20" s="17"/>
      <c r="H20" s="13" t="str">
        <f t="shared" si="1"/>
        <v/>
      </c>
      <c r="I20" s="13" t="str">
        <f t="shared" si="5"/>
        <v>一般会計</v>
      </c>
      <c r="K20" s="13"/>
      <c r="L20" s="13"/>
      <c r="O20" s="13"/>
      <c r="P20" s="13"/>
      <c r="Q20" s="19"/>
      <c r="T20" s="13"/>
      <c r="U20" s="32" t="s">
        <v>544</v>
      </c>
      <c r="W20" s="32" t="s">
        <v>154</v>
      </c>
      <c r="Y20" s="32" t="s">
        <v>302</v>
      </c>
      <c r="Z20" s="32" t="s">
        <v>430</v>
      </c>
      <c r="AA20" s="71" t="s">
        <v>396</v>
      </c>
      <c r="AB20" s="71" t="s">
        <v>524</v>
      </c>
      <c r="AC20" s="31"/>
      <c r="AD20" s="31"/>
      <c r="AE20" s="31"/>
      <c r="AF20" s="30"/>
      <c r="AK20" s="42" t="str">
        <f t="shared" si="7"/>
        <v>S</v>
      </c>
    </row>
    <row r="21" spans="1:37" ht="13.5" customHeight="1" x14ac:dyDescent="0.2">
      <c r="A21" s="14" t="s">
        <v>211</v>
      </c>
      <c r="B21" s="15"/>
      <c r="C21" s="13" t="str">
        <f t="shared" si="9"/>
        <v/>
      </c>
      <c r="D21" s="13" t="str">
        <f t="shared" si="8"/>
        <v>男女共同参画</v>
      </c>
      <c r="F21" s="18" t="s">
        <v>121</v>
      </c>
      <c r="G21" s="17"/>
      <c r="H21" s="13" t="str">
        <f t="shared" si="1"/>
        <v/>
      </c>
      <c r="I21" s="13" t="str">
        <f t="shared" si="5"/>
        <v>一般会計</v>
      </c>
      <c r="K21" s="13"/>
      <c r="L21" s="13"/>
      <c r="O21" s="13"/>
      <c r="P21" s="13"/>
      <c r="Q21" s="19"/>
      <c r="T21" s="13"/>
      <c r="U21" s="32" t="s">
        <v>545</v>
      </c>
      <c r="W21" s="32" t="s">
        <v>155</v>
      </c>
      <c r="Y21" s="32" t="s">
        <v>303</v>
      </c>
      <c r="Z21" s="32" t="s">
        <v>431</v>
      </c>
      <c r="AA21" s="71" t="s">
        <v>397</v>
      </c>
      <c r="AB21" s="71" t="s">
        <v>525</v>
      </c>
      <c r="AC21" s="31"/>
      <c r="AD21" s="31"/>
      <c r="AE21" s="31"/>
      <c r="AF21" s="30"/>
      <c r="AK21" s="42" t="str">
        <f t="shared" si="7"/>
        <v>T</v>
      </c>
    </row>
    <row r="22" spans="1:37" ht="13.5" customHeight="1" x14ac:dyDescent="0.2">
      <c r="A22" s="14" t="s">
        <v>212</v>
      </c>
      <c r="B22" s="15"/>
      <c r="C22" s="13" t="str">
        <f t="shared" si="9"/>
        <v/>
      </c>
      <c r="D22" s="13" t="str">
        <f>IF(C22="",D21,IF(D21&lt;&gt;"",CONCATENATE(D21,"、",C22),C22))</f>
        <v>男女共同参画</v>
      </c>
      <c r="F22" s="18" t="s">
        <v>122</v>
      </c>
      <c r="G22" s="17"/>
      <c r="H22" s="13" t="str">
        <f t="shared" si="1"/>
        <v/>
      </c>
      <c r="I22" s="13" t="str">
        <f t="shared" si="5"/>
        <v>一般会計</v>
      </c>
      <c r="K22" s="13"/>
      <c r="L22" s="13"/>
      <c r="O22" s="13"/>
      <c r="P22" s="13"/>
      <c r="Q22" s="19"/>
      <c r="T22" s="13"/>
      <c r="U22" s="32" t="s">
        <v>597</v>
      </c>
      <c r="W22" s="32" t="s">
        <v>156</v>
      </c>
      <c r="Y22" s="32" t="s">
        <v>304</v>
      </c>
      <c r="Z22" s="32" t="s">
        <v>432</v>
      </c>
      <c r="AA22" s="71" t="s">
        <v>398</v>
      </c>
      <c r="AB22" s="71" t="s">
        <v>526</v>
      </c>
      <c r="AC22" s="31"/>
      <c r="AD22" s="31"/>
      <c r="AE22" s="31"/>
      <c r="AF22" s="30"/>
      <c r="AK22" s="42" t="str">
        <f t="shared" si="7"/>
        <v>U</v>
      </c>
    </row>
    <row r="23" spans="1:37" ht="13.5" customHeight="1" x14ac:dyDescent="0.2">
      <c r="A23" s="69" t="s">
        <v>276</v>
      </c>
      <c r="B23" s="15"/>
      <c r="C23" s="13" t="str">
        <f t="shared" si="9"/>
        <v/>
      </c>
      <c r="D23" s="13" t="str">
        <f>IF(C23="",D22,IF(D22&lt;&gt;"",CONCATENATE(D22,"、",C23),C23))</f>
        <v>男女共同参画</v>
      </c>
      <c r="F23" s="18" t="s">
        <v>123</v>
      </c>
      <c r="G23" s="17"/>
      <c r="H23" s="13" t="str">
        <f t="shared" si="1"/>
        <v/>
      </c>
      <c r="I23" s="13" t="str">
        <f t="shared" si="5"/>
        <v>一般会計</v>
      </c>
      <c r="K23" s="13"/>
      <c r="L23" s="13"/>
      <c r="O23" s="13"/>
      <c r="P23" s="13"/>
      <c r="Q23" s="19"/>
      <c r="T23" s="13"/>
      <c r="U23" s="32" t="s">
        <v>546</v>
      </c>
      <c r="W23" s="32" t="s">
        <v>157</v>
      </c>
      <c r="Y23" s="32" t="s">
        <v>305</v>
      </c>
      <c r="Z23" s="32" t="s">
        <v>433</v>
      </c>
      <c r="AA23" s="71" t="s">
        <v>399</v>
      </c>
      <c r="AB23" s="71" t="s">
        <v>527</v>
      </c>
      <c r="AC23" s="31"/>
      <c r="AD23" s="31"/>
      <c r="AE23" s="31"/>
      <c r="AF23" s="30"/>
      <c r="AK23" s="42" t="str">
        <f t="shared" si="7"/>
        <v>V</v>
      </c>
    </row>
    <row r="24" spans="1:37" ht="13.5" customHeight="1" x14ac:dyDescent="0.2">
      <c r="A24" s="83"/>
      <c r="B24" s="67"/>
      <c r="F24" s="18" t="s">
        <v>279</v>
      </c>
      <c r="G24" s="17"/>
      <c r="H24" s="13" t="str">
        <f t="shared" si="1"/>
        <v/>
      </c>
      <c r="I24" s="13" t="str">
        <f t="shared" si="5"/>
        <v>一般会計</v>
      </c>
      <c r="K24" s="13"/>
      <c r="L24" s="13"/>
      <c r="O24" s="13"/>
      <c r="P24" s="13"/>
      <c r="Q24" s="19"/>
      <c r="T24" s="13"/>
      <c r="U24" s="32" t="s">
        <v>547</v>
      </c>
      <c r="W24" s="32" t="s">
        <v>158</v>
      </c>
      <c r="Y24" s="32" t="s">
        <v>306</v>
      </c>
      <c r="Z24" s="32" t="s">
        <v>434</v>
      </c>
      <c r="AA24" s="71" t="s">
        <v>400</v>
      </c>
      <c r="AB24" s="71" t="s">
        <v>528</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2">
      <c r="A27" s="13" t="str">
        <f>IF(D23="", "-", D23)</f>
        <v>男女共同参画</v>
      </c>
      <c r="B27" s="13"/>
      <c r="F27" s="18" t="s">
        <v>126</v>
      </c>
      <c r="G27" s="17"/>
      <c r="H27" s="13" t="str">
        <f t="shared" si="1"/>
        <v/>
      </c>
      <c r="I27" s="13" t="str">
        <f t="shared" si="5"/>
        <v>一般会計</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551</v>
      </c>
      <c r="Y28" s="32" t="s">
        <v>310</v>
      </c>
      <c r="Z28" s="32" t="s">
        <v>438</v>
      </c>
      <c r="AA28" s="71" t="s">
        <v>404</v>
      </c>
      <c r="AB28" s="71" t="s">
        <v>532</v>
      </c>
      <c r="AC28" s="31"/>
      <c r="AD28" s="31"/>
      <c r="AE28" s="31"/>
      <c r="AF28" s="30"/>
      <c r="AK28" s="42" t="s">
        <v>189</v>
      </c>
    </row>
    <row r="29" spans="1:37" ht="13.5" customHeight="1" x14ac:dyDescent="0.2">
      <c r="A29" s="13"/>
      <c r="B29" s="13"/>
      <c r="F29" s="18" t="s">
        <v>200</v>
      </c>
      <c r="G29" s="17"/>
      <c r="H29" s="13" t="str">
        <f t="shared" si="1"/>
        <v/>
      </c>
      <c r="I29" s="13" t="str">
        <f t="shared" si="5"/>
        <v>一般会計</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2">
      <c r="A30" s="13"/>
      <c r="B30" s="13"/>
      <c r="F30" s="18" t="s">
        <v>201</v>
      </c>
      <c r="G30" s="17"/>
      <c r="H30" s="13" t="str">
        <f t="shared" si="1"/>
        <v/>
      </c>
      <c r="I30" s="13" t="str">
        <f t="shared" si="5"/>
        <v>一般会計</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2">
      <c r="A31" s="13"/>
      <c r="B31" s="13"/>
      <c r="F31" s="18" t="s">
        <v>202</v>
      </c>
      <c r="G31" s="17"/>
      <c r="H31" s="13" t="str">
        <f t="shared" si="1"/>
        <v/>
      </c>
      <c r="I31" s="13" t="str">
        <f t="shared" si="5"/>
        <v>一般会計</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2">
      <c r="A32" s="13"/>
      <c r="B32" s="13"/>
      <c r="F32" s="18" t="s">
        <v>203</v>
      </c>
      <c r="G32" s="17"/>
      <c r="H32" s="13" t="str">
        <f t="shared" si="1"/>
        <v/>
      </c>
      <c r="I32" s="13" t="str">
        <f t="shared" si="5"/>
        <v>一般会計</v>
      </c>
      <c r="K32" s="13"/>
      <c r="L32" s="13"/>
      <c r="O32" s="13"/>
      <c r="P32" s="13"/>
      <c r="Q32" s="19"/>
      <c r="T32" s="13"/>
      <c r="U32" s="32" t="s">
        <v>555</v>
      </c>
      <c r="Y32" s="32" t="s">
        <v>314</v>
      </c>
      <c r="Z32" s="32" t="s">
        <v>442</v>
      </c>
      <c r="AA32" s="71" t="s">
        <v>65</v>
      </c>
      <c r="AB32" s="71" t="s">
        <v>65</v>
      </c>
      <c r="AC32" s="31"/>
      <c r="AD32" s="31"/>
      <c r="AE32" s="31"/>
      <c r="AF32" s="30"/>
      <c r="AK32" s="42" t="str">
        <f t="shared" si="7"/>
        <v>e</v>
      </c>
    </row>
    <row r="33" spans="1:37" ht="13.5" customHeight="1" x14ac:dyDescent="0.2">
      <c r="A33" s="13"/>
      <c r="B33" s="13"/>
      <c r="F33" s="18" t="s">
        <v>204</v>
      </c>
      <c r="G33" s="17"/>
      <c r="H33" s="13" t="str">
        <f t="shared" si="1"/>
        <v/>
      </c>
      <c r="I33" s="13" t="str">
        <f t="shared" si="5"/>
        <v>一般会計</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2">
      <c r="A34" s="13"/>
      <c r="B34" s="13"/>
      <c r="F34" s="18" t="s">
        <v>205</v>
      </c>
      <c r="G34" s="17"/>
      <c r="H34" s="13" t="str">
        <f t="shared" si="1"/>
        <v/>
      </c>
      <c r="I34" s="13" t="str">
        <f t="shared" si="5"/>
        <v>一般会計</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2">
      <c r="A35" s="13"/>
      <c r="B35" s="13"/>
      <c r="F35" s="18" t="s">
        <v>206</v>
      </c>
      <c r="G35" s="17"/>
      <c r="H35" s="13" t="str">
        <f t="shared" si="1"/>
        <v/>
      </c>
      <c r="I35" s="13" t="str">
        <f t="shared" si="5"/>
        <v>一般会計</v>
      </c>
      <c r="K35" s="13"/>
      <c r="L35" s="13"/>
      <c r="O35" s="13"/>
      <c r="P35" s="13"/>
      <c r="Q35" s="19"/>
      <c r="T35" s="13"/>
      <c r="U35" s="32" t="s">
        <v>558</v>
      </c>
      <c r="Y35" s="32" t="s">
        <v>317</v>
      </c>
      <c r="Z35" s="32" t="s">
        <v>445</v>
      </c>
      <c r="AC35" s="31"/>
      <c r="AF35" s="30"/>
      <c r="AK35" s="42" t="str">
        <f t="shared" si="7"/>
        <v>h</v>
      </c>
    </row>
    <row r="36" spans="1:37" ht="13.5" customHeight="1" x14ac:dyDescent="0.2">
      <c r="A36" s="13"/>
      <c r="B36" s="13"/>
      <c r="F36" s="18" t="s">
        <v>207</v>
      </c>
      <c r="G36" s="17"/>
      <c r="H36" s="13" t="str">
        <f t="shared" si="1"/>
        <v/>
      </c>
      <c r="I36" s="13" t="str">
        <f t="shared" si="5"/>
        <v>一般会計</v>
      </c>
      <c r="K36" s="13"/>
      <c r="L36" s="13"/>
      <c r="O36" s="13"/>
      <c r="P36" s="13"/>
      <c r="Q36" s="19"/>
      <c r="T36" s="13"/>
      <c r="Y36" s="32" t="s">
        <v>318</v>
      </c>
      <c r="Z36" s="32" t="s">
        <v>446</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319</v>
      </c>
      <c r="Z37" s="32" t="s">
        <v>447</v>
      </c>
      <c r="AF37" s="30"/>
      <c r="AK37" s="42" t="str">
        <f t="shared" si="7"/>
        <v>j</v>
      </c>
    </row>
    <row r="38" spans="1:37" x14ac:dyDescent="0.2">
      <c r="A38" s="13"/>
      <c r="B38" s="13"/>
      <c r="F38" s="13"/>
      <c r="G38" s="19"/>
      <c r="K38" s="13"/>
      <c r="L38" s="13"/>
      <c r="O38" s="13"/>
      <c r="P38" s="13"/>
      <c r="Q38" s="19"/>
      <c r="T38" s="13"/>
      <c r="Y38" s="32" t="s">
        <v>320</v>
      </c>
      <c r="Z38" s="32" t="s">
        <v>448</v>
      </c>
      <c r="AF38" s="30"/>
      <c r="AK38" s="42" t="str">
        <f t="shared" si="7"/>
        <v>k</v>
      </c>
    </row>
    <row r="39" spans="1:37" x14ac:dyDescent="0.2">
      <c r="A39" s="13"/>
      <c r="B39" s="13"/>
      <c r="F39" s="13" t="str">
        <f>I37</f>
        <v>一般会計</v>
      </c>
      <c r="G39" s="19"/>
      <c r="K39" s="13"/>
      <c r="L39" s="13"/>
      <c r="O39" s="13"/>
      <c r="P39" s="13"/>
      <c r="Q39" s="19"/>
      <c r="T39" s="13"/>
      <c r="U39" s="32" t="s">
        <v>560</v>
      </c>
      <c r="Y39" s="32" t="s">
        <v>321</v>
      </c>
      <c r="Z39" s="32" t="s">
        <v>449</v>
      </c>
      <c r="AF39" s="30"/>
      <c r="AK39" s="42" t="str">
        <f t="shared" si="7"/>
        <v>l</v>
      </c>
    </row>
    <row r="40" spans="1:37" x14ac:dyDescent="0.2">
      <c r="A40" s="13"/>
      <c r="B40" s="13"/>
      <c r="F40" s="13"/>
      <c r="G40" s="19"/>
      <c r="K40" s="13"/>
      <c r="L40" s="13"/>
      <c r="O40" s="13"/>
      <c r="P40" s="13"/>
      <c r="Q40" s="19"/>
      <c r="T40" s="13"/>
      <c r="U40" s="32"/>
      <c r="Y40" s="32" t="s">
        <v>322</v>
      </c>
      <c r="Z40" s="32" t="s">
        <v>450</v>
      </c>
      <c r="AF40" s="30"/>
      <c r="AK40" s="42" t="str">
        <f t="shared" si="7"/>
        <v>m</v>
      </c>
    </row>
    <row r="41" spans="1:37" x14ac:dyDescent="0.2">
      <c r="A41" s="13"/>
      <c r="B41" s="13"/>
      <c r="F41" s="13"/>
      <c r="G41" s="19"/>
      <c r="K41" s="13"/>
      <c r="L41" s="13"/>
      <c r="O41" s="13"/>
      <c r="P41" s="13"/>
      <c r="Q41" s="19"/>
      <c r="T41" s="13"/>
      <c r="U41" s="32" t="s">
        <v>262</v>
      </c>
      <c r="Y41" s="32" t="s">
        <v>323</v>
      </c>
      <c r="Z41" s="32" t="s">
        <v>451</v>
      </c>
      <c r="AF41" s="30"/>
      <c r="AK41" s="42" t="str">
        <f t="shared" si="7"/>
        <v>n</v>
      </c>
    </row>
    <row r="42" spans="1:37" x14ac:dyDescent="0.2">
      <c r="A42" s="13"/>
      <c r="B42" s="13"/>
      <c r="F42" s="13"/>
      <c r="G42" s="19"/>
      <c r="K42" s="13"/>
      <c r="L42" s="13"/>
      <c r="O42" s="13"/>
      <c r="P42" s="13"/>
      <c r="Q42" s="19"/>
      <c r="T42" s="13"/>
      <c r="U42" s="32" t="s">
        <v>272</v>
      </c>
      <c r="Y42" s="32" t="s">
        <v>324</v>
      </c>
      <c r="Z42" s="32" t="s">
        <v>452</v>
      </c>
      <c r="AF42" s="30"/>
      <c r="AK42" s="42" t="str">
        <f t="shared" si="7"/>
        <v>o</v>
      </c>
    </row>
    <row r="43" spans="1:37" x14ac:dyDescent="0.2">
      <c r="A43" s="13"/>
      <c r="B43" s="13"/>
      <c r="F43" s="13"/>
      <c r="G43" s="19"/>
      <c r="K43" s="13"/>
      <c r="L43" s="13"/>
      <c r="O43" s="13"/>
      <c r="P43" s="13"/>
      <c r="Q43" s="19"/>
      <c r="T43" s="13"/>
      <c r="Y43" s="32" t="s">
        <v>325</v>
      </c>
      <c r="Z43" s="32" t="s">
        <v>453</v>
      </c>
      <c r="AF43" s="30"/>
      <c r="AK43" s="42" t="str">
        <f t="shared" si="7"/>
        <v>p</v>
      </c>
    </row>
    <row r="44" spans="1:37" x14ac:dyDescent="0.2">
      <c r="A44" s="13"/>
      <c r="B44" s="13"/>
      <c r="F44" s="13"/>
      <c r="G44" s="19"/>
      <c r="K44" s="13"/>
      <c r="L44" s="13"/>
      <c r="O44" s="13"/>
      <c r="P44" s="13"/>
      <c r="Q44" s="19"/>
      <c r="T44" s="13"/>
      <c r="Y44" s="32" t="s">
        <v>326</v>
      </c>
      <c r="Z44" s="32" t="s">
        <v>454</v>
      </c>
      <c r="AF44" s="30"/>
      <c r="AK44" s="42" t="str">
        <f t="shared" si="7"/>
        <v>q</v>
      </c>
    </row>
    <row r="45" spans="1:37" x14ac:dyDescent="0.2">
      <c r="A45" s="13"/>
      <c r="B45" s="13"/>
      <c r="F45" s="13"/>
      <c r="G45" s="19"/>
      <c r="K45" s="13"/>
      <c r="L45" s="13"/>
      <c r="O45" s="13"/>
      <c r="P45" s="13"/>
      <c r="Q45" s="19"/>
      <c r="T45" s="13"/>
      <c r="U45" s="29" t="s">
        <v>160</v>
      </c>
      <c r="Y45" s="32" t="s">
        <v>327</v>
      </c>
      <c r="Z45" s="32" t="s">
        <v>455</v>
      </c>
      <c r="AF45" s="30"/>
      <c r="AK45" s="42" t="str">
        <f t="shared" si="7"/>
        <v>r</v>
      </c>
    </row>
    <row r="46" spans="1:37" x14ac:dyDescent="0.2">
      <c r="A46" s="13"/>
      <c r="B46" s="13"/>
      <c r="F46" s="13"/>
      <c r="G46" s="19"/>
      <c r="K46" s="13"/>
      <c r="L46" s="13"/>
      <c r="O46" s="13"/>
      <c r="P46" s="13"/>
      <c r="Q46" s="19"/>
      <c r="T46" s="13"/>
      <c r="U46" s="78" t="s">
        <v>596</v>
      </c>
      <c r="Y46" s="32" t="s">
        <v>328</v>
      </c>
      <c r="Z46" s="32" t="s">
        <v>456</v>
      </c>
      <c r="AF46" s="30"/>
      <c r="AK46" s="42" t="str">
        <f t="shared" si="7"/>
        <v>s</v>
      </c>
    </row>
    <row r="47" spans="1:37" x14ac:dyDescent="0.2">
      <c r="A47" s="13"/>
      <c r="B47" s="13"/>
      <c r="F47" s="13"/>
      <c r="G47" s="19"/>
      <c r="K47" s="13"/>
      <c r="L47" s="13"/>
      <c r="O47" s="13"/>
      <c r="P47" s="13"/>
      <c r="Q47" s="19"/>
      <c r="T47" s="13"/>
      <c r="Y47" s="32" t="s">
        <v>329</v>
      </c>
      <c r="Z47" s="32" t="s">
        <v>457</v>
      </c>
      <c r="AF47" s="30"/>
      <c r="AK47" s="42" t="str">
        <f t="shared" si="7"/>
        <v>t</v>
      </c>
    </row>
    <row r="48" spans="1:37" x14ac:dyDescent="0.2">
      <c r="A48" s="13"/>
      <c r="B48" s="13"/>
      <c r="F48" s="13"/>
      <c r="G48" s="19"/>
      <c r="K48" s="13"/>
      <c r="L48" s="13"/>
      <c r="O48" s="13"/>
      <c r="P48" s="13"/>
      <c r="Q48" s="19"/>
      <c r="T48" s="13"/>
      <c r="U48" s="78">
        <v>2021</v>
      </c>
      <c r="Y48" s="32" t="s">
        <v>330</v>
      </c>
      <c r="Z48" s="32" t="s">
        <v>458</v>
      </c>
      <c r="AF48" s="30"/>
      <c r="AK48" s="42" t="str">
        <f t="shared" si="7"/>
        <v>u</v>
      </c>
    </row>
    <row r="49" spans="1:37" x14ac:dyDescent="0.2">
      <c r="A49" s="13"/>
      <c r="B49" s="13"/>
      <c r="F49" s="13"/>
      <c r="G49" s="19"/>
      <c r="K49" s="13"/>
      <c r="L49" s="13"/>
      <c r="O49" s="13"/>
      <c r="P49" s="13"/>
      <c r="Q49" s="19"/>
      <c r="T49" s="13"/>
      <c r="U49" s="78">
        <v>2022</v>
      </c>
      <c r="Y49" s="32" t="s">
        <v>331</v>
      </c>
      <c r="Z49" s="32" t="s">
        <v>459</v>
      </c>
      <c r="AF49" s="30"/>
      <c r="AK49" s="42" t="str">
        <f t="shared" si="7"/>
        <v>v</v>
      </c>
    </row>
    <row r="50" spans="1:37" x14ac:dyDescent="0.2">
      <c r="A50" s="13"/>
      <c r="B50" s="13"/>
      <c r="F50" s="13"/>
      <c r="G50" s="19"/>
      <c r="K50" s="13"/>
      <c r="L50" s="13"/>
      <c r="O50" s="13"/>
      <c r="P50" s="13"/>
      <c r="Q50" s="19"/>
      <c r="T50" s="13"/>
      <c r="U50" s="78">
        <v>2023</v>
      </c>
      <c r="Y50" s="32" t="s">
        <v>332</v>
      </c>
      <c r="Z50" s="32" t="s">
        <v>460</v>
      </c>
      <c r="AF50" s="30"/>
    </row>
    <row r="51" spans="1:37" x14ac:dyDescent="0.2">
      <c r="A51" s="13"/>
      <c r="B51" s="13"/>
      <c r="F51" s="13"/>
      <c r="G51" s="19"/>
      <c r="K51" s="13"/>
      <c r="L51" s="13"/>
      <c r="O51" s="13"/>
      <c r="P51" s="13"/>
      <c r="Q51" s="19"/>
      <c r="T51" s="13"/>
      <c r="U51" s="78">
        <v>2024</v>
      </c>
      <c r="Y51" s="32" t="s">
        <v>333</v>
      </c>
      <c r="Z51" s="32" t="s">
        <v>461</v>
      </c>
      <c r="AF51" s="30"/>
    </row>
    <row r="52" spans="1:37" x14ac:dyDescent="0.2">
      <c r="A52" s="13"/>
      <c r="B52" s="13"/>
      <c r="F52" s="13"/>
      <c r="G52" s="19"/>
      <c r="K52" s="13"/>
      <c r="L52" s="13"/>
      <c r="O52" s="13"/>
      <c r="P52" s="13"/>
      <c r="Q52" s="19"/>
      <c r="T52" s="13"/>
      <c r="U52" s="78">
        <v>2025</v>
      </c>
      <c r="Y52" s="32" t="s">
        <v>334</v>
      </c>
      <c r="Z52" s="32" t="s">
        <v>462</v>
      </c>
      <c r="AF52" s="30"/>
    </row>
    <row r="53" spans="1:37" x14ac:dyDescent="0.2">
      <c r="A53" s="13"/>
      <c r="B53" s="13"/>
      <c r="F53" s="13"/>
      <c r="G53" s="19"/>
      <c r="K53" s="13"/>
      <c r="L53" s="13"/>
      <c r="O53" s="13"/>
      <c r="P53" s="13"/>
      <c r="Q53" s="19"/>
      <c r="T53" s="13"/>
      <c r="U53" s="78">
        <v>2026</v>
      </c>
      <c r="Y53" s="32" t="s">
        <v>335</v>
      </c>
      <c r="Z53" s="32" t="s">
        <v>463</v>
      </c>
      <c r="AF53" s="30"/>
    </row>
    <row r="54" spans="1:37" x14ac:dyDescent="0.2">
      <c r="A54" s="13"/>
      <c r="B54" s="13"/>
      <c r="F54" s="13"/>
      <c r="G54" s="19"/>
      <c r="K54" s="13"/>
      <c r="L54" s="13"/>
      <c r="O54" s="13"/>
      <c r="P54" s="20"/>
      <c r="Q54" s="19"/>
      <c r="T54" s="13"/>
      <c r="Y54" s="32" t="s">
        <v>336</v>
      </c>
      <c r="Z54" s="32" t="s">
        <v>464</v>
      </c>
      <c r="AF54" s="30"/>
    </row>
    <row r="55" spans="1:37" x14ac:dyDescent="0.2">
      <c r="A55" s="13"/>
      <c r="B55" s="13"/>
      <c r="F55" s="13"/>
      <c r="G55" s="19"/>
      <c r="K55" s="13"/>
      <c r="L55" s="13"/>
      <c r="O55" s="13"/>
      <c r="P55" s="13"/>
      <c r="Q55" s="19"/>
      <c r="T55" s="13"/>
      <c r="Y55" s="32" t="s">
        <v>337</v>
      </c>
      <c r="Z55" s="32" t="s">
        <v>465</v>
      </c>
      <c r="AF55" s="30"/>
    </row>
    <row r="56" spans="1:37" x14ac:dyDescent="0.2">
      <c r="A56" s="13"/>
      <c r="B56" s="13"/>
      <c r="F56" s="13"/>
      <c r="G56" s="19"/>
      <c r="K56" s="13"/>
      <c r="L56" s="13"/>
      <c r="O56" s="13"/>
      <c r="P56" s="13"/>
      <c r="Q56" s="19"/>
      <c r="T56" s="13"/>
      <c r="U56" s="78">
        <v>20</v>
      </c>
      <c r="Y56" s="32" t="s">
        <v>338</v>
      </c>
      <c r="Z56" s="32" t="s">
        <v>466</v>
      </c>
      <c r="AF56" s="30"/>
    </row>
    <row r="57" spans="1:37" x14ac:dyDescent="0.2">
      <c r="A57" s="13"/>
      <c r="B57" s="13"/>
      <c r="F57" s="13"/>
      <c r="G57" s="19"/>
      <c r="K57" s="13"/>
      <c r="L57" s="13"/>
      <c r="O57" s="13"/>
      <c r="P57" s="13"/>
      <c r="Q57" s="19"/>
      <c r="T57" s="13"/>
      <c r="U57" s="32" t="s">
        <v>536</v>
      </c>
      <c r="Y57" s="32" t="s">
        <v>339</v>
      </c>
      <c r="Z57" s="32" t="s">
        <v>467</v>
      </c>
      <c r="AF57" s="30"/>
    </row>
    <row r="58" spans="1:37" x14ac:dyDescent="0.2">
      <c r="A58" s="13"/>
      <c r="B58" s="13"/>
      <c r="F58" s="13"/>
      <c r="G58" s="19"/>
      <c r="K58" s="13"/>
      <c r="L58" s="13"/>
      <c r="O58" s="13"/>
      <c r="P58" s="13"/>
      <c r="Q58" s="19"/>
      <c r="T58" s="13"/>
      <c r="U58" s="32" t="s">
        <v>537</v>
      </c>
      <c r="Y58" s="32" t="s">
        <v>340</v>
      </c>
      <c r="Z58" s="32" t="s">
        <v>468</v>
      </c>
      <c r="AF58" s="30"/>
    </row>
    <row r="59" spans="1:37" x14ac:dyDescent="0.2">
      <c r="A59" s="13"/>
      <c r="B59" s="13"/>
      <c r="F59" s="13"/>
      <c r="G59" s="19"/>
      <c r="K59" s="13"/>
      <c r="L59" s="13"/>
      <c r="O59" s="13"/>
      <c r="P59" s="13"/>
      <c r="Q59" s="19"/>
      <c r="T59" s="13"/>
      <c r="Y59" s="32" t="s">
        <v>341</v>
      </c>
      <c r="Z59" s="32" t="s">
        <v>469</v>
      </c>
      <c r="AF59" s="30"/>
    </row>
    <row r="60" spans="1:37" x14ac:dyDescent="0.2">
      <c r="A60" s="13"/>
      <c r="B60" s="13"/>
      <c r="F60" s="13"/>
      <c r="G60" s="19"/>
      <c r="K60" s="13"/>
      <c r="L60" s="13"/>
      <c r="O60" s="13"/>
      <c r="P60" s="13"/>
      <c r="Q60" s="19"/>
      <c r="T60" s="13"/>
      <c r="Y60" s="32" t="s">
        <v>342</v>
      </c>
      <c r="Z60" s="32" t="s">
        <v>470</v>
      </c>
      <c r="AF60" s="30"/>
    </row>
    <row r="61" spans="1:37" x14ac:dyDescent="0.2">
      <c r="A61" s="13"/>
      <c r="B61" s="13"/>
      <c r="F61" s="13"/>
      <c r="G61" s="19"/>
      <c r="K61" s="13"/>
      <c r="L61" s="13"/>
      <c r="O61" s="13"/>
      <c r="P61" s="13"/>
      <c r="Q61" s="19"/>
      <c r="T61" s="13"/>
      <c r="Y61" s="32" t="s">
        <v>343</v>
      </c>
      <c r="Z61" s="32" t="s">
        <v>471</v>
      </c>
      <c r="AF61" s="30"/>
    </row>
    <row r="62" spans="1:37" x14ac:dyDescent="0.2">
      <c r="A62" s="13"/>
      <c r="B62" s="13"/>
      <c r="F62" s="13"/>
      <c r="G62" s="19"/>
      <c r="K62" s="13"/>
      <c r="L62" s="13"/>
      <c r="O62" s="13"/>
      <c r="P62" s="13"/>
      <c r="Q62" s="19"/>
      <c r="T62" s="13"/>
      <c r="Y62" s="32" t="s">
        <v>344</v>
      </c>
      <c r="Z62" s="32" t="s">
        <v>472</v>
      </c>
      <c r="AF62" s="30"/>
    </row>
    <row r="63" spans="1:37" x14ac:dyDescent="0.2">
      <c r="A63" s="13"/>
      <c r="B63" s="13"/>
      <c r="F63" s="13"/>
      <c r="G63" s="19"/>
      <c r="K63" s="13"/>
      <c r="L63" s="13"/>
      <c r="O63" s="13"/>
      <c r="P63" s="13"/>
      <c r="Q63" s="19"/>
      <c r="T63" s="13"/>
      <c r="Y63" s="32" t="s">
        <v>345</v>
      </c>
      <c r="Z63" s="32" t="s">
        <v>473</v>
      </c>
      <c r="AF63" s="30"/>
    </row>
    <row r="64" spans="1:37" x14ac:dyDescent="0.2">
      <c r="A64" s="13"/>
      <c r="B64" s="13"/>
      <c r="F64" s="13"/>
      <c r="G64" s="19"/>
      <c r="K64" s="13"/>
      <c r="L64" s="13"/>
      <c r="O64" s="13"/>
      <c r="P64" s="13"/>
      <c r="Q64" s="19"/>
      <c r="T64" s="13"/>
      <c r="Y64" s="32" t="s">
        <v>346</v>
      </c>
      <c r="Z64" s="32" t="s">
        <v>474</v>
      </c>
      <c r="AF64" s="30"/>
    </row>
    <row r="65" spans="1:32" x14ac:dyDescent="0.2">
      <c r="A65" s="13"/>
      <c r="B65" s="13"/>
      <c r="F65" s="13"/>
      <c r="G65" s="19"/>
      <c r="K65" s="13"/>
      <c r="L65" s="13"/>
      <c r="O65" s="13"/>
      <c r="P65" s="13"/>
      <c r="Q65" s="19"/>
      <c r="T65" s="13"/>
      <c r="Y65" s="32" t="s">
        <v>347</v>
      </c>
      <c r="Z65" s="32" t="s">
        <v>475</v>
      </c>
      <c r="AF65" s="30"/>
    </row>
    <row r="66" spans="1:32" x14ac:dyDescent="0.2">
      <c r="A66" s="13"/>
      <c r="B66" s="13"/>
      <c r="F66" s="13"/>
      <c r="G66" s="19"/>
      <c r="K66" s="13"/>
      <c r="L66" s="13"/>
      <c r="O66" s="13"/>
      <c r="P66" s="13"/>
      <c r="Q66" s="19"/>
      <c r="T66" s="13"/>
      <c r="Y66" s="32" t="s">
        <v>66</v>
      </c>
      <c r="Z66" s="32" t="s">
        <v>476</v>
      </c>
      <c r="AF66" s="30"/>
    </row>
    <row r="67" spans="1:32" x14ac:dyDescent="0.2">
      <c r="A67" s="13"/>
      <c r="B67" s="13"/>
      <c r="F67" s="13"/>
      <c r="G67" s="19"/>
      <c r="K67" s="13"/>
      <c r="L67" s="13"/>
      <c r="O67" s="13"/>
      <c r="P67" s="13"/>
      <c r="Q67" s="19"/>
      <c r="T67" s="13"/>
      <c r="Y67" s="32" t="s">
        <v>348</v>
      </c>
      <c r="Z67" s="32" t="s">
        <v>477</v>
      </c>
      <c r="AF67" s="30"/>
    </row>
    <row r="68" spans="1:32" x14ac:dyDescent="0.2">
      <c r="A68" s="13"/>
      <c r="B68" s="13"/>
      <c r="F68" s="13"/>
      <c r="G68" s="19"/>
      <c r="K68" s="13"/>
      <c r="L68" s="13"/>
      <c r="O68" s="13"/>
      <c r="P68" s="13"/>
      <c r="Q68" s="19"/>
      <c r="T68" s="13"/>
      <c r="Y68" s="32" t="s">
        <v>349</v>
      </c>
      <c r="Z68" s="32" t="s">
        <v>478</v>
      </c>
      <c r="AF68" s="30"/>
    </row>
    <row r="69" spans="1:32" x14ac:dyDescent="0.2">
      <c r="A69" s="13"/>
      <c r="B69" s="13"/>
      <c r="F69" s="13"/>
      <c r="G69" s="19"/>
      <c r="K69" s="13"/>
      <c r="L69" s="13"/>
      <c r="O69" s="13"/>
      <c r="P69" s="13"/>
      <c r="Q69" s="19"/>
      <c r="T69" s="13"/>
      <c r="Y69" s="32" t="s">
        <v>350</v>
      </c>
      <c r="Z69" s="32" t="s">
        <v>479</v>
      </c>
      <c r="AF69" s="30"/>
    </row>
    <row r="70" spans="1:32" x14ac:dyDescent="0.2">
      <c r="A70" s="13"/>
      <c r="B70" s="13"/>
      <c r="Y70" s="32" t="s">
        <v>351</v>
      </c>
      <c r="Z70" s="32" t="s">
        <v>480</v>
      </c>
    </row>
    <row r="71" spans="1:32" x14ac:dyDescent="0.2">
      <c r="Y71" s="32" t="s">
        <v>352</v>
      </c>
      <c r="Z71" s="32" t="s">
        <v>481</v>
      </c>
    </row>
    <row r="72" spans="1:32" x14ac:dyDescent="0.2">
      <c r="Y72" s="32" t="s">
        <v>353</v>
      </c>
      <c r="Z72" s="32" t="s">
        <v>482</v>
      </c>
    </row>
    <row r="73" spans="1:32" x14ac:dyDescent="0.2">
      <c r="Y73" s="32" t="s">
        <v>354</v>
      </c>
      <c r="Z73" s="32" t="s">
        <v>483</v>
      </c>
    </row>
    <row r="74" spans="1:32" x14ac:dyDescent="0.2">
      <c r="Y74" s="32" t="s">
        <v>355</v>
      </c>
      <c r="Z74" s="32" t="s">
        <v>484</v>
      </c>
    </row>
    <row r="75" spans="1:32" x14ac:dyDescent="0.2">
      <c r="Y75" s="32" t="s">
        <v>356</v>
      </c>
      <c r="Z75" s="32" t="s">
        <v>485</v>
      </c>
    </row>
    <row r="76" spans="1:32" x14ac:dyDescent="0.2">
      <c r="Y76" s="32" t="s">
        <v>357</v>
      </c>
      <c r="Z76" s="32" t="s">
        <v>486</v>
      </c>
    </row>
    <row r="77" spans="1:32" x14ac:dyDescent="0.2">
      <c r="Y77" s="32" t="s">
        <v>358</v>
      </c>
      <c r="Z77" s="32" t="s">
        <v>487</v>
      </c>
    </row>
    <row r="78" spans="1:32" x14ac:dyDescent="0.2">
      <c r="Y78" s="32" t="s">
        <v>359</v>
      </c>
      <c r="Z78" s="32" t="s">
        <v>488</v>
      </c>
    </row>
    <row r="79" spans="1:32" x14ac:dyDescent="0.2">
      <c r="Y79" s="32" t="s">
        <v>360</v>
      </c>
      <c r="Z79" s="32" t="s">
        <v>489</v>
      </c>
    </row>
    <row r="80" spans="1:32" x14ac:dyDescent="0.2">
      <c r="Y80" s="32" t="s">
        <v>361</v>
      </c>
      <c r="Z80" s="32" t="s">
        <v>490</v>
      </c>
    </row>
    <row r="81" spans="25:26" x14ac:dyDescent="0.2">
      <c r="Y81" s="32" t="s">
        <v>362</v>
      </c>
      <c r="Z81" s="32" t="s">
        <v>491</v>
      </c>
    </row>
    <row r="82" spans="25:26" x14ac:dyDescent="0.2">
      <c r="Y82" s="32" t="s">
        <v>363</v>
      </c>
      <c r="Z82" s="32" t="s">
        <v>492</v>
      </c>
    </row>
    <row r="83" spans="25:26" x14ac:dyDescent="0.2">
      <c r="Y83" s="32" t="s">
        <v>364</v>
      </c>
      <c r="Z83" s="32" t="s">
        <v>493</v>
      </c>
    </row>
    <row r="84" spans="25:26" x14ac:dyDescent="0.2">
      <c r="Y84" s="32" t="s">
        <v>365</v>
      </c>
      <c r="Z84" s="32" t="s">
        <v>494</v>
      </c>
    </row>
    <row r="85" spans="25:26" x14ac:dyDescent="0.2">
      <c r="Y85" s="32" t="s">
        <v>366</v>
      </c>
      <c r="Z85" s="32" t="s">
        <v>495</v>
      </c>
    </row>
    <row r="86" spans="25:26" x14ac:dyDescent="0.2">
      <c r="Y86" s="32" t="s">
        <v>367</v>
      </c>
      <c r="Z86" s="32" t="s">
        <v>496</v>
      </c>
    </row>
    <row r="87" spans="25:26" x14ac:dyDescent="0.2">
      <c r="Y87" s="32" t="s">
        <v>368</v>
      </c>
      <c r="Z87" s="32" t="s">
        <v>497</v>
      </c>
    </row>
    <row r="88" spans="25:26" x14ac:dyDescent="0.2">
      <c r="Y88" s="32" t="s">
        <v>369</v>
      </c>
      <c r="Z88" s="32" t="s">
        <v>498</v>
      </c>
    </row>
    <row r="89" spans="25:26" x14ac:dyDescent="0.2">
      <c r="Y89" s="32" t="s">
        <v>370</v>
      </c>
      <c r="Z89" s="32" t="s">
        <v>499</v>
      </c>
    </row>
    <row r="90" spans="25:26" x14ac:dyDescent="0.2">
      <c r="Y90" s="32" t="s">
        <v>371</v>
      </c>
      <c r="Z90" s="32" t="s">
        <v>500</v>
      </c>
    </row>
    <row r="91" spans="25:26" x14ac:dyDescent="0.2">
      <c r="Y91" s="32" t="s">
        <v>372</v>
      </c>
      <c r="Z91" s="32" t="s">
        <v>501</v>
      </c>
    </row>
    <row r="92" spans="25:26" x14ac:dyDescent="0.2">
      <c r="Y92" s="32" t="s">
        <v>373</v>
      </c>
      <c r="Z92" s="32" t="s">
        <v>502</v>
      </c>
    </row>
    <row r="93" spans="25:26" x14ac:dyDescent="0.2">
      <c r="Y93" s="32" t="s">
        <v>374</v>
      </c>
      <c r="Z93" s="32" t="s">
        <v>503</v>
      </c>
    </row>
    <row r="94" spans="25:26" x14ac:dyDescent="0.2">
      <c r="Y94" s="32" t="s">
        <v>375</v>
      </c>
      <c r="Z94" s="32" t="s">
        <v>504</v>
      </c>
    </row>
    <row r="95" spans="25:26" x14ac:dyDescent="0.2">
      <c r="Y95" s="32" t="s">
        <v>376</v>
      </c>
      <c r="Z95" s="32" t="s">
        <v>505</v>
      </c>
    </row>
    <row r="96" spans="25:26" x14ac:dyDescent="0.2">
      <c r="Y96" s="32" t="s">
        <v>280</v>
      </c>
      <c r="Z96" s="32" t="s">
        <v>506</v>
      </c>
    </row>
    <row r="97" spans="25:26" x14ac:dyDescent="0.2">
      <c r="Y97" s="32" t="s">
        <v>377</v>
      </c>
      <c r="Z97" s="32" t="s">
        <v>507</v>
      </c>
    </row>
    <row r="98" spans="25:26" x14ac:dyDescent="0.2">
      <c r="Y98" s="32" t="s">
        <v>378</v>
      </c>
      <c r="Z98" s="32" t="s">
        <v>508</v>
      </c>
    </row>
    <row r="99" spans="25:26" x14ac:dyDescent="0.2">
      <c r="Y99" s="32" t="s">
        <v>408</v>
      </c>
      <c r="Z99" s="32" t="s">
        <v>509</v>
      </c>
    </row>
    <row r="100" spans="25:26" x14ac:dyDescent="0.2">
      <c r="Y100" s="32" t="s">
        <v>600</v>
      </c>
      <c r="Z100" s="32" t="s">
        <v>510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野澤 文香(nozawa-fumika)</cp:lastModifiedBy>
  <cp:lastPrinted>2022-08-15T01:27:20Z</cp:lastPrinted>
  <dcterms:created xsi:type="dcterms:W3CDTF">2012-03-13T00:50:25Z</dcterms:created>
  <dcterms:modified xsi:type="dcterms:W3CDTF">2022-08-18T04:24:01Z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