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Sheet1" sheetId="12" state="hidden" r:id="rId2"/>
    <sheet name="入力規則等" sheetId="4" r:id="rId3"/>
    <sheet name="Sheet4" sheetId="15" state="hidden" r:id="rId4"/>
  </sheets>
  <externalReferences>
    <externalReference r:id="rId5"/>
  </externalReference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小事項">[1]科目整理票!$M$3:$O$30</definedName>
    <definedName name="中事項">[1]科目整理票!$J$3:$L$30</definedName>
    <definedName name="目">[1]科目整理票!$P$3:$R$30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M69" i="11" l="1"/>
  <c r="AQ35" i="11" l="1"/>
  <c r="AM41" i="11" l="1"/>
  <c r="AM35" i="11" l="1"/>
  <c r="AU314" i="11" l="1"/>
  <c r="AU313" i="11"/>
  <c r="AU312" i="11"/>
  <c r="AU311" i="11"/>
  <c r="AU310" i="11"/>
  <c r="N13" i="15" l="1"/>
  <c r="N39" i="15"/>
  <c r="N25" i="15"/>
  <c r="N193" i="12" l="1"/>
  <c r="K193" i="12"/>
  <c r="O193" i="12" s="1"/>
  <c r="P193" i="12" s="1"/>
  <c r="N189" i="12"/>
  <c r="K189" i="12"/>
  <c r="O189" i="12" s="1"/>
  <c r="P189" i="12" s="1"/>
  <c r="N185" i="12"/>
  <c r="K185" i="12"/>
  <c r="O185" i="12" s="1"/>
  <c r="P185" i="12" s="1"/>
  <c r="N181" i="12"/>
  <c r="K181" i="12"/>
  <c r="O181" i="12" s="1"/>
  <c r="P181" i="12" s="1"/>
  <c r="N177" i="12"/>
  <c r="K177" i="12"/>
  <c r="O177" i="12" s="1"/>
  <c r="P177" i="12" s="1"/>
  <c r="N173" i="12"/>
  <c r="K173" i="12"/>
  <c r="O173" i="12" s="1"/>
  <c r="P173" i="12" s="1"/>
  <c r="N169" i="12"/>
  <c r="K169" i="12"/>
  <c r="O169" i="12" s="1"/>
  <c r="P169" i="12" s="1"/>
  <c r="N165" i="12"/>
  <c r="K165" i="12"/>
  <c r="O165" i="12" s="1"/>
  <c r="P165" i="12" s="1"/>
  <c r="N161" i="12"/>
  <c r="K161" i="12"/>
  <c r="O161" i="12" s="1"/>
  <c r="P161" i="12" s="1"/>
  <c r="N157" i="12"/>
  <c r="K157" i="12"/>
  <c r="O157" i="12" s="1"/>
  <c r="P157" i="12" s="1"/>
  <c r="N153" i="12"/>
  <c r="K153" i="12"/>
  <c r="O153" i="12" s="1"/>
  <c r="P153" i="12" s="1"/>
  <c r="N149" i="12"/>
  <c r="K149" i="12"/>
  <c r="O149" i="12" s="1"/>
  <c r="P149" i="12" s="1"/>
  <c r="N145" i="12"/>
  <c r="K145" i="12"/>
  <c r="O145" i="12" s="1"/>
  <c r="P145" i="12" s="1"/>
  <c r="N141" i="12"/>
  <c r="K141" i="12"/>
  <c r="O141" i="12" s="1"/>
  <c r="P141" i="12" s="1"/>
  <c r="N137" i="12"/>
  <c r="K137" i="12"/>
  <c r="O137" i="12" s="1"/>
  <c r="P137" i="12" s="1"/>
  <c r="N133" i="12"/>
  <c r="K133" i="12"/>
  <c r="O133" i="12" s="1"/>
  <c r="P133" i="12" s="1"/>
  <c r="N129" i="12"/>
  <c r="K129" i="12"/>
  <c r="O129" i="12" s="1"/>
  <c r="P129" i="12" s="1"/>
  <c r="N125" i="12"/>
  <c r="K125" i="12"/>
  <c r="O125" i="12" s="1"/>
  <c r="P125" i="12" s="1"/>
  <c r="N121" i="12"/>
  <c r="K121" i="12"/>
  <c r="O121" i="12" s="1"/>
  <c r="P121" i="12" s="1"/>
  <c r="N117" i="12"/>
  <c r="K117" i="12"/>
  <c r="O117" i="12" s="1"/>
  <c r="P117" i="12" s="1"/>
  <c r="N113" i="12"/>
  <c r="K113" i="12"/>
  <c r="O113" i="12" s="1"/>
  <c r="P113" i="12" s="1"/>
  <c r="N109" i="12"/>
  <c r="K109" i="12"/>
  <c r="O109" i="12" s="1"/>
  <c r="P109" i="12" s="1"/>
  <c r="N105" i="12"/>
  <c r="K105" i="12"/>
  <c r="O105" i="12" s="1"/>
  <c r="P105" i="12" s="1"/>
  <c r="N101" i="12"/>
  <c r="K101" i="12"/>
  <c r="O101" i="12" s="1"/>
  <c r="P101" i="12" s="1"/>
  <c r="N97" i="12"/>
  <c r="K97" i="12"/>
  <c r="O97" i="12" s="1"/>
  <c r="P97" i="12" s="1"/>
  <c r="N93" i="12"/>
  <c r="K93" i="12"/>
  <c r="O93" i="12" s="1"/>
  <c r="P93" i="12" s="1"/>
  <c r="N89" i="12"/>
  <c r="K89" i="12"/>
  <c r="O89" i="12" s="1"/>
  <c r="P89" i="12" s="1"/>
  <c r="N85" i="12"/>
  <c r="K85" i="12"/>
  <c r="O85" i="12" s="1"/>
  <c r="P85" i="12" s="1"/>
  <c r="N81" i="12"/>
  <c r="K81" i="12"/>
  <c r="O81" i="12" s="1"/>
  <c r="P81" i="12" s="1"/>
  <c r="N77" i="12"/>
  <c r="K77" i="12"/>
  <c r="O77" i="12" s="1"/>
  <c r="P77" i="12" s="1"/>
  <c r="N73" i="12"/>
  <c r="K73" i="12"/>
  <c r="O73" i="12" s="1"/>
  <c r="P73" i="12" s="1"/>
  <c r="N69" i="12"/>
  <c r="K69" i="12"/>
  <c r="O69" i="12" s="1"/>
  <c r="P69" i="12" s="1"/>
  <c r="N65" i="12"/>
  <c r="K65" i="12"/>
  <c r="O65" i="12" s="1"/>
  <c r="P65" i="12" s="1"/>
  <c r="N61" i="12"/>
  <c r="K61" i="12"/>
  <c r="O61" i="12" s="1"/>
  <c r="P61" i="12" s="1"/>
  <c r="N57" i="12"/>
  <c r="K57" i="12"/>
  <c r="O57" i="12" s="1"/>
  <c r="P57" i="12" s="1"/>
  <c r="N53" i="12"/>
  <c r="K53" i="12"/>
  <c r="O53" i="12" s="1"/>
  <c r="P53" i="12" s="1"/>
  <c r="N49" i="12"/>
  <c r="K49" i="12"/>
  <c r="O49" i="12" s="1"/>
  <c r="P49" i="12" s="1"/>
  <c r="N45" i="12"/>
  <c r="K45" i="12"/>
  <c r="O45" i="12" s="1"/>
  <c r="P45" i="12" s="1"/>
  <c r="N41" i="12"/>
  <c r="K41" i="12"/>
  <c r="O41" i="12" s="1"/>
  <c r="P41" i="12" s="1"/>
  <c r="N37" i="12"/>
  <c r="K37" i="12"/>
  <c r="O37" i="12" s="1"/>
  <c r="P37" i="12" s="1"/>
  <c r="N33" i="12"/>
  <c r="K33" i="12"/>
  <c r="O33" i="12" s="1"/>
  <c r="P33" i="12" s="1"/>
  <c r="N29" i="12"/>
  <c r="K29" i="12"/>
  <c r="O29" i="12" s="1"/>
  <c r="P29" i="12" s="1"/>
  <c r="N25" i="12"/>
  <c r="K25" i="12"/>
  <c r="O25" i="12" s="1"/>
  <c r="P25" i="12" s="1"/>
  <c r="N21" i="12"/>
  <c r="K21" i="12"/>
  <c r="O21" i="12" s="1"/>
  <c r="P21" i="12" s="1"/>
  <c r="N17" i="12"/>
  <c r="K17" i="12"/>
  <c r="O17" i="12" s="1"/>
  <c r="P17" i="12" s="1"/>
  <c r="N13" i="12"/>
  <c r="K13" i="12"/>
  <c r="O13" i="12" s="1"/>
  <c r="P13" i="12" s="1"/>
  <c r="N9" i="12"/>
  <c r="K9" i="12"/>
  <c r="O9" i="12" s="1"/>
  <c r="P9" i="12" s="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28" i="11"/>
  <c r="AY332" i="11"/>
  <c r="AY323" i="11"/>
  <c r="AY324" i="11"/>
  <c r="AY331" i="11"/>
  <c r="AY325" i="11"/>
  <c r="AY329" i="11"/>
  <c r="AY333" i="11"/>
  <c r="AY322" i="11"/>
  <c r="AY326" i="11"/>
  <c r="AY398" i="11"/>
  <c r="AY397" i="11"/>
  <c r="AY338" i="11"/>
  <c r="AY340" i="11"/>
  <c r="AY337"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5" i="11"/>
  <c r="AY173" i="11"/>
  <c r="AY179" i="11" s="1"/>
  <c r="AY170" i="11"/>
  <c r="AY172" i="11" s="1"/>
  <c r="AY167" i="11"/>
  <c r="AY169" i="11" s="1"/>
  <c r="AY136" i="11"/>
  <c r="AY138" i="11" s="1"/>
  <c r="AY133" i="11"/>
  <c r="AY135" i="11" s="1"/>
  <c r="AY132" i="11"/>
  <c r="AY139" i="11"/>
  <c r="AY145" i="11" s="1"/>
  <c r="AY166" i="11"/>
  <c r="AY161" i="11"/>
  <c r="AY162" i="11" s="1"/>
  <c r="AY156" i="11"/>
  <c r="AY158" i="11" s="1"/>
  <c r="AY152" i="11"/>
  <c r="AY146" i="11"/>
  <c r="AY150" i="11" s="1"/>
  <c r="AY127" i="11"/>
  <c r="AY128" i="11" s="1"/>
  <c r="AY122" i="11"/>
  <c r="AY124" i="11" s="1"/>
  <c r="AY112" i="11"/>
  <c r="AY120" i="11" s="1"/>
  <c r="AY99" i="11"/>
  <c r="AY101" i="11" s="1"/>
  <c r="AY98" i="11"/>
  <c r="AY102" i="11"/>
  <c r="AY104" i="11" s="1"/>
  <c r="AY142" i="11" l="1"/>
  <c r="AY176" i="11"/>
  <c r="AY198" i="11"/>
  <c r="AY143" i="11"/>
  <c r="AY140" i="11"/>
  <c r="AY144" i="11"/>
  <c r="AY134" i="11"/>
  <c r="AY141" i="11"/>
  <c r="AY100" i="11"/>
  <c r="AY114" i="11"/>
  <c r="AY118" i="11"/>
  <c r="AY115" i="11"/>
  <c r="AY119" i="11"/>
  <c r="AY123" i="11"/>
  <c r="AY113" i="11"/>
  <c r="AY117" i="11"/>
  <c r="AY121" i="11"/>
  <c r="AY125" i="11"/>
  <c r="AY129" i="11"/>
  <c r="AY126" i="11"/>
  <c r="AY130" i="11"/>
  <c r="AY131" i="11"/>
  <c r="AY116" i="11"/>
  <c r="AY153" i="11"/>
  <c r="AY154" i="11"/>
  <c r="AY163" i="11"/>
  <c r="AY151" i="11"/>
  <c r="AY155" i="11"/>
  <c r="AY164" i="11"/>
  <c r="AY177" i="11"/>
  <c r="AY174" i="11"/>
  <c r="AY178" i="11"/>
  <c r="AY193" i="11"/>
  <c r="AY202" i="11"/>
  <c r="AY206" i="11"/>
  <c r="AY210" i="11"/>
  <c r="AY203" i="11"/>
  <c r="AY207" i="11"/>
  <c r="AY211" i="11"/>
  <c r="AY212" i="11"/>
  <c r="AY204"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0" i="11"/>
  <c r="AY89" i="11"/>
  <c r="AY88" i="11"/>
  <c r="AY92" i="11" s="1"/>
  <c r="AY78" i="11"/>
  <c r="AY85" i="11" s="1"/>
  <c r="AY44" i="11"/>
  <c r="AY52" i="11" s="1"/>
  <c r="AY49" i="11" l="1"/>
  <c r="AY94" i="11"/>
  <c r="AY79" i="11"/>
  <c r="AY83" i="11"/>
  <c r="AY87" i="11"/>
  <c r="AY91" i="11"/>
  <c r="AY95" i="11"/>
  <c r="AY80" i="11"/>
  <c r="AY84" i="11"/>
  <c r="AY96" i="11"/>
  <c r="AY82" i="11"/>
  <c r="AY86"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<sst xmlns="http://schemas.openxmlformats.org/spreadsheetml/2006/main" count="1846" uniqueCount="825">
  <si>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</si>
  <si>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</si>
  <si>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</si>
  <si>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</si>
  <si>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</si>
  <si>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</si>
  <si>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</si>
  <si>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</si>
  <si>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</si>
  <si>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</si>
  <si>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</si>
  <si>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</si>
  <si>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</si>
  <si>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</si>
  <si>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</si>
  <si>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</si>
  <si>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</si>
  <si>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</si>
  <si>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</si>
  <si>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</si>
  <si>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</si>
  <si>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</si>
  <si>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</si>
  <si>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</si>
  <si>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</si>
  <si>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</si>
  <si>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</si>
  <si>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</si>
  <si>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</si>
  <si>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</si>
  <si>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</si>
  <si>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</si>
  <si>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</si>
  <si>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</si>
  <si>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</si>
  <si>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</si>
  <si>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</si>
  <si>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</si>
  <si>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</si>
  <si>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</si>
  <si>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</si>
  <si>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</si>
  <si>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</si>
  <si>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</si>
  <si>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</si>
  <si>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</si>
  <si>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</si>
  <si>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</si>
  <si>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</si>
  <si>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</si>
  <si>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</si>
  <si>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</si>
  <si>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</si>
  <si>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</si>
  <si>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</si>
  <si>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</si>
  <si>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</si>
  <si>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</si>
  <si>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</si>
  <si>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</si>
  <si>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</si>
  <si>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</si>
  <si>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</si>
  <si>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</si>
  <si>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</si>
  <si>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</si>
  <si>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</si>
  <si>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</si>
  <si>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</si>
  <si>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</si>
  <si>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</si>
  <si>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</si>
  <si>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</si>
  <si>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</si>
  <si>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</si>
  <si>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</si>
  <si>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</si>
  <si>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</si>
  <si>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</si>
  <si>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</si>
  <si>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</si>
  <si>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</si>
  <si>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</si>
  <si>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</si>
  <si>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</si>
  <si>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</si>
  <si>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</si>
  <si>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</si>
  <si>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</si>
  <si>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</si>
  <si>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</si>
  <si>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</si>
  <si>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</si>
  <si>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</si>
  <si>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</si>
  <si>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</si>
  <si>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</si>
  <si>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</si>
  <si>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</si>
  <si>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</si>
  <si>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</si>
  <si>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</si>
  <si>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</si>
  <si>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</si>
  <si>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</si>
  <si>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</si>
  <si>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</si>
  <si>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</si>
  <si>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</si>
  <si>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</si>
  <si>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</si>
  <si>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</si>
  <si>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</si>
  <si>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</si>
  <si>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</si>
  <si>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</si>
  <si>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</si>
  <si>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</si>
  <si>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</si>
  <si>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</si>
  <si>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</si>
  <si>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</si>
  <si>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</si>
  <si>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</si>
  <si>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</si>
  <si>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</si>
  <si>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</si>
  <si>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</si>
  <si>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</si>
  <si>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</si>
  <si>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</si>
  <si>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</si>
  <si>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</si>
  <si>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</si>
  <si>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</si>
  <si>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</si>
  <si>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</si>
  <si>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</si>
  <si>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</si>
  <si>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</si>
  <si>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</si>
  <si>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</si>
  <si>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</si>
  <si>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</si>
  <si>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</si>
  <si>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</si>
  <si>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</si>
  <si>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</si>
  <si>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</si>
  <si>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</si>
  <si>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</si>
  <si>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</si>
  <si>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</si>
  <si>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</si>
  <si>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</si>
  <si>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</si>
  <si>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</si>
  <si>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</si>
  <si>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</si>
  <si>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</si>
  <si>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</si>
  <si>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</si>
  <si>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</si>
  <si>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</si>
  <si>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</si>
  <si>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</si>
  <si>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</si>
  <si>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</si>
  <si>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</si>
  <si>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</si>
  <si>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</si>
  <si>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</si>
  <si>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</si>
  <si>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</si>
  <si>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</si>
  <si>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</si>
  <si>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</si>
  <si>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</si>
  <si>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</si>
  <si>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</si>
  <si>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</si>
  <si>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</si>
  <si>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</si>
  <si>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</si>
  <si>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</si>
  <si>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</si>
  <si>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</si>
  <si>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</si>
  <si>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</si>
  <si>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</si>
  <si>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</si>
  <si>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</si>
  <si>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</si>
  <si>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</si>
  <si>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</si>
  <si>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</si>
  <si>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</si>
  <si>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</si>
  <si>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</si>
  <si>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</si>
  <si>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</si>
  <si>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</si>
  <si>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</si>
  <si>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</si>
  <si>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</si>
  <si>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</si>
  <si>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</si>
  <si>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</si>
  <si>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</si>
  <si>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</si>
  <si>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</si>
  <si>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</si>
  <si>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</si>
  <si>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</si>
  <si>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</si>
  <si>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</si>
  <si>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</si>
  <si>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</si>
  <si>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</si>
  <si>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</si>
  <si>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</si>
  <si>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</si>
  <si>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</si>
  <si>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</si>
  <si>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</si>
  <si>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</si>
  <si>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</si>
  <si>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</si>
  <si>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</si>
  <si>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</si>
  <si>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</si>
  <si>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</si>
  <si>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</si>
  <si>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</si>
  <si>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</si>
  <si>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</si>
  <si>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</si>
  <si>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</si>
  <si>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</si>
  <si>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</si>
  <si>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</si>
  <si>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</si>
  <si>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</si>
  <si>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</si>
  <si>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</si>
  <si>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</si>
  <si>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</si>
  <si>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</si>
  <si>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</si>
  <si>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</si>
  <si>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</si>
  <si>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</si>
  <si>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</si>
  <si>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</si>
  <si>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</si>
  <si>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</si>
  <si>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</si>
  <si>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</si>
  <si>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</si>
  <si>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</si>
  <si>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</si>
  <si>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</si>
  <si>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</si>
  <si>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</si>
  <si>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</si>
  <si>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</si>
  <si>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</si>
  <si>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</si>
  <si>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</si>
  <si>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</si>
  <si>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</si>
  <si>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</si>
  <si>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</si>
  <si>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</si>
  <si>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</si>
  <si>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</si>
  <si>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</si>
  <si>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</si>
  <si>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</si>
  <si>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</si>
  <si>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</si>
  <si>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</si>
  <si>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</si>
  <si>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</si>
  <si>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</si>
  <si>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</si>
  <si>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</si>
  <si>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</si>
  <si>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</si>
  <si>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</si>
  <si>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</si>
  <si>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</si>
  <si>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</si>
  <si>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</si>
  <si>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</si>
  <si>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</si>
  <si>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</si>
  <si>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</si>
  <si>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</si>
  <si>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</si>
  <si>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</si>
  <si>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</si>
  <si>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</si>
  <si>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</si>
  <si>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</si>
  <si>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</si>
  <si>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</si>
  <si>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</si>
  <si>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</si>
  <si>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</si>
  <si>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</si>
  <si>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</si>
  <si>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</si>
  <si>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</si>
  <si>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</si>
  <si>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</si>
  <si>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</si>
  <si>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</si>
  <si>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</si>
  <si>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</si>
  <si>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</si>
  <si>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</si>
  <si>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</si>
  <si>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</si>
  <si>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</si>
  <si>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</si>
  <si>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</si>
  <si>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</si>
  <si>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</si>
  <si>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</si>
  <si>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</si>
  <si>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</si>
  <si>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</si>
  <si>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</si>
  <si>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</si>
  <si>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</si>
  <si>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</si>
  <si>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</si>
  <si>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</si>
  <si>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</si>
  <si>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</si>
  <si>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</si>
  <si>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</si>
  <si>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</si>
  <si>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</si>
  <si>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</si>
  <si>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</si>
  <si>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</si>
  <si>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</si>
  <si>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</si>
  <si>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</si>
  <si>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</si>
  <si>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</si>
  <si>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</si>
  <si>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</si>
  <si>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</si>
  <si>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</si>
  <si>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</si>
  <si>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</si>
  <si>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</si>
  <si>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</si>
  <si>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</si>
  <si>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</si>
  <si>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</si>
  <si>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</si>
  <si>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</si>
  <si>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</si>
  <si>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</si>
  <si>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</si>
  <si>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</si>
  <si>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</si>
  <si>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</si>
  <si>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</si>
  <si>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</si>
  <si>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</si>
  <si>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</si>
  <si>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</si>
  <si>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</si>
  <si>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</si>
  <si>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</si>
  <si>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</si>
  <si>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</si>
  <si>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</si>
  <si>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</si>
  <si>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</si>
  <si>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</si>
  <si>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</si>
  <si>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</si>
  <si>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</si>
  <si>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</si>
  <si>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</si>
  <si>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</si>
  <si>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</si>
  <si>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</si>
  <si>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</si>
  <si>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</si>
  <si>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</si>
  <si>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</si>
  <si>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</si>
  <si>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</si>
  <si>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</si>
  <si>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</si>
  <si>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</si>
  <si>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</si>
  <si>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</si>
  <si>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</si>
  <si>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</si>
  <si>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</si>
  <si>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</si>
  <si>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</si>
  <si>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</si>
  <si>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</si>
  <si>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</si>
  <si>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</si>
  <si>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</si>
  <si>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</si>
  <si>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</si>
  <si>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</si>
  <si>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</si>
  <si>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</si>
  <si>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</si>
  <si>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</si>
  <si>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</si>
  <si>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</si>
  <si>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</si>
  <si>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</si>
  <si>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</si>
  <si>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</si>
  <si>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</si>
  <si>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</si>
  <si>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</si>
  <si>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</si>
  <si>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</si>
  <si>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</si>
  <si>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</si>
  <si>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</si>
  <si>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</si>
  <si>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</si>
  <si>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</si>
  <si>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</si>
  <si>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</si>
  <si>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</si>
  <si>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</si>
  <si>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</si>
  <si>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</si>
  <si>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</si>
  <si>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</si>
  <si>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</si>
  <si>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</si>
  <si>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</si>
  <si>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</si>
  <si>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</si>
  <si>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</si>
  <si>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</si>
  <si>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</si>
  <si>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</si>
  <si>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</si>
  <si>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</si>
  <si>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</si>
  <si>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</si>
  <si>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</si>
  <si>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</si>
  <si>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</si>
  <si>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</si>
  <si>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</si>
  <si>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</si>
  <si>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</si>
  <si>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</si>
  <si>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</si>
  <si>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</si>
  <si>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</si>
  <si>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</si>
  <si>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</si>
  <si>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</si>
  <si>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</si>
  <si>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</si>
  <si>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</si>
  <si>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</si>
  <si>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</si>
  <si>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</si>
  <si>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</si>
  <si>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</si>
  <si>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</si>
  <si>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</si>
  <si>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</si>
  <si>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</si>
  <si>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</si>
  <si>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</si>
  <si>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</si>
  <si>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</si>
  <si>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</si>
  <si>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</si>
  <si>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</si>
  <si>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</si>
  <si>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</si>
  <si>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</si>
  <si>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</si>
  <si>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</si>
  <si>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</si>
  <si>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</si>
  <si>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</si>
  <si>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</si>
  <si>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</si>
  <si>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</si>
  <si>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</si>
  <si>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</si>
  <si>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</si>
  <si>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</si>
  <si>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</si>
  <si>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</si>
  <si>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</si>
  <si>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</si>
  <si>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</si>
  <si>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</si>
  <si>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</si>
  <si>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</si>
  <si>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</si>
  <si>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</si>
  <si>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</si>
  <si>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</si>
  <si>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</si>
  <si>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</si>
  <si>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</si>
  <si>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</si>
  <si>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</si>
  <si>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</si>
  <si>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</si>
  <si>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</si>
  <si>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</si>
  <si>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</si>
  <si>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</si>
  <si>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</si>
  <si>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</si>
  <si>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</si>
  <si>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</si>
  <si>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</si>
  <si>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</si>
  <si>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</si>
  <si>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</si>
  <si>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</si>
  <si>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</si>
  <si>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</si>
  <si>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</si>
  <si>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</si>
  <si>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</si>
  <si>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</si>
  <si>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</si>
  <si>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</si>
  <si>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</si>
  <si>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</si>
  <si>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</si>
  <si>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</si>
  <si>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</si>
  <si>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</si>
  <si>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</si>
  <si>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</si>
  <si>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</si>
  <si>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</si>
  <si>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</si>
  <si>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</si>
  <si>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</si>
  <si>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</si>
  <si>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</si>
  <si>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</si>
  <si>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</si>
  <si>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</si>
  <si>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</si>
  <si>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</si>
  <si>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</si>
  <si>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</si>
  <si>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</si>
  <si>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</si>
  <si>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</si>
  <si>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</si>
  <si>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</si>
  <si>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</si>
  <si>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</si>
  <si>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</si>
  <si>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</si>
  <si>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</si>
  <si>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</si>
  <si>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</si>
  <si>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</si>
  <si>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</si>
  <si>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</si>
  <si>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</si>
  <si>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</si>
  <si>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</si>
  <si>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</si>
  <si>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</si>
  <si>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</si>
  <si>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</si>
  <si>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</si>
  <si>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</si>
  <si>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</si>
  <si>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</si>
  <si>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</si>
  <si>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</si>
  <si>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</si>
  <si>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</si>
  <si>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</si>
  <si>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</si>
  <si>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</si>
  <si>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</si>
  <si>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</si>
  <si>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</si>
  <si>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</si>
  <si>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</si>
  <si>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特定感染症検査等事業費</t>
  </si>
  <si>
    <t>健康局</t>
  </si>
  <si>
    <t>江浪　武志</t>
  </si>
  <si>
    <t>昭和54年度</t>
  </si>
  <si>
    <t>終了予定なし</t>
  </si>
  <si>
    <t>結核感染症課</t>
  </si>
  <si>
    <t>感染症の予防及び感染症の患者に対する医療に関する法律</t>
  </si>
  <si>
    <t>「性感染症に関する特定感染症予防指針」
（平成24年厚生労働省告示第19号）
「風しんに関する特定感染症予防指針」（平成26年厚生労働省告示第122号）</t>
  </si>
  <si>
    <t>-</t>
  </si>
  <si>
    <t>疾病予防対策事業費等補助金</t>
  </si>
  <si>
    <t>性感染症定点届出件数の減少（対前年度比）</t>
  </si>
  <si>
    <t>性感染症の定点届出件数（性器クラミジア感染症、性器ヘルペスウイルス感染症、尖圭コンジローマ、淋菌感染症）</t>
  </si>
  <si>
    <t>件</t>
  </si>
  <si>
    <t>感染症発生動向調査</t>
  </si>
  <si>
    <t>先天性風しん症候群の減少（対前年比）</t>
  </si>
  <si>
    <t>先天性風しん症候群症例数</t>
  </si>
  <si>
    <t>自治体数</t>
  </si>
  <si>
    <t>緊急風しん抗体検査事業実施自治体数</t>
  </si>
  <si>
    <t>単位当たりコスト＝Ｘ／Ｙ
Ｘ：性感染症・HTLV-1検査及び相談事業、風しん抗体検査事業執行額
Ｙ：性感染症・HTLV-1検査及び相談事業、風しん抗体検査事業実施自治体数　　　　　　　　　　　</t>
    <phoneticPr fontId="5"/>
  </si>
  <si>
    <t>百万円</t>
  </si>
  <si>
    <t>Ｘ／Ｙ</t>
    <phoneticPr fontId="5"/>
  </si>
  <si>
    <t>949/154</t>
  </si>
  <si>
    <t>765/155</t>
  </si>
  <si>
    <t>単位当たりコスト＝Ｘ／Ｙ
Ｘ：緊急風しん抗体検査等事業費執行額
Ｙ：緊急風しん抗体検査等事業実施自治体数　　　　　　　　　</t>
    <phoneticPr fontId="5"/>
  </si>
  <si>
    <t>7214/1724</t>
  </si>
  <si>
    <t>9125/1726</t>
  </si>
  <si>
    <t>102</t>
  </si>
  <si>
    <t>78</t>
  </si>
  <si>
    <t>89</t>
  </si>
  <si>
    <t>98</t>
  </si>
  <si>
    <t>196</t>
  </si>
  <si>
    <t>103</t>
  </si>
  <si>
    <t>108</t>
  </si>
  <si>
    <t>0116</t>
  </si>
  <si>
    <t>○</t>
  </si>
  <si>
    <t>-</t>
    <phoneticPr fontId="5"/>
  </si>
  <si>
    <t>厚労</t>
  </si>
  <si>
    <t>00</t>
    <phoneticPr fontId="5"/>
  </si>
  <si>
    <t>Ⅰ-5　感染症など健康を脅かす疾病を予防・防止するとともに、感染者等に必要な医療等を確保すること</t>
  </si>
  <si>
    <t>Ⅰ-5-1　感染症の発生・まん延の防止を図ること</t>
    <phoneticPr fontId="5"/>
  </si>
  <si>
    <t>感染症の発生・蔓延を防止及び治療対策の措置を行うことについて、国民のニーズがあり、国費を投入して行うべき事業である。</t>
    <rPh sb="0" eb="3">
      <t>カンセンショウ</t>
    </rPh>
    <rPh sb="4" eb="6">
      <t>ハッセイ</t>
    </rPh>
    <rPh sb="7" eb="9">
      <t>マンエン</t>
    </rPh>
    <rPh sb="10" eb="12">
      <t>ボウシ</t>
    </rPh>
    <rPh sb="12" eb="13">
      <t>オヨ</t>
    </rPh>
    <rPh sb="14" eb="16">
      <t>チリョウ</t>
    </rPh>
    <rPh sb="16" eb="18">
      <t>タイサク</t>
    </rPh>
    <rPh sb="19" eb="21">
      <t>ソチ</t>
    </rPh>
    <rPh sb="22" eb="23">
      <t>オコナ</t>
    </rPh>
    <rPh sb="31" eb="33">
      <t>コクミン</t>
    </rPh>
    <rPh sb="41" eb="43">
      <t>コクヒ</t>
    </rPh>
    <rPh sb="44" eb="46">
      <t>トウニュウ</t>
    </rPh>
    <rPh sb="48" eb="49">
      <t>オコナ</t>
    </rPh>
    <rPh sb="52" eb="54">
      <t>ジギョウ</t>
    </rPh>
    <phoneticPr fontId="5"/>
  </si>
  <si>
    <t>感染症の発生・蔓延防止及び治療対策の措置を行うために、広域的な対応が必要であり、国の関与のもと、適確に実施すべき事業である。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27" eb="30">
      <t>コウイキテキ</t>
    </rPh>
    <rPh sb="31" eb="33">
      <t>タイオウ</t>
    </rPh>
    <rPh sb="34" eb="36">
      <t>ヒツヨウ</t>
    </rPh>
    <rPh sb="40" eb="41">
      <t>クニ</t>
    </rPh>
    <rPh sb="42" eb="44">
      <t>カンヨ</t>
    </rPh>
    <rPh sb="48" eb="50">
      <t>テキカク</t>
    </rPh>
    <rPh sb="51" eb="53">
      <t>ジッシ</t>
    </rPh>
    <rPh sb="56" eb="58">
      <t>ジギョウ</t>
    </rPh>
    <phoneticPr fontId="5"/>
  </si>
  <si>
    <t>感染症の発生・蔓延防止を図るという政策目標達成に向けて、優先度の高い事業である。</t>
    <rPh sb="0" eb="3">
      <t>カンセンショウ</t>
    </rPh>
    <rPh sb="4" eb="6">
      <t>ハッセイ</t>
    </rPh>
    <rPh sb="7" eb="9">
      <t>マンエン</t>
    </rPh>
    <rPh sb="9" eb="11">
      <t>ボウシ</t>
    </rPh>
    <rPh sb="12" eb="13">
      <t>ハカ</t>
    </rPh>
    <rPh sb="17" eb="19">
      <t>セイサク</t>
    </rPh>
    <rPh sb="19" eb="21">
      <t>モクヒョウ</t>
    </rPh>
    <rPh sb="21" eb="23">
      <t>タッセイ</t>
    </rPh>
    <rPh sb="24" eb="25">
      <t>ム</t>
    </rPh>
    <rPh sb="28" eb="31">
      <t>ユウセンド</t>
    </rPh>
    <rPh sb="32" eb="33">
      <t>タカ</t>
    </rPh>
    <rPh sb="34" eb="36">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</si>
  <si>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</si>
  <si>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感染症の発生・蔓延防止及び治療対策の措置を行うために、真に必要な費目のみを補助対象経費としている。</t>
    <rPh sb="27" eb="28">
      <t>シン</t>
    </rPh>
    <rPh sb="29" eb="31">
      <t>ヒツヨウ</t>
    </rPh>
    <rPh sb="32" eb="34">
      <t>ヒモク</t>
    </rPh>
    <rPh sb="37" eb="39">
      <t>ホジョ</t>
    </rPh>
    <rPh sb="39" eb="41">
      <t>タイショウ</t>
    </rPh>
    <rPh sb="41" eb="43">
      <t>ケイヒ</t>
    </rPh>
    <phoneticPr fontId="5"/>
  </si>
  <si>
    <t>緊急風しん抗体検査等事業の実施にあたって、クーポン券の期限を延長したことによるスキーム再構築に時間を要したこと、医療機関の混雑により受検に不測の日数を要したことから、年度内での事業完了に至らなかったため、一部を繰り越して実施することとした。</t>
    <rPh sb="0" eb="2">
      <t>キンキュウ</t>
    </rPh>
    <rPh sb="2" eb="3">
      <t>フウ</t>
    </rPh>
    <rPh sb="5" eb="7">
      <t>コウタイ</t>
    </rPh>
    <rPh sb="7" eb="9">
      <t>ケンサ</t>
    </rPh>
    <rPh sb="9" eb="10">
      <t>トウ</t>
    </rPh>
    <rPh sb="10" eb="12">
      <t>ジギョウ</t>
    </rPh>
    <rPh sb="13" eb="15">
      <t>ジッシ</t>
    </rPh>
    <rPh sb="25" eb="26">
      <t>ケン</t>
    </rPh>
    <rPh sb="27" eb="29">
      <t>キゲン</t>
    </rPh>
    <rPh sb="30" eb="32">
      <t>エンチョウ</t>
    </rPh>
    <rPh sb="43" eb="46">
      <t>サイコウチク</t>
    </rPh>
    <rPh sb="47" eb="49">
      <t>ジカン</t>
    </rPh>
    <rPh sb="50" eb="51">
      <t>ヨウ</t>
    </rPh>
    <rPh sb="56" eb="58">
      <t>イリョウ</t>
    </rPh>
    <rPh sb="58" eb="60">
      <t>キカン</t>
    </rPh>
    <rPh sb="61" eb="63">
      <t>コンザツ</t>
    </rPh>
    <rPh sb="66" eb="68">
      <t>ジュケン</t>
    </rPh>
    <rPh sb="69" eb="71">
      <t>フソク</t>
    </rPh>
    <rPh sb="72" eb="74">
      <t>ニッスウ</t>
    </rPh>
    <rPh sb="75" eb="76">
      <t>ヨウ</t>
    </rPh>
    <rPh sb="83" eb="86">
      <t>ネンドナイ</t>
    </rPh>
    <phoneticPr fontId="5"/>
  </si>
  <si>
    <t>保健所等において、1人が他の検査（HIV検査、肝炎ウイルス検査）も同時に受ける場合、1検体で実施しており、コスト削減・効率化している。</t>
    <rPh sb="0" eb="3">
      <t>ホケンジョ</t>
    </rPh>
    <rPh sb="3" eb="4">
      <t>トウ</t>
    </rPh>
    <rPh sb="10" eb="11">
      <t>ニン</t>
    </rPh>
    <rPh sb="12" eb="13">
      <t>タ</t>
    </rPh>
    <rPh sb="14" eb="16">
      <t>ケンサ</t>
    </rPh>
    <rPh sb="20" eb="22">
      <t>ケンサ</t>
    </rPh>
    <rPh sb="23" eb="25">
      <t>カンエン</t>
    </rPh>
    <rPh sb="29" eb="31">
      <t>ケンサ</t>
    </rPh>
    <rPh sb="33" eb="35">
      <t>ドウジ</t>
    </rPh>
    <rPh sb="36" eb="37">
      <t>ウ</t>
    </rPh>
    <rPh sb="39" eb="41">
      <t>バアイ</t>
    </rPh>
    <rPh sb="43" eb="45">
      <t>ケンタイ</t>
    </rPh>
    <rPh sb="46" eb="48">
      <t>ジッシ</t>
    </rPh>
    <rPh sb="56" eb="58">
      <t>サクゲン</t>
    </rPh>
    <rPh sb="59" eb="62">
      <t>コウリツカ</t>
    </rPh>
    <phoneticPr fontId="5"/>
  </si>
  <si>
    <t>見込みどおりの活動実績である。</t>
    <rPh sb="0" eb="2">
      <t>ミコ</t>
    </rPh>
    <rPh sb="7" eb="9">
      <t>カツドウ</t>
    </rPh>
    <rPh sb="9" eb="11">
      <t>ジッセキ</t>
    </rPh>
    <phoneticPr fontId="5"/>
  </si>
  <si>
    <t>‐</t>
  </si>
  <si>
    <t>△</t>
  </si>
  <si>
    <t>無</t>
  </si>
  <si>
    <t>単位当たりコスト＝Ｘ／Ｙ
Ｘ：緊急風しん抗体検査等事業費執行額
Ｙ：緊急風しん抗体検査等事業実施自治体数　　　　　　　　　</t>
  </si>
  <si>
    <t>先天性風しん症候群症例数</t>
    <phoneticPr fontId="5"/>
  </si>
  <si>
    <t>先天性風しん症候群の減少（対前年比）</t>
    <phoneticPr fontId="5"/>
  </si>
  <si>
    <t>性感染症・HTLV-1検査及び相談事業、風しん抗体検査事業実施自治体数</t>
    <phoneticPr fontId="5"/>
  </si>
  <si>
    <t>性感染症・HTLV-1検査及び相談事業、風しん抗体検査事業</t>
    <phoneticPr fontId="5"/>
  </si>
  <si>
    <t>自治体数</t>
    <rPh sb="0" eb="3">
      <t>ジチタイ</t>
    </rPh>
    <rPh sb="3" eb="4">
      <t>スウ</t>
    </rPh>
    <phoneticPr fontId="5"/>
  </si>
  <si>
    <t>症例数</t>
    <rPh sb="0" eb="2">
      <t>ショウレイ</t>
    </rPh>
    <rPh sb="2" eb="3">
      <t>スウ</t>
    </rPh>
    <phoneticPr fontId="5"/>
  </si>
  <si>
    <t>ＮＯ．</t>
    <phoneticPr fontId="5"/>
  </si>
  <si>
    <t>自治体名</t>
    <phoneticPr fontId="5"/>
  </si>
  <si>
    <t>総 事 業 費</t>
  </si>
  <si>
    <t>収　入　額</t>
  </si>
  <si>
    <t>差　引　額</t>
  </si>
  <si>
    <t>基　準　額</t>
  </si>
  <si>
    <t>対象経費の実支出額</t>
    <rPh sb="5" eb="6">
      <t>ジツ</t>
    </rPh>
    <rPh sb="6" eb="8">
      <t>シシュツ</t>
    </rPh>
    <rPh sb="8" eb="9">
      <t>ガク</t>
    </rPh>
    <phoneticPr fontId="5"/>
  </si>
  <si>
    <t>選　定　額</t>
  </si>
  <si>
    <t>国庫負担(補助)基本額</t>
    <phoneticPr fontId="5"/>
  </si>
  <si>
    <t xml:space="preserve">
国庫負担(補助)所要額
</t>
    <phoneticPr fontId="5"/>
  </si>
  <si>
    <t>調整率</t>
    <phoneticPr fontId="5"/>
  </si>
  <si>
    <t>北海道</t>
    <phoneticPr fontId="5"/>
  </si>
  <si>
    <t>性感染症・風しん</t>
    <rPh sb="0" eb="1">
      <t>セイ</t>
    </rPh>
    <rPh sb="1" eb="4">
      <t>カンセンショウ</t>
    </rPh>
    <rPh sb="5" eb="6">
      <t>フウ</t>
    </rPh>
    <phoneticPr fontId="3"/>
  </si>
  <si>
    <t>性感染症・風しん</t>
    <rPh sb="0" eb="1">
      <t>セイ</t>
    </rPh>
    <rPh sb="1" eb="4">
      <t>カンセンショウ</t>
    </rPh>
    <rPh sb="5" eb="6">
      <t>フウ</t>
    </rPh>
    <phoneticPr fontId="5"/>
  </si>
  <si>
    <t>エイズ</t>
  </si>
  <si>
    <t>肝炎</t>
    <rPh sb="0" eb="2">
      <t>カンエン</t>
    </rPh>
    <phoneticPr fontId="5"/>
  </si>
  <si>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</si>
  <si>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</si>
  <si>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</si>
  <si>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</si>
  <si>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</si>
  <si>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</si>
  <si>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</si>
  <si>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</si>
  <si>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</si>
  <si>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</si>
  <si>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</si>
  <si>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</si>
  <si>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</si>
  <si>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</si>
  <si>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</si>
  <si>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</si>
  <si>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</si>
  <si>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</si>
  <si>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</si>
  <si>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</si>
  <si>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</si>
  <si>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</si>
  <si>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</si>
  <si>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</si>
  <si>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</si>
  <si>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</si>
  <si>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</si>
  <si>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</si>
  <si>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</si>
  <si>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</si>
  <si>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</si>
  <si>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</si>
  <si>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</si>
  <si>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</si>
  <si>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</si>
  <si>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</si>
  <si>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</si>
  <si>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</si>
  <si>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</si>
  <si>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</si>
  <si>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</si>
  <si>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</si>
  <si>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</si>
  <si>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</si>
  <si>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</si>
  <si>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</si>
  <si>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性感染症・風しん</t>
  </si>
  <si>
    <t>横浜市</t>
  </si>
  <si>
    <t>大阪市</t>
  </si>
  <si>
    <t>福岡市</t>
  </si>
  <si>
    <t>川崎市</t>
  </si>
  <si>
    <t>名古屋市</t>
  </si>
  <si>
    <t>京都市</t>
  </si>
  <si>
    <t>札幌市</t>
  </si>
  <si>
    <t>仙台市</t>
  </si>
  <si>
    <t>広島市</t>
  </si>
  <si>
    <t>さいたま市</t>
  </si>
  <si>
    <t>大田区</t>
  </si>
  <si>
    <t>練馬区</t>
  </si>
  <si>
    <t>葛飾区</t>
  </si>
  <si>
    <t>江戸川区</t>
  </si>
  <si>
    <t>品川区</t>
  </si>
  <si>
    <t>杉並区</t>
  </si>
  <si>
    <t>豊島区</t>
  </si>
  <si>
    <t>江東区</t>
  </si>
  <si>
    <t>文京区</t>
  </si>
  <si>
    <t>世田谷区</t>
  </si>
  <si>
    <t>墨田区</t>
  </si>
  <si>
    <t>東京都</t>
    <rPh sb="0" eb="3">
      <t>トウキョウト</t>
    </rPh>
    <phoneticPr fontId="5"/>
  </si>
  <si>
    <t>横浜市</t>
    <rPh sb="0" eb="3">
      <t>ヨコハマシ</t>
    </rPh>
    <phoneticPr fontId="5"/>
  </si>
  <si>
    <t>大阪市</t>
    <rPh sb="0" eb="3">
      <t>オオサカシ</t>
    </rPh>
    <phoneticPr fontId="5"/>
  </si>
  <si>
    <t>福岡市</t>
    <rPh sb="0" eb="3">
      <t>フクオカシ</t>
    </rPh>
    <phoneticPr fontId="5"/>
  </si>
  <si>
    <t>川崎市</t>
    <rPh sb="0" eb="3">
      <t>カワサキシ</t>
    </rPh>
    <phoneticPr fontId="5"/>
  </si>
  <si>
    <t>大阪府</t>
    <rPh sb="0" eb="3">
      <t>オオサカフ</t>
    </rPh>
    <phoneticPr fontId="5"/>
  </si>
  <si>
    <t>名古屋市</t>
    <rPh sb="0" eb="4">
      <t>ナゴヤシ</t>
    </rPh>
    <phoneticPr fontId="5"/>
  </si>
  <si>
    <t>福岡県</t>
    <rPh sb="0" eb="3">
      <t>フクオカケン</t>
    </rPh>
    <phoneticPr fontId="5"/>
  </si>
  <si>
    <t>兵庫県</t>
    <rPh sb="0" eb="3">
      <t>ヒョウゴケン</t>
    </rPh>
    <phoneticPr fontId="5"/>
  </si>
  <si>
    <t>京都市</t>
    <rPh sb="0" eb="3">
      <t>キョウトシ</t>
    </rPh>
    <phoneticPr fontId="5"/>
  </si>
  <si>
    <t>A.東京都</t>
    <rPh sb="2" eb="5">
      <t>トウキョウト</t>
    </rPh>
    <phoneticPr fontId="5"/>
  </si>
  <si>
    <t>神戸市</t>
  </si>
  <si>
    <t>相模原市</t>
  </si>
  <si>
    <t>60</t>
  </si>
  <si>
    <t>58</t>
  </si>
  <si>
    <t>51</t>
  </si>
  <si>
    <t>62</t>
  </si>
  <si>
    <t>57</t>
  </si>
  <si>
    <t>50</t>
  </si>
  <si>
    <t>63</t>
  </si>
  <si>
    <t>48</t>
  </si>
  <si>
    <t>さいたま市</t>
    <rPh sb="4" eb="5">
      <t>シ</t>
    </rPh>
    <phoneticPr fontId="5"/>
  </si>
  <si>
    <t>神戸市</t>
    <rPh sb="0" eb="3">
      <t>コウベシ</t>
    </rPh>
    <phoneticPr fontId="5"/>
  </si>
  <si>
    <t>札幌市</t>
    <rPh sb="0" eb="3">
      <t>サッポロシ</t>
    </rPh>
    <phoneticPr fontId="5"/>
  </si>
  <si>
    <t>広島市</t>
    <rPh sb="0" eb="3">
      <t>ヒロシマシ</t>
    </rPh>
    <phoneticPr fontId="5"/>
  </si>
  <si>
    <t>相模原市</t>
    <rPh sb="0" eb="4">
      <t>サガミハラシ</t>
    </rPh>
    <phoneticPr fontId="5"/>
  </si>
  <si>
    <t>B.さいたま市</t>
    <rPh sb="6" eb="7">
      <t>シ</t>
    </rPh>
    <phoneticPr fontId="5"/>
  </si>
  <si>
    <t>性感染症・HTLV-１検査及び相談事業、風しん抗体検査事業実施自治体数の増加</t>
    <rPh sb="36" eb="38">
      <t>ゾウカ</t>
    </rPh>
    <phoneticPr fontId="5"/>
  </si>
  <si>
    <t>委託料</t>
    <rPh sb="0" eb="3">
      <t>イタクリョウ</t>
    </rPh>
    <phoneticPr fontId="5"/>
  </si>
  <si>
    <t>需用費</t>
    <rPh sb="0" eb="3">
      <t>ジュヨウヒ</t>
    </rPh>
    <phoneticPr fontId="5"/>
  </si>
  <si>
    <t>役務費</t>
    <rPh sb="0" eb="2">
      <t>エキム</t>
    </rPh>
    <rPh sb="2" eb="3">
      <t>ヒ</t>
    </rPh>
    <phoneticPr fontId="5"/>
  </si>
  <si>
    <t>報償費</t>
    <rPh sb="0" eb="3">
      <t>ホウショウヒ</t>
    </rPh>
    <phoneticPr fontId="5"/>
  </si>
  <si>
    <t>各種検査委託</t>
    <rPh sb="0" eb="2">
      <t>カクシュ</t>
    </rPh>
    <rPh sb="2" eb="4">
      <t>ケンサ</t>
    </rPh>
    <rPh sb="4" eb="6">
      <t>イタク</t>
    </rPh>
    <phoneticPr fontId="5"/>
  </si>
  <si>
    <t>検査材料、普及啓発事業印刷費</t>
    <rPh sb="0" eb="2">
      <t>ケンサ</t>
    </rPh>
    <rPh sb="2" eb="4">
      <t>ザイリョウ</t>
    </rPh>
    <rPh sb="5" eb="7">
      <t>フキュウ</t>
    </rPh>
    <rPh sb="7" eb="9">
      <t>ケイハツ</t>
    </rPh>
    <rPh sb="9" eb="11">
      <t>ジギョウ</t>
    </rPh>
    <rPh sb="11" eb="14">
      <t>インサツヒ</t>
    </rPh>
    <phoneticPr fontId="5"/>
  </si>
  <si>
    <t>普及啓発事業配送費</t>
    <rPh sb="0" eb="2">
      <t>フキュウ</t>
    </rPh>
    <rPh sb="2" eb="4">
      <t>ケイハツ</t>
    </rPh>
    <rPh sb="4" eb="6">
      <t>ジギョウ</t>
    </rPh>
    <rPh sb="6" eb="8">
      <t>ハイソウ</t>
    </rPh>
    <rPh sb="8" eb="9">
      <t>ヒ</t>
    </rPh>
    <phoneticPr fontId="5"/>
  </si>
  <si>
    <t>性感染症・HTLV-1検査事業、風しん抗体検査及び普及啓発事業</t>
    <rPh sb="13" eb="15">
      <t>ジギョウ</t>
    </rPh>
    <rPh sb="23" eb="24">
      <t>オヨ</t>
    </rPh>
    <rPh sb="25" eb="27">
      <t>フキュウ</t>
    </rPh>
    <rPh sb="27" eb="29">
      <t>ケイハツ</t>
    </rPh>
    <phoneticPr fontId="5"/>
  </si>
  <si>
    <t>性感染症・HTLV-1検査事業、風しん抗体検査事業</t>
    <phoneticPr fontId="5"/>
  </si>
  <si>
    <t>性感染症・HTLV-1検査事業、風しん抗体検査事業</t>
    <rPh sb="13" eb="15">
      <t>ジギョウ</t>
    </rPh>
    <phoneticPr fontId="5"/>
  </si>
  <si>
    <t>性感染症・HTLV-1検査事業、風しん抗体検査及び普及啓発事業</t>
    <rPh sb="23" eb="24">
      <t>オヨ</t>
    </rPh>
    <rPh sb="25" eb="27">
      <t>フキュウ</t>
    </rPh>
    <rPh sb="27" eb="29">
      <t>ケイハツ</t>
    </rPh>
    <phoneticPr fontId="5"/>
  </si>
  <si>
    <t>性感染症・HTLV-1検査事業、風しん抗体検査及び普及啓発事業</t>
    <rPh sb="23" eb="24">
      <t>オヨ</t>
    </rPh>
    <rPh sb="25" eb="29">
      <t>フキュウケイハツ</t>
    </rPh>
    <phoneticPr fontId="5"/>
  </si>
  <si>
    <t>補助金等交付</t>
  </si>
  <si>
    <t>検査委託・事務委託</t>
    <rPh sb="0" eb="2">
      <t>ケンサ</t>
    </rPh>
    <rPh sb="2" eb="4">
      <t>イタク</t>
    </rPh>
    <rPh sb="5" eb="7">
      <t>ジム</t>
    </rPh>
    <rPh sb="7" eb="9">
      <t>イタク</t>
    </rPh>
    <phoneticPr fontId="5"/>
  </si>
  <si>
    <t>報酬</t>
    <rPh sb="0" eb="2">
      <t>ホウシュウ</t>
    </rPh>
    <phoneticPr fontId="5"/>
  </si>
  <si>
    <t>手当</t>
    <rPh sb="0" eb="2">
      <t>テアテ</t>
    </rPh>
    <phoneticPr fontId="5"/>
  </si>
  <si>
    <t>旅費</t>
    <rPh sb="0" eb="2">
      <t>リョヒ</t>
    </rPh>
    <phoneticPr fontId="5"/>
  </si>
  <si>
    <t>郵送費用</t>
    <rPh sb="0" eb="2">
      <t>ユウソウ</t>
    </rPh>
    <rPh sb="2" eb="3">
      <t>ヒ</t>
    </rPh>
    <rPh sb="3" eb="4">
      <t>ヨウ</t>
    </rPh>
    <phoneticPr fontId="5"/>
  </si>
  <si>
    <t>職員賃金</t>
    <rPh sb="0" eb="2">
      <t>ショクイン</t>
    </rPh>
    <rPh sb="2" eb="4">
      <t>チンギン</t>
    </rPh>
    <phoneticPr fontId="5"/>
  </si>
  <si>
    <t>職員手当</t>
    <rPh sb="0" eb="2">
      <t>ショクイン</t>
    </rPh>
    <rPh sb="2" eb="4">
      <t>テアテ</t>
    </rPh>
    <phoneticPr fontId="5"/>
  </si>
  <si>
    <t>職員交通費</t>
    <rPh sb="0" eb="2">
      <t>ショクイン</t>
    </rPh>
    <rPh sb="2" eb="5">
      <t>コウツウヒ</t>
    </rPh>
    <phoneticPr fontId="5"/>
  </si>
  <si>
    <t>緊急風しん抗体検査等事業</t>
    <phoneticPr fontId="5"/>
  </si>
  <si>
    <t>各自治体の過去の検査実績数等をもとに、実態に沿った予算措置を行うことで、適正な予算措置に努めるとともに、事業の実施状況を調査し、目標達成に向けて必要な対策を講じるよう努める。</t>
    <rPh sb="0" eb="1">
      <t>カク</t>
    </rPh>
    <rPh sb="1" eb="4">
      <t>ジチタイ</t>
    </rPh>
    <rPh sb="5" eb="7">
      <t>カコ</t>
    </rPh>
    <rPh sb="8" eb="10">
      <t>ケンサ</t>
    </rPh>
    <rPh sb="10" eb="12">
      <t>ジッセキ</t>
    </rPh>
    <rPh sb="12" eb="13">
      <t>スウ</t>
    </rPh>
    <rPh sb="13" eb="14">
      <t>トウ</t>
    </rPh>
    <rPh sb="19" eb="21">
      <t>ジッタイ</t>
    </rPh>
    <rPh sb="22" eb="23">
      <t>ソ</t>
    </rPh>
    <rPh sb="25" eb="27">
      <t>ヨサン</t>
    </rPh>
    <rPh sb="27" eb="29">
      <t>ソチ</t>
    </rPh>
    <rPh sb="30" eb="31">
      <t>オコナ</t>
    </rPh>
    <rPh sb="36" eb="38">
      <t>テキセイ</t>
    </rPh>
    <rPh sb="39" eb="41">
      <t>ヨサン</t>
    </rPh>
    <rPh sb="41" eb="43">
      <t>ソチ</t>
    </rPh>
    <rPh sb="44" eb="45">
      <t>ツト</t>
    </rPh>
    <rPh sb="52" eb="54">
      <t>ジギョウ</t>
    </rPh>
    <rPh sb="55" eb="57">
      <t>ジッシ</t>
    </rPh>
    <rPh sb="57" eb="59">
      <t>ジョウキョウ</t>
    </rPh>
    <rPh sb="60" eb="62">
      <t>チョウサ</t>
    </rPh>
    <rPh sb="64" eb="66">
      <t>モクヒョウ</t>
    </rPh>
    <rPh sb="66" eb="68">
      <t>タッセイ</t>
    </rPh>
    <rPh sb="69" eb="70">
      <t>ム</t>
    </rPh>
    <rPh sb="72" eb="74">
      <t>ヒツヨウ</t>
    </rPh>
    <rPh sb="75" eb="77">
      <t>タイサク</t>
    </rPh>
    <rPh sb="78" eb="79">
      <t>コウ</t>
    </rPh>
    <rPh sb="83" eb="84">
      <t>ツト</t>
    </rPh>
    <phoneticPr fontId="5"/>
  </si>
  <si>
    <t>686.8/157</t>
    <phoneticPr fontId="5"/>
  </si>
  <si>
    <t>クーポン券等の印刷・発送、風しん抗体検査等</t>
    <phoneticPr fontId="5"/>
  </si>
  <si>
    <t>クーポン券等の印刷・発送、風しん抗体検査、普及啓発等</t>
    <rPh sb="21" eb="23">
      <t>フキュウ</t>
    </rPh>
    <rPh sb="23" eb="25">
      <t>ケイハツ</t>
    </rPh>
    <rPh sb="25" eb="26">
      <t>トウ</t>
    </rPh>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</si>
  <si>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また、早期に先天性風しん症候群の発生をなくすとともに、風しんの排除を達成することを目標に掲げている「風しんに関する特定感染症予防指針」を踏まえ、風しん抗体検査を推進し、先天性風しん症候群の予防・まん延防止を図る。</t>
    <phoneticPr fontId="5"/>
  </si>
  <si>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及び相談事業並びに風しん抗体検査事業を行い、それに対して補助を行っている。
また、これまで予防接種法に基づく定期接種を受ける機会がなく、抗体保有率が低い世代の男性に対して風しんの抗体検査を行う緊急風しん抗体検査等事業を実施し、それに対して補助行っている。
【補助率】１／２</t>
    <rPh sb="119" eb="120">
      <t>オヨ</t>
    </rPh>
    <rPh sb="125" eb="126">
      <t>ナラ</t>
    </rPh>
    <phoneticPr fontId="5"/>
  </si>
  <si>
    <t>性感染症の症例数及び先天性風しん症候群ともに横ばいである。</t>
    <rPh sb="0" eb="1">
      <t>セイ</t>
    </rPh>
    <rPh sb="1" eb="4">
      <t>カンセンショウ</t>
    </rPh>
    <rPh sb="5" eb="8">
      <t>ショウレイスウ</t>
    </rPh>
    <rPh sb="8" eb="9">
      <t>オヨ</t>
    </rPh>
    <rPh sb="10" eb="13">
      <t>センテンセイ</t>
    </rPh>
    <rPh sb="13" eb="14">
      <t>フウ</t>
    </rPh>
    <rPh sb="16" eb="19">
      <t>ショウコウグン</t>
    </rPh>
    <rPh sb="22" eb="23">
      <t>ヨコ</t>
    </rPh>
    <phoneticPr fontId="5"/>
  </si>
  <si>
    <t>活動実績は年々増加しており、性感染症・HTLV-1検査及び相談事業、風しん抗体検査事業については、すべての対象自治体でいずれかもしくは両方の事業が実施されている。緊急風しん抗体検査事業についても、ほぼすべての市区町村で事業を実施しており、活動実績は見込みどおりのものとなっている。
性感染症については、若年層の罹患割合が高く、特に近年梅毒をはじめとして、性感染症の罹患者数が増加していることから、各自治体においても広く検査及び相談の機会を提供し、早期発見・早期治療につながるよう、引き続き推進する必要がある。また、風しん抗体検査についても、抗体保有率の低い特定世代の男性を対象とした緊急風しん抗体検査事業により、抗体保有率を引き上げる目標に向け、引き続き事業を推進していく必要がある。</t>
    <rPh sb="0" eb="2">
      <t>カツドウ</t>
    </rPh>
    <rPh sb="2" eb="4">
      <t>ジッセキ</t>
    </rPh>
    <rPh sb="5" eb="7">
      <t>ネンネン</t>
    </rPh>
    <rPh sb="7" eb="9">
      <t>ゾウカ</t>
    </rPh>
    <rPh sb="14" eb="15">
      <t>セイ</t>
    </rPh>
    <rPh sb="15" eb="18">
      <t>カンセンショウ</t>
    </rPh>
    <rPh sb="25" eb="27">
      <t>ケンサ</t>
    </rPh>
    <rPh sb="27" eb="28">
      <t>オヨ</t>
    </rPh>
    <rPh sb="29" eb="31">
      <t>ソウダン</t>
    </rPh>
    <rPh sb="31" eb="33">
      <t>ジギョウ</t>
    </rPh>
    <rPh sb="34" eb="35">
      <t>フウ</t>
    </rPh>
    <rPh sb="37" eb="39">
      <t>コウタイ</t>
    </rPh>
    <rPh sb="39" eb="41">
      <t>ケンサ</t>
    </rPh>
    <rPh sb="41" eb="43">
      <t>ジギョウ</t>
    </rPh>
    <rPh sb="53" eb="55">
      <t>タイショウ</t>
    </rPh>
    <rPh sb="55" eb="58">
      <t>ジチタイ</t>
    </rPh>
    <rPh sb="67" eb="69">
      <t>リョウホウ</t>
    </rPh>
    <rPh sb="70" eb="72">
      <t>ジギョウ</t>
    </rPh>
    <rPh sb="73" eb="75">
      <t>ジッシ</t>
    </rPh>
    <rPh sb="81" eb="83">
      <t>キンキュウ</t>
    </rPh>
    <rPh sb="83" eb="84">
      <t>フウ</t>
    </rPh>
    <rPh sb="86" eb="88">
      <t>コウタイ</t>
    </rPh>
    <rPh sb="88" eb="90">
      <t>ケンサ</t>
    </rPh>
    <rPh sb="90" eb="92">
      <t>ジギョウ</t>
    </rPh>
    <rPh sb="104" eb="108">
      <t>シクチョウソン</t>
    </rPh>
    <rPh sb="109" eb="111">
      <t>ジギョウ</t>
    </rPh>
    <rPh sb="112" eb="114">
      <t>ジッシ</t>
    </rPh>
    <rPh sb="119" eb="121">
      <t>カツドウ</t>
    </rPh>
    <rPh sb="121" eb="123">
      <t>ジッセキ</t>
    </rPh>
    <rPh sb="124" eb="126">
      <t>ミコ</t>
    </rPh>
    <rPh sb="141" eb="142">
      <t>セイ</t>
    </rPh>
    <rPh sb="142" eb="145">
      <t>カンセンショウ</t>
    </rPh>
    <rPh sb="151" eb="153">
      <t>ジャクネン</t>
    </rPh>
    <rPh sb="153" eb="154">
      <t>ソウ</t>
    </rPh>
    <rPh sb="155" eb="157">
      <t>リカン</t>
    </rPh>
    <rPh sb="157" eb="159">
      <t>ワリアイ</t>
    </rPh>
    <rPh sb="160" eb="161">
      <t>タカ</t>
    </rPh>
    <rPh sb="163" eb="164">
      <t>トク</t>
    </rPh>
    <rPh sb="165" eb="167">
      <t>キンネン</t>
    </rPh>
    <rPh sb="167" eb="169">
      <t>バイドク</t>
    </rPh>
    <rPh sb="177" eb="178">
      <t>セイ</t>
    </rPh>
    <rPh sb="178" eb="181">
      <t>カンセンショウ</t>
    </rPh>
    <rPh sb="182" eb="185">
      <t>リカンシャ</t>
    </rPh>
    <rPh sb="185" eb="186">
      <t>スウ</t>
    </rPh>
    <rPh sb="187" eb="189">
      <t>ゾウカ</t>
    </rPh>
    <rPh sb="198" eb="199">
      <t>カク</t>
    </rPh>
    <rPh sb="199" eb="202">
      <t>ジチタイ</t>
    </rPh>
    <rPh sb="207" eb="208">
      <t>ヒロ</t>
    </rPh>
    <rPh sb="209" eb="211">
      <t>ケンサ</t>
    </rPh>
    <rPh sb="211" eb="212">
      <t>オヨ</t>
    </rPh>
    <rPh sb="213" eb="215">
      <t>ソウダン</t>
    </rPh>
    <rPh sb="216" eb="218">
      <t>キカイ</t>
    </rPh>
    <rPh sb="219" eb="221">
      <t>テイキョウ</t>
    </rPh>
    <rPh sb="223" eb="225">
      <t>ソウキ</t>
    </rPh>
    <rPh sb="225" eb="227">
      <t>ハッケン</t>
    </rPh>
    <rPh sb="228" eb="230">
      <t>ソウキ</t>
    </rPh>
    <rPh sb="230" eb="232">
      <t>チリョウ</t>
    </rPh>
    <rPh sb="240" eb="241">
      <t>ヒ</t>
    </rPh>
    <rPh sb="242" eb="243">
      <t>ツヅ</t>
    </rPh>
    <rPh sb="244" eb="246">
      <t>スイシン</t>
    </rPh>
    <rPh sb="248" eb="250">
      <t>ヒツヨウ</t>
    </rPh>
    <rPh sb="257" eb="258">
      <t>フウ</t>
    </rPh>
    <rPh sb="260" eb="262">
      <t>コウタイ</t>
    </rPh>
    <rPh sb="262" eb="264">
      <t>ケンサ</t>
    </rPh>
    <phoneticPr fontId="5"/>
  </si>
  <si>
    <t>-</t>
    <phoneticPr fontId="5"/>
  </si>
  <si>
    <t>https://www.mhlw.go.jp/wp/seisaku/hyouka/dl/r03_jizenbunseki/I-5-1.pdf</t>
    <phoneticPr fontId="5"/>
  </si>
  <si>
    <t>P2</t>
    <phoneticPr fontId="5"/>
  </si>
  <si>
    <t>-</t>
    <phoneticPr fontId="5"/>
  </si>
  <si>
    <t>点検対象外</t>
    <rPh sb="0" eb="2">
      <t>テンケン</t>
    </rPh>
    <rPh sb="2" eb="5">
      <t>タイショウガイ</t>
    </rPh>
    <phoneticPr fontId="5"/>
  </si>
  <si>
    <t>650.2/157</t>
    <phoneticPr fontId="5"/>
  </si>
  <si>
    <t>6324.8/1717</t>
    <phoneticPr fontId="5"/>
  </si>
  <si>
    <t>-</t>
    <phoneticPr fontId="5"/>
  </si>
  <si>
    <t>緊急風しん抗体検査等事業</t>
    <rPh sb="9" eb="10">
      <t>トウ</t>
    </rPh>
    <phoneticPr fontId="5"/>
  </si>
  <si>
    <t>緊急風しん抗体検査等事業実施自治体数の増加</t>
    <rPh sb="9" eb="10">
      <t>トウ</t>
    </rPh>
    <rPh sb="19" eb="21">
      <t>ゾウカ</t>
    </rPh>
    <phoneticPr fontId="5"/>
  </si>
  <si>
    <t>緊急風しん抗体検査等事業実施自治体数</t>
    <rPh sb="9" eb="10">
      <t>トウ</t>
    </rPh>
    <phoneticPr fontId="5"/>
  </si>
  <si>
    <t>検査費用においては診療報酬を元に算出し、また審査の仕組み上実支出がそれを下回る場合にはそちらを補助の基準とするなど必要最低限の経費のみ計上しており、コストの水準は妥当である。</t>
    <rPh sb="0" eb="2">
      <t>ケンサ</t>
    </rPh>
    <rPh sb="2" eb="4">
      <t>ヒヨウ</t>
    </rPh>
    <rPh sb="9" eb="11">
      <t>シンリョウ</t>
    </rPh>
    <rPh sb="11" eb="13">
      <t>ホウシュウ</t>
    </rPh>
    <rPh sb="14" eb="15">
      <t>モト</t>
    </rPh>
    <rPh sb="16" eb="18">
      <t>サンシュツ</t>
    </rPh>
    <rPh sb="22" eb="24">
      <t>シンサ</t>
    </rPh>
    <rPh sb="25" eb="27">
      <t>シク</t>
    </rPh>
    <rPh sb="28" eb="29">
      <t>ジョウ</t>
    </rPh>
    <rPh sb="29" eb="30">
      <t>ジツ</t>
    </rPh>
    <rPh sb="30" eb="32">
      <t>シシュツ</t>
    </rPh>
    <rPh sb="36" eb="38">
      <t>シタマワ</t>
    </rPh>
    <rPh sb="39" eb="41">
      <t>バアイ</t>
    </rPh>
    <rPh sb="47" eb="49">
      <t>ホジョ</t>
    </rPh>
    <rPh sb="50" eb="52">
      <t>キジュン</t>
    </rPh>
    <rPh sb="57" eb="59">
      <t>ヒツヨウ</t>
    </rPh>
    <rPh sb="59" eb="62">
      <t>サイテイゲン</t>
    </rPh>
    <rPh sb="63" eb="65">
      <t>ケイヒ</t>
    </rPh>
    <rPh sb="67" eb="69">
      <t>ケイジョウ</t>
    </rPh>
    <rPh sb="78" eb="80">
      <t>スイジュン</t>
    </rPh>
    <rPh sb="81" eb="83">
      <t>ダトウ</t>
    </rPh>
    <phoneticPr fontId="5"/>
  </si>
  <si>
    <t>感染症の発生の予防・まん延防止及び治療対策の推進を図るために必要案事業であり、引き続き、必要な予算額を確保し、適正な執行に努めること。</t>
    <phoneticPr fontId="5"/>
  </si>
  <si>
    <t>引き続き、必要な予算額を確保し、適正な執行に努める。</t>
    <phoneticPr fontId="5"/>
  </si>
  <si>
    <t>-</t>
    <phoneticPr fontId="5"/>
  </si>
  <si>
    <t>-</t>
    <phoneticPr fontId="5"/>
  </si>
  <si>
    <t>「重要政策推進枠」 2,422</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</si>
</sst>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12"/>
      <name val="ＭＳ Ｐゴシック"/>
      <family val="3"/>
      <charset val="128"/>
      <scheme val="minor"/>
    </font>
    <font>
      <sz val="10"/>
      <color rgb="FF0000FF"/>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9"/>
      <name val="ＭＳ Ｐ明朝"/>
      <family val="1"/>
      <charset val="128"/>
    </font>
    <font>
      <sz val="1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E7FFE7"/>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xf numFmtId="0" fontId="3" fillId="0" borderId="0"/>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38" fontId="31" fillId="0" borderId="11" xfId="7" applyFont="1" applyFill="1" applyBorder="1" applyAlignment="1">
      <alignment horizontal="center" vertical="center"/>
    </xf>
    <xf numFmtId="38" fontId="31" fillId="0" borderId="11" xfId="7" applyFont="1" applyBorder="1" applyAlignment="1">
      <alignment horizontal="center" vertical="center"/>
    </xf>
    <xf numFmtId="38" fontId="31" fillId="8" borderId="11" xfId="7" applyFont="1" applyFill="1" applyBorder="1" applyAlignment="1">
      <alignment horizontal="center" vertical="center"/>
    </xf>
    <xf numFmtId="38" fontId="31" fillId="8" borderId="11" xfId="7" applyFont="1" applyFill="1" applyBorder="1" applyAlignment="1">
      <alignment horizontal="center" vertical="center" wrapText="1"/>
    </xf>
    <xf numFmtId="38" fontId="31" fillId="0" borderId="11" xfId="7" applyFont="1" applyBorder="1" applyAlignment="1">
      <alignment horizontal="center" vertical="center" wrapText="1"/>
    </xf>
    <xf numFmtId="38" fontId="31" fillId="0" borderId="11" xfId="7" applyFont="1" applyFill="1" applyBorder="1" applyAlignment="1">
      <alignment horizontal="center" vertical="center" wrapText="1"/>
    </xf>
    <xf numFmtId="183" fontId="31" fillId="0" borderId="11" xfId="7" applyNumberFormat="1" applyFont="1" applyBorder="1" applyAlignment="1">
      <alignment horizontal="center" vertical="center"/>
    </xf>
    <xf numFmtId="0" fontId="33" fillId="5" borderId="11" xfId="0" applyFont="1" applyFill="1" applyBorder="1" applyAlignment="1">
      <alignment horizontal="center" vertical="center" shrinkToFit="1"/>
    </xf>
    <xf numFmtId="38" fontId="34" fillId="5" borderId="11" xfId="7" applyFont="1" applyFill="1" applyBorder="1" applyAlignment="1">
      <alignment vertical="center"/>
    </xf>
    <xf numFmtId="0" fontId="33" fillId="9" borderId="11" xfId="0" applyFont="1" applyFill="1" applyBorder="1" applyAlignment="1">
      <alignment horizontal="center" vertical="center" shrinkToFit="1"/>
    </xf>
    <xf numFmtId="38" fontId="34" fillId="9" borderId="11" xfId="7" applyFont="1" applyFill="1" applyBorder="1"/>
    <xf numFmtId="38" fontId="34" fillId="0" borderId="11" xfId="7" applyFont="1" applyFill="1" applyBorder="1" applyAlignment="1">
      <alignment vertical="center"/>
    </xf>
    <xf numFmtId="38" fontId="35" fillId="0" borderId="11" xfId="7" applyFont="1" applyFill="1" applyBorder="1" applyAlignment="1">
      <alignment vertical="center"/>
    </xf>
    <xf numFmtId="38" fontId="37" fillId="9" borderId="11" xfId="7" applyFont="1" applyFill="1" applyBorder="1"/>
    <xf numFmtId="0" fontId="33" fillId="0" borderId="11" xfId="0" applyFont="1" applyFill="1" applyBorder="1" applyAlignment="1">
      <alignment horizontal="center" vertical="center" shrinkToFit="1"/>
    </xf>
    <xf numFmtId="38" fontId="34" fillId="5" borderId="11" xfId="7" applyFont="1" applyFill="1" applyBorder="1"/>
    <xf numFmtId="38" fontId="34" fillId="0" borderId="11" xfId="7" applyFont="1" applyFill="1" applyBorder="1"/>
    <xf numFmtId="38" fontId="32" fillId="0" borderId="11" xfId="0" applyNumberFormat="1" applyFont="1" applyFill="1" applyBorder="1" applyAlignment="1">
      <alignment vertical="center"/>
    </xf>
    <xf numFmtId="0" fontId="32" fillId="0" borderId="11" xfId="0" applyFont="1" applyFill="1" applyBorder="1" applyAlignment="1">
      <alignment vertical="center"/>
    </xf>
    <xf numFmtId="38" fontId="36" fillId="0" borderId="11" xfId="0" applyNumberFormat="1" applyFont="1" applyFill="1" applyBorder="1" applyAlignment="1">
      <alignment vertical="center"/>
    </xf>
    <xf numFmtId="0" fontId="36" fillId="0" borderId="11" xfId="0" applyFont="1" applyFill="1" applyBorder="1" applyAlignment="1">
      <alignment vertical="center"/>
    </xf>
    <xf numFmtId="38" fontId="38" fillId="0" borderId="24" xfId="7" applyFont="1" applyFill="1" applyBorder="1" applyAlignment="1">
      <alignment horizontal="center" vertical="center"/>
    </xf>
    <xf numFmtId="38" fontId="38" fillId="0" borderId="26" xfId="7" applyFont="1" applyFill="1" applyBorder="1" applyAlignment="1">
      <alignment horizontal="distributed" vertical="center"/>
    </xf>
    <xf numFmtId="38" fontId="39" fillId="0" borderId="11" xfId="7" applyFont="1" applyFill="1" applyBorder="1" applyAlignment="1">
      <alignment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2" fillId="0" borderId="11" xfId="0" applyFont="1" applyFill="1" applyBorder="1" applyAlignment="1">
      <alignment horizontal="center" vertical="center"/>
    </xf>
    <xf numFmtId="183" fontId="34" fillId="0" borderId="11" xfId="7" applyNumberFormat="1" applyFont="1" applyFill="1" applyBorder="1" applyAlignment="1">
      <alignment horizontal="center" vertical="center"/>
    </xf>
    <xf numFmtId="0" fontId="36" fillId="0" borderId="11" xfId="0" applyFont="1" applyFill="1" applyBorder="1" applyAlignment="1">
      <alignment horizontal="center" vertical="center"/>
    </xf>
    <xf numFmtId="183" fontId="37" fillId="0" borderId="11" xfId="7" applyNumberFormat="1" applyFont="1" applyFill="1" applyBorder="1" applyAlignment="1">
      <alignment horizontal="center" vertical="center"/>
    </xf>
  </cellXfs>
  <cellStyles count="9">
    <cellStyle name="桁区切り 2" xfId="7"/>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801">
    <dxf>
      <fill>
        <patternFill>
          <bgColor rgb="FFFF0000"/>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67235</xdr:colOff>
      <xdr:row>270</xdr:row>
      <xdr:rowOff>302559</xdr:rowOff>
    </xdr:from>
    <xdr:to>
      <xdr:col>48</xdr:col>
      <xdr:colOff>105655</xdr:colOff>
      <xdr:row>275</xdr:row>
      <xdr:rowOff>187740</xdr:rowOff>
    </xdr:to>
    <xdr:sp macro="" textlink="">
      <xdr:nvSpPr>
        <xdr:cNvPr id="13" name="正方形/長方形 12"/>
        <xdr:cNvSpPr/>
      </xdr:nvSpPr>
      <xdr:spPr>
        <a:xfrm>
          <a:off x="1680882" y="86430971"/>
          <a:ext cx="8106655" cy="16220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7011.6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保健所における性感染症に指定した</a:t>
          </a:r>
          <a:r>
            <a:rPr kumimoji="1"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rPr>
            <a:t>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疾患（性器クラミジア感染症、性器ヘルペスウイルス感染症、尖圭コンジローマ、梅毒及び淋菌感染症）及び</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の検査・相談事業、風しん抗体検査に関する交付申請書の審査、交付決定等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77148</xdr:colOff>
      <xdr:row>275</xdr:row>
      <xdr:rowOff>335215</xdr:rowOff>
    </xdr:from>
    <xdr:to>
      <xdr:col>19</xdr:col>
      <xdr:colOff>125009</xdr:colOff>
      <xdr:row>278</xdr:row>
      <xdr:rowOff>119405</xdr:rowOff>
    </xdr:to>
    <xdr:sp macro="" textlink="">
      <xdr:nvSpPr>
        <xdr:cNvPr id="14" name="下矢印 13"/>
        <xdr:cNvSpPr/>
      </xdr:nvSpPr>
      <xdr:spPr>
        <a:xfrm>
          <a:off x="3102736" y="88200539"/>
          <a:ext cx="854685" cy="826337"/>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39699</xdr:colOff>
      <xdr:row>278</xdr:row>
      <xdr:rowOff>177510</xdr:rowOff>
    </xdr:from>
    <xdr:to>
      <xdr:col>22</xdr:col>
      <xdr:colOff>169840</xdr:colOff>
      <xdr:row>279</xdr:row>
      <xdr:rowOff>224114</xdr:rowOff>
    </xdr:to>
    <xdr:sp macro="" textlink="">
      <xdr:nvSpPr>
        <xdr:cNvPr id="15" name="テキスト ボックス 14"/>
        <xdr:cNvSpPr txBox="1"/>
      </xdr:nvSpPr>
      <xdr:spPr>
        <a:xfrm>
          <a:off x="2460170" y="89084981"/>
          <a:ext cx="2147199" cy="39398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183446</xdr:colOff>
      <xdr:row>276</xdr:row>
      <xdr:rowOff>9922</xdr:rowOff>
    </xdr:from>
    <xdr:to>
      <xdr:col>39</xdr:col>
      <xdr:colOff>7189</xdr:colOff>
      <xdr:row>278</xdr:row>
      <xdr:rowOff>141494</xdr:rowOff>
    </xdr:to>
    <xdr:sp macro="" textlink="">
      <xdr:nvSpPr>
        <xdr:cNvPr id="16" name="下矢印 15"/>
        <xdr:cNvSpPr/>
      </xdr:nvSpPr>
      <xdr:spPr>
        <a:xfrm>
          <a:off x="7041446" y="88222628"/>
          <a:ext cx="832272" cy="826337"/>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8884</xdr:colOff>
      <xdr:row>278</xdr:row>
      <xdr:rowOff>191407</xdr:rowOff>
    </xdr:from>
    <xdr:to>
      <xdr:col>42</xdr:col>
      <xdr:colOff>37272</xdr:colOff>
      <xdr:row>279</xdr:row>
      <xdr:rowOff>291619</xdr:rowOff>
    </xdr:to>
    <xdr:sp macro="" textlink="">
      <xdr:nvSpPr>
        <xdr:cNvPr id="17" name="テキスト ボックス 16"/>
        <xdr:cNvSpPr txBox="1"/>
      </xdr:nvSpPr>
      <xdr:spPr>
        <a:xfrm>
          <a:off x="6463472" y="89098878"/>
          <a:ext cx="2045447" cy="4475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154319</xdr:colOff>
      <xdr:row>279</xdr:row>
      <xdr:rowOff>210168</xdr:rowOff>
    </xdr:from>
    <xdr:to>
      <xdr:col>22</xdr:col>
      <xdr:colOff>82754</xdr:colOff>
      <xdr:row>280</xdr:row>
      <xdr:rowOff>256772</xdr:rowOff>
    </xdr:to>
    <xdr:sp macro="" textlink="">
      <xdr:nvSpPr>
        <xdr:cNvPr id="18" name="テキスト ボックス 17"/>
        <xdr:cNvSpPr txBox="1"/>
      </xdr:nvSpPr>
      <xdr:spPr>
        <a:xfrm>
          <a:off x="2373084" y="89465021"/>
          <a:ext cx="2147199" cy="39398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p>
      </xdr:txBody>
    </xdr:sp>
    <xdr:clientData/>
  </xdr:twoCellAnchor>
  <xdr:twoCellAnchor>
    <xdr:from>
      <xdr:col>31</xdr:col>
      <xdr:colOff>132549</xdr:colOff>
      <xdr:row>279</xdr:row>
      <xdr:rowOff>242825</xdr:rowOff>
    </xdr:from>
    <xdr:to>
      <xdr:col>42</xdr:col>
      <xdr:colOff>44334</xdr:colOff>
      <xdr:row>280</xdr:row>
      <xdr:rowOff>289429</xdr:rowOff>
    </xdr:to>
    <xdr:sp macro="" textlink="">
      <xdr:nvSpPr>
        <xdr:cNvPr id="19" name="テキスト ボックス 18"/>
        <xdr:cNvSpPr txBox="1"/>
      </xdr:nvSpPr>
      <xdr:spPr>
        <a:xfrm>
          <a:off x="6385431" y="89497678"/>
          <a:ext cx="2130550" cy="39398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p>
      </xdr:txBody>
    </xdr:sp>
    <xdr:clientData/>
  </xdr:twoCellAnchor>
  <xdr:twoCellAnchor>
    <xdr:from>
      <xdr:col>9</xdr:col>
      <xdr:colOff>132550</xdr:colOff>
      <xdr:row>280</xdr:row>
      <xdr:rowOff>281749</xdr:rowOff>
    </xdr:from>
    <xdr:to>
      <xdr:col>24</xdr:col>
      <xdr:colOff>121664</xdr:colOff>
      <xdr:row>282</xdr:row>
      <xdr:rowOff>346102</xdr:rowOff>
    </xdr:to>
    <xdr:sp macro="" textlink="">
      <xdr:nvSpPr>
        <xdr:cNvPr id="20" name="正方形/長方形 19"/>
        <xdr:cNvSpPr/>
      </xdr:nvSpPr>
      <xdr:spPr>
        <a:xfrm>
          <a:off x="1947903" y="89883984"/>
          <a:ext cx="3014702" cy="7591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都道府県、政令市、特別区（１５７）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sng" strike="noStrike" kern="0" cap="none" spc="0" normalizeH="0" baseline="0" noProof="0">
              <a:ln>
                <a:noFill/>
              </a:ln>
              <a:solidFill>
                <a:sysClr val="windowText" lastClr="000000"/>
              </a:solidFill>
              <a:effectLst/>
              <a:uLnTx/>
              <a:uFillTx/>
              <a:latin typeface="+mn-lt"/>
              <a:ea typeface="+mn-ea"/>
              <a:cs typeface="+mn-cs"/>
            </a:rPr>
            <a:t>686.8</a:t>
          </a: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7045</xdr:colOff>
      <xdr:row>280</xdr:row>
      <xdr:rowOff>292635</xdr:rowOff>
    </xdr:from>
    <xdr:to>
      <xdr:col>44</xdr:col>
      <xdr:colOff>197864</xdr:colOff>
      <xdr:row>283</xdr:row>
      <xdr:rowOff>9606</xdr:rowOff>
    </xdr:to>
    <xdr:sp macro="" textlink="">
      <xdr:nvSpPr>
        <xdr:cNvPr id="21" name="正方形/長方形 20"/>
        <xdr:cNvSpPr/>
      </xdr:nvSpPr>
      <xdr:spPr>
        <a:xfrm>
          <a:off x="6058221" y="89894870"/>
          <a:ext cx="3014702" cy="7591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市区町村（１７１７）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6324.8</a:t>
          </a: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7043</xdr:colOff>
      <xdr:row>283</xdr:row>
      <xdr:rowOff>31377</xdr:rowOff>
    </xdr:from>
    <xdr:to>
      <xdr:col>25</xdr:col>
      <xdr:colOff>121663</xdr:colOff>
      <xdr:row>306</xdr:row>
      <xdr:rowOff>180975</xdr:rowOff>
    </xdr:to>
    <xdr:sp macro="" textlink="">
      <xdr:nvSpPr>
        <xdr:cNvPr id="22" name="テキスト ボックス 21"/>
        <xdr:cNvSpPr txBox="1"/>
      </xdr:nvSpPr>
      <xdr:spPr>
        <a:xfrm>
          <a:off x="1807268" y="47618277"/>
          <a:ext cx="3315020" cy="15211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検査及び相談事業、風しん抗体検査事業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・風しん抗体検査の実施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・風しん普及啓発事業の実施</a:t>
          </a:r>
        </a:p>
      </xdr:txBody>
    </xdr:sp>
    <xdr:clientData/>
  </xdr:twoCellAnchor>
  <xdr:twoCellAnchor>
    <xdr:from>
      <xdr:col>29</xdr:col>
      <xdr:colOff>110778</xdr:colOff>
      <xdr:row>283</xdr:row>
      <xdr:rowOff>96692</xdr:rowOff>
    </xdr:from>
    <xdr:to>
      <xdr:col>46</xdr:col>
      <xdr:colOff>7044</xdr:colOff>
      <xdr:row>285</xdr:row>
      <xdr:rowOff>303519</xdr:rowOff>
    </xdr:to>
    <xdr:sp macro="" textlink="">
      <xdr:nvSpPr>
        <xdr:cNvPr id="23" name="テキスト ボックス 22"/>
        <xdr:cNvSpPr txBox="1"/>
      </xdr:nvSpPr>
      <xdr:spPr>
        <a:xfrm>
          <a:off x="5960249" y="90741074"/>
          <a:ext cx="3325266" cy="9015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緊急風しん抗体検査等事業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・抗体保有率の低い特定世代の成人男性に対する抗体検査事業の実施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kkf0401\&#32080;&#26680;&#24863;&#26579;&#30151;&#35506;&#20849;&#26377;hdd\Documents%20and%20Settings\OTLIY\&#12487;&#12473;&#12463;&#12488;&#12483;&#12503;\&#20104;&#31639;&#25972;&#29702;&#34920;(&#36001;&#21209;&#30465;&#35201;&#277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項別"/>
      <sheetName val="項目別"/>
      <sheetName val="科目整理票"/>
    </sheetNames>
    <sheetDataSet>
      <sheetData sheetId="0"/>
      <sheetData sheetId="1"/>
      <sheetData sheetId="2">
        <row r="3">
          <cell r="J3" t="str">
            <v>中事項</v>
          </cell>
          <cell r="K3" t="str">
            <v>小事項</v>
          </cell>
          <cell r="L3" t="str">
            <v>目</v>
          </cell>
          <cell r="M3" t="str">
            <v>小事項</v>
          </cell>
          <cell r="P3" t="str">
            <v>目</v>
          </cell>
        </row>
        <row r="4">
          <cell r="J4" t="str">
            <v>経常事務費</v>
          </cell>
          <cell r="K4" t="str">
            <v>25-010-010-01-016</v>
          </cell>
          <cell r="L4" t="str">
            <v>結核感染症対策費</v>
          </cell>
          <cell r="M4" t="str">
            <v>結核感染症対策費</v>
          </cell>
          <cell r="N4" t="str">
            <v>25-010-010-01-016-051</v>
          </cell>
          <cell r="O4" t="str">
            <v>95016-2129-06-0110</v>
          </cell>
          <cell r="P4" t="str">
            <v>（目）諸謝金</v>
          </cell>
          <cell r="Q4" t="str">
            <v>95016-2129-06-0110</v>
          </cell>
        </row>
        <row r="5">
          <cell r="J5" t="str">
            <v>健康局一般行政経費</v>
          </cell>
          <cell r="K5" t="str">
            <v>25-010-010-01-026</v>
          </cell>
          <cell r="L5" t="str">
            <v>感染症予防対策費</v>
          </cell>
          <cell r="M5" t="str">
            <v>感染症予防対策費</v>
          </cell>
          <cell r="N5" t="str">
            <v>25-010-010-01-026-075</v>
          </cell>
          <cell r="O5" t="str">
            <v>95016-2129-06-0111</v>
          </cell>
          <cell r="P5" t="str">
            <v>（目）政府開発援助諸謝金</v>
          </cell>
          <cell r="Q5" t="str">
            <v>95016-2129-06-0111</v>
          </cell>
        </row>
        <row r="6">
          <cell r="J6" t="str">
            <v>保健医療関係情報化経費</v>
          </cell>
          <cell r="K6" t="str">
            <v>25-010-010-07-006</v>
          </cell>
          <cell r="L6" t="str">
            <v>予防接種対策推進費</v>
          </cell>
          <cell r="M6" t="str">
            <v>予防接種対策推進費</v>
          </cell>
          <cell r="N6" t="str">
            <v>25-010-010-01-026-076</v>
          </cell>
          <cell r="O6" t="str">
            <v>95016-2123-09-1010</v>
          </cell>
          <cell r="P6" t="str">
            <v>（目）庁費</v>
          </cell>
          <cell r="Q6" t="str">
            <v>95016-2123-09-1010</v>
          </cell>
        </row>
        <row r="7">
          <cell r="J7" t="str">
            <v>結核研究所補助</v>
          </cell>
          <cell r="K7" t="str">
            <v>25-010-030-01-046</v>
          </cell>
          <cell r="L7" t="str">
            <v>感染症危機管理対策費</v>
          </cell>
          <cell r="M7" t="str">
            <v>感染症危機管理対策費</v>
          </cell>
          <cell r="N7" t="str">
            <v>25-010-010-07-006-026</v>
          </cell>
          <cell r="O7" t="str">
            <v>95016-2123-09-1011</v>
          </cell>
          <cell r="P7" t="str">
            <v>（目）政府開発援助庁費</v>
          </cell>
          <cell r="Q7" t="str">
            <v>95016-2123-09-1011</v>
          </cell>
        </row>
        <row r="8">
          <cell r="J8" t="str">
            <v>疾病対策事業費</v>
          </cell>
          <cell r="K8" t="str">
            <v>25-010-040-06-001</v>
          </cell>
          <cell r="L8" t="str">
            <v>感染症発生動向等調査費</v>
          </cell>
          <cell r="M8" t="str">
            <v>感染症発生動向等調査費</v>
          </cell>
          <cell r="N8" t="str">
            <v>25-010-010-07-006-028</v>
          </cell>
          <cell r="O8" t="str">
            <v>95016-2123-09-1096</v>
          </cell>
          <cell r="P8" t="str">
            <v>（目）医薬品審査等業務庁費</v>
          </cell>
          <cell r="Q8" t="str">
            <v>95016-2123-09-1096</v>
          </cell>
        </row>
        <row r="9">
          <cell r="J9" t="str">
            <v>予防接種対策費</v>
          </cell>
          <cell r="K9" t="str">
            <v>25-010-040-06-006</v>
          </cell>
          <cell r="L9" t="str">
            <v>予防接種後副反応・健康状況調査事業費</v>
          </cell>
          <cell r="M9" t="str">
            <v>予防接種後副反応・健康状況調査事業費</v>
          </cell>
          <cell r="N9" t="str">
            <v>25-010-010-07-006-031</v>
          </cell>
          <cell r="O9" t="str">
            <v>95016-2123-09-2138</v>
          </cell>
          <cell r="P9" t="str">
            <v>（目）社会保障関係情報化業務庁費</v>
          </cell>
          <cell r="Q9" t="str">
            <v>95016-2123-09-2138</v>
          </cell>
        </row>
        <row r="10">
          <cell r="J10" t="str">
            <v>地域健康づくり推進対策費</v>
          </cell>
          <cell r="K10" t="str">
            <v>25-010-040-06-026</v>
          </cell>
          <cell r="L10" t="str">
            <v>結核予防対策推進事業費</v>
          </cell>
          <cell r="M10" t="str">
            <v>結核予防対策推進事業費</v>
          </cell>
          <cell r="N10" t="str">
            <v>25-010-010-07-006-033</v>
          </cell>
          <cell r="O10" t="str">
            <v>95016-2123-09-2141</v>
          </cell>
          <cell r="P10" t="str">
            <v>（目）感染症流行予測調査費</v>
          </cell>
          <cell r="Q10" t="str">
            <v>95016-2123-09-2141</v>
          </cell>
        </row>
        <row r="11">
          <cell r="J11" t="str">
            <v>動物由来感染症対策費</v>
          </cell>
          <cell r="K11" t="str">
            <v>25-010-040-06-051</v>
          </cell>
          <cell r="L11" t="str">
            <v>健康局分</v>
          </cell>
          <cell r="M11" t="str">
            <v>健康局分</v>
          </cell>
          <cell r="N11" t="str">
            <v>25-010-040-06-001-010</v>
          </cell>
          <cell r="O11" t="str">
            <v>95016-2122-08-2010</v>
          </cell>
          <cell r="P11" t="str">
            <v>（目）職員旅費</v>
          </cell>
          <cell r="Q11" t="str">
            <v>95016-2122-08-2010</v>
          </cell>
        </row>
        <row r="12">
          <cell r="J12" t="str">
            <v>重要医薬品供給確保費</v>
          </cell>
          <cell r="K12" t="str">
            <v>25-010-040-41-001</v>
          </cell>
          <cell r="L12" t="str">
            <v>（健康局分）</v>
          </cell>
          <cell r="M12" t="str">
            <v>（健康局分）</v>
          </cell>
          <cell r="N12" t="str">
            <v>25-010-040-41-001-200</v>
          </cell>
          <cell r="O12" t="str">
            <v>95016-2122-08-4010</v>
          </cell>
          <cell r="P12" t="str">
            <v>（目）外国旅費</v>
          </cell>
          <cell r="Q12" t="str">
            <v>95016-2122-08-4010</v>
          </cell>
        </row>
        <row r="13">
          <cell r="J13" t="str">
            <v>医療費</v>
          </cell>
          <cell r="K13" t="str">
            <v>25-010-080-01-001</v>
          </cell>
          <cell r="L13" t="str">
            <v>（目）医薬品輸入調査等外国旅費</v>
          </cell>
          <cell r="M13" t="str">
            <v>95016-2122-08-4165</v>
          </cell>
          <cell r="P13" t="str">
            <v>（目）医薬品輸入調査等外国旅費</v>
          </cell>
          <cell r="Q13" t="str">
            <v>95016-2122-08-4165</v>
          </cell>
        </row>
        <row r="14">
          <cell r="P14" t="str">
            <v>（目）委員等旅費</v>
          </cell>
          <cell r="Q14" t="str">
            <v>95016-2122-08-6010</v>
          </cell>
        </row>
        <row r="15">
          <cell r="P15" t="str">
            <v>（目）政府開発援助委員等旅費</v>
          </cell>
          <cell r="Q15" t="str">
            <v>95016-2122-08-6012</v>
          </cell>
        </row>
        <row r="16">
          <cell r="P16" t="str">
            <v>（目）衛生関係指導者養成等委託費</v>
          </cell>
          <cell r="Q16" t="str">
            <v>95016-2125-14-2870</v>
          </cell>
        </row>
        <row r="17">
          <cell r="P17" t="str">
            <v>（目）医療情報システム開発普及等委託費</v>
          </cell>
          <cell r="Q17" t="str">
            <v>95016-2125-14-2884</v>
          </cell>
        </row>
        <row r="18">
          <cell r="P18" t="str">
            <v>（目）結核研究所補助金</v>
          </cell>
          <cell r="Q18" t="str">
            <v>13087-2715-16-2055</v>
          </cell>
        </row>
        <row r="19">
          <cell r="P19" t="str">
            <v>（目）政府開発援助結核研究所補助金</v>
          </cell>
          <cell r="Q19" t="str">
            <v>13087-2715-16-2056</v>
          </cell>
        </row>
        <row r="20">
          <cell r="P20" t="str">
            <v>（目）医薬品買上費</v>
          </cell>
          <cell r="Q20" t="str">
            <v>05086-2123-09-3550</v>
          </cell>
        </row>
        <row r="21">
          <cell r="P21" t="str">
            <v>（目）予防接種対策費等補助金</v>
          </cell>
          <cell r="Q21" t="str">
            <v>05086-2715-16-2063</v>
          </cell>
        </row>
        <row r="22">
          <cell r="P22" t="str">
            <v>（目）疾病予防対策事業費等補助金</v>
          </cell>
          <cell r="Q22" t="str">
            <v>05086-2815-16-2065</v>
          </cell>
        </row>
        <row r="23">
          <cell r="P23" t="str">
            <v>（目）医療施設運営費等補助金</v>
          </cell>
          <cell r="Q23" t="str">
            <v>05086-2815-16-2100</v>
          </cell>
        </row>
        <row r="24">
          <cell r="P24" t="str">
            <v>（目）結核医療費補助金</v>
          </cell>
          <cell r="Q24" t="str">
            <v>05086-2845-16-2250</v>
          </cell>
        </row>
        <row r="25">
          <cell r="P25" t="str">
            <v>（目）保健事業費等負担金</v>
          </cell>
          <cell r="Q25" t="str">
            <v>05086-2845-16-7566</v>
          </cell>
        </row>
        <row r="26">
          <cell r="P26" t="str">
            <v>（目）結核医療費負担金</v>
          </cell>
          <cell r="Q26" t="str">
            <v>05086-2845-16-7570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0" zoomScaleNormal="75" zoomScaleSheetLayoutView="80" zoomScalePageLayoutView="85" workbookViewId="0">
      <selection activeCell="BH20" sqref="BH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1">
        <v>2022</v>
      </c>
      <c r="AE2" s="861"/>
      <c r="AF2" s="861"/>
      <c r="AG2" s="861"/>
      <c r="AH2" s="861"/>
      <c r="AI2" s="75" t="s">
        <v>284</v>
      </c>
      <c r="AJ2" s="861" t="s">
        <v>644</v>
      </c>
      <c r="AK2" s="861"/>
      <c r="AL2" s="861"/>
      <c r="AM2" s="861"/>
      <c r="AN2" s="75" t="s">
        <v>284</v>
      </c>
      <c r="AO2" s="861">
        <v>21</v>
      </c>
      <c r="AP2" s="861"/>
      <c r="AQ2" s="861"/>
      <c r="AR2" s="76" t="s">
        <v>284</v>
      </c>
      <c r="AS2" s="862">
        <v>162</v>
      </c>
      <c r="AT2" s="862"/>
      <c r="AU2" s="862"/>
      <c r="AV2" s="75" t="str">
        <f>IF(AW2="","","-")</f>
        <v/>
      </c>
      <c r="AW2" s="863"/>
      <c r="AX2" s="863"/>
    </row>
    <row r="3" spans="1:50" ht="21" customHeight="1" thickBot="1" x14ac:dyDescent="0.2">
      <c r="A3" s="864" t="s">
        <v>597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59</v>
      </c>
      <c r="AJ3" s="866" t="s">
        <v>607</v>
      </c>
      <c r="AK3" s="866"/>
      <c r="AL3" s="866"/>
      <c r="AM3" s="866"/>
      <c r="AN3" s="866"/>
      <c r="AO3" s="866"/>
      <c r="AP3" s="866"/>
      <c r="AQ3" s="866"/>
      <c r="AR3" s="866"/>
      <c r="AS3" s="866"/>
      <c r="AT3" s="866"/>
      <c r="AU3" s="866"/>
      <c r="AV3" s="866"/>
      <c r="AW3" s="866"/>
      <c r="AX3" s="24" t="s">
        <v>60</v>
      </c>
    </row>
    <row r="4" spans="1:50" ht="24.75" customHeight="1" x14ac:dyDescent="0.15">
      <c r="A4" s="836" t="s">
        <v>23</v>
      </c>
      <c r="B4" s="837"/>
      <c r="C4" s="837"/>
      <c r="D4" s="837"/>
      <c r="E4" s="837"/>
      <c r="F4" s="837"/>
      <c r="G4" s="838" t="s">
        <v>608</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609</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15">
      <c r="A5" s="848" t="s">
        <v>62</v>
      </c>
      <c r="B5" s="849"/>
      <c r="C5" s="849"/>
      <c r="D5" s="849"/>
      <c r="E5" s="849"/>
      <c r="F5" s="850"/>
      <c r="G5" s="851" t="s">
        <v>611</v>
      </c>
      <c r="H5" s="852"/>
      <c r="I5" s="852"/>
      <c r="J5" s="852"/>
      <c r="K5" s="852"/>
      <c r="L5" s="852"/>
      <c r="M5" s="853" t="s">
        <v>61</v>
      </c>
      <c r="N5" s="854"/>
      <c r="O5" s="854"/>
      <c r="P5" s="854"/>
      <c r="Q5" s="854"/>
      <c r="R5" s="855"/>
      <c r="S5" s="856" t="s">
        <v>612</v>
      </c>
      <c r="T5" s="852"/>
      <c r="U5" s="852"/>
      <c r="V5" s="852"/>
      <c r="W5" s="852"/>
      <c r="X5" s="857"/>
      <c r="Y5" s="858" t="s">
        <v>3</v>
      </c>
      <c r="Z5" s="859"/>
      <c r="AA5" s="859"/>
      <c r="AB5" s="859"/>
      <c r="AC5" s="859"/>
      <c r="AD5" s="860"/>
      <c r="AE5" s="881" t="s">
        <v>613</v>
      </c>
      <c r="AF5" s="881"/>
      <c r="AG5" s="881"/>
      <c r="AH5" s="881"/>
      <c r="AI5" s="881"/>
      <c r="AJ5" s="881"/>
      <c r="AK5" s="881"/>
      <c r="AL5" s="881"/>
      <c r="AM5" s="881"/>
      <c r="AN5" s="881"/>
      <c r="AO5" s="881"/>
      <c r="AP5" s="882"/>
      <c r="AQ5" s="883" t="s">
        <v>610</v>
      </c>
      <c r="AR5" s="884"/>
      <c r="AS5" s="884"/>
      <c r="AT5" s="884"/>
      <c r="AU5" s="884"/>
      <c r="AV5" s="884"/>
      <c r="AW5" s="884"/>
      <c r="AX5" s="885"/>
    </row>
    <row r="6" spans="1:50" ht="39" customHeight="1" x14ac:dyDescent="0.15">
      <c r="A6" s="886" t="s">
        <v>4</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93" customHeight="1" x14ac:dyDescent="0.15">
      <c r="A7" s="867" t="s">
        <v>20</v>
      </c>
      <c r="B7" s="868"/>
      <c r="C7" s="868"/>
      <c r="D7" s="868"/>
      <c r="E7" s="868"/>
      <c r="F7" s="869"/>
      <c r="G7" s="891" t="s">
        <v>614</v>
      </c>
      <c r="H7" s="892"/>
      <c r="I7" s="892"/>
      <c r="J7" s="892"/>
      <c r="K7" s="892"/>
      <c r="L7" s="892"/>
      <c r="M7" s="892"/>
      <c r="N7" s="892"/>
      <c r="O7" s="892"/>
      <c r="P7" s="892"/>
      <c r="Q7" s="892"/>
      <c r="R7" s="892"/>
      <c r="S7" s="892"/>
      <c r="T7" s="892"/>
      <c r="U7" s="892"/>
      <c r="V7" s="892"/>
      <c r="W7" s="892"/>
      <c r="X7" s="893"/>
      <c r="Y7" s="894" t="s">
        <v>269</v>
      </c>
      <c r="Z7" s="714"/>
      <c r="AA7" s="714"/>
      <c r="AB7" s="714"/>
      <c r="AC7" s="714"/>
      <c r="AD7" s="895"/>
      <c r="AE7" s="823" t="s">
        <v>615</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185</v>
      </c>
      <c r="B8" s="868"/>
      <c r="C8" s="868"/>
      <c r="D8" s="868"/>
      <c r="E8" s="868"/>
      <c r="F8" s="869"/>
      <c r="G8" s="870" t="str">
        <f>入力規則等!A27</f>
        <v>子ども・若者育成支援、少子化社会対策、男女共同参画</v>
      </c>
      <c r="H8" s="871"/>
      <c r="I8" s="871"/>
      <c r="J8" s="871"/>
      <c r="K8" s="871"/>
      <c r="L8" s="871"/>
      <c r="M8" s="871"/>
      <c r="N8" s="871"/>
      <c r="O8" s="871"/>
      <c r="P8" s="871"/>
      <c r="Q8" s="871"/>
      <c r="R8" s="871"/>
      <c r="S8" s="871"/>
      <c r="T8" s="871"/>
      <c r="U8" s="871"/>
      <c r="V8" s="871"/>
      <c r="W8" s="871"/>
      <c r="X8" s="872"/>
      <c r="Y8" s="873" t="s">
        <v>186</v>
      </c>
      <c r="Z8" s="874"/>
      <c r="AA8" s="874"/>
      <c r="AB8" s="874"/>
      <c r="AC8" s="874"/>
      <c r="AD8" s="875"/>
      <c r="AE8" s="876" t="str">
        <f>入力規則等!K13</f>
        <v>社会保障</v>
      </c>
      <c r="AF8" s="871"/>
      <c r="AG8" s="871"/>
      <c r="AH8" s="871"/>
      <c r="AI8" s="871"/>
      <c r="AJ8" s="871"/>
      <c r="AK8" s="871"/>
      <c r="AL8" s="871"/>
      <c r="AM8" s="871"/>
      <c r="AN8" s="871"/>
      <c r="AO8" s="871"/>
      <c r="AP8" s="871"/>
      <c r="AQ8" s="871"/>
      <c r="AR8" s="871"/>
      <c r="AS8" s="871"/>
      <c r="AT8" s="871"/>
      <c r="AU8" s="871"/>
      <c r="AV8" s="871"/>
      <c r="AW8" s="871"/>
      <c r="AX8" s="877"/>
    </row>
    <row r="9" spans="1:50" ht="74.25" customHeight="1" x14ac:dyDescent="0.15">
      <c r="A9" s="796" t="s">
        <v>21</v>
      </c>
      <c r="B9" s="797"/>
      <c r="C9" s="797"/>
      <c r="D9" s="797"/>
      <c r="E9" s="797"/>
      <c r="F9" s="797"/>
      <c r="G9" s="878" t="s">
        <v>804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9.25" customHeight="1" x14ac:dyDescent="0.15">
      <c r="A10" s="784" t="s">
        <v>27</v>
      </c>
      <c r="B10" s="785"/>
      <c r="C10" s="785"/>
      <c r="D10" s="785"/>
      <c r="E10" s="785"/>
      <c r="F10" s="785"/>
      <c r="G10" s="786" t="s">
        <v>805</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9" t="s">
        <v>416</v>
      </c>
      <c r="Q12" s="200"/>
      <c r="R12" s="200"/>
      <c r="S12" s="200"/>
      <c r="T12" s="200"/>
      <c r="U12" s="200"/>
      <c r="V12" s="201"/>
      <c r="W12" s="199" t="s">
        <v>568</v>
      </c>
      <c r="X12" s="200"/>
      <c r="Y12" s="200"/>
      <c r="Z12" s="200"/>
      <c r="AA12" s="200"/>
      <c r="AB12" s="200"/>
      <c r="AC12" s="201"/>
      <c r="AD12" s="199" t="s">
        <v>570</v>
      </c>
      <c r="AE12" s="200"/>
      <c r="AF12" s="200"/>
      <c r="AG12" s="200"/>
      <c r="AH12" s="200"/>
      <c r="AI12" s="200"/>
      <c r="AJ12" s="201"/>
      <c r="AK12" s="199" t="s">
        <v>588</v>
      </c>
      <c r="AL12" s="200"/>
      <c r="AM12" s="200"/>
      <c r="AN12" s="200"/>
      <c r="AO12" s="200"/>
      <c r="AP12" s="200"/>
      <c r="AQ12" s="201"/>
      <c r="AR12" s="199" t="s">
        <v>589</v>
      </c>
      <c r="AS12" s="200"/>
      <c r="AT12" s="200"/>
      <c r="AU12" s="200"/>
      <c r="AV12" s="200"/>
      <c r="AW12" s="200"/>
      <c r="AX12" s="829"/>
    </row>
    <row r="13" spans="1:50" ht="21" customHeight="1" x14ac:dyDescent="0.15">
      <c r="A13" s="334"/>
      <c r="B13" s="335"/>
      <c r="C13" s="335"/>
      <c r="D13" s="335"/>
      <c r="E13" s="335"/>
      <c r="F13" s="336"/>
      <c r="G13" s="813" t="s">
        <v>6</v>
      </c>
      <c r="H13" s="814"/>
      <c r="I13" s="830" t="s">
        <v>7</v>
      </c>
      <c r="J13" s="831"/>
      <c r="K13" s="831"/>
      <c r="L13" s="831"/>
      <c r="M13" s="831"/>
      <c r="N13" s="831"/>
      <c r="O13" s="832"/>
      <c r="P13" s="725">
        <v>1238</v>
      </c>
      <c r="Q13" s="726"/>
      <c r="R13" s="726"/>
      <c r="S13" s="726"/>
      <c r="T13" s="726"/>
      <c r="U13" s="726"/>
      <c r="V13" s="727"/>
      <c r="W13" s="725">
        <v>5348</v>
      </c>
      <c r="X13" s="726"/>
      <c r="Y13" s="726"/>
      <c r="Z13" s="726"/>
      <c r="AA13" s="726"/>
      <c r="AB13" s="726"/>
      <c r="AC13" s="727"/>
      <c r="AD13" s="725">
        <v>5031</v>
      </c>
      <c r="AE13" s="726"/>
      <c r="AF13" s="726"/>
      <c r="AG13" s="726"/>
      <c r="AH13" s="726"/>
      <c r="AI13" s="726"/>
      <c r="AJ13" s="727"/>
      <c r="AK13" s="725">
        <v>3217</v>
      </c>
      <c r="AL13" s="726"/>
      <c r="AM13" s="726"/>
      <c r="AN13" s="726"/>
      <c r="AO13" s="726"/>
      <c r="AP13" s="726"/>
      <c r="AQ13" s="727"/>
      <c r="AR13" s="761">
        <v>3873</v>
      </c>
      <c r="AS13" s="762"/>
      <c r="AT13" s="762"/>
      <c r="AU13" s="762"/>
      <c r="AV13" s="762"/>
      <c r="AW13" s="762"/>
      <c r="AX13" s="833"/>
    </row>
    <row r="14" spans="1:50" ht="21" customHeight="1" x14ac:dyDescent="0.15">
      <c r="A14" s="334"/>
      <c r="B14" s="335"/>
      <c r="C14" s="335"/>
      <c r="D14" s="335"/>
      <c r="E14" s="335"/>
      <c r="F14" s="336"/>
      <c r="G14" s="815"/>
      <c r="H14" s="816"/>
      <c r="I14" s="808" t="s">
        <v>8</v>
      </c>
      <c r="J14" s="809"/>
      <c r="K14" s="809"/>
      <c r="L14" s="809"/>
      <c r="M14" s="809"/>
      <c r="N14" s="809"/>
      <c r="O14" s="810"/>
      <c r="P14" s="725">
        <v>6877</v>
      </c>
      <c r="Q14" s="726"/>
      <c r="R14" s="726"/>
      <c r="S14" s="726"/>
      <c r="T14" s="726"/>
      <c r="U14" s="726"/>
      <c r="V14" s="727"/>
      <c r="W14" s="725" t="s">
        <v>616</v>
      </c>
      <c r="X14" s="726"/>
      <c r="Y14" s="726"/>
      <c r="Z14" s="726"/>
      <c r="AA14" s="726"/>
      <c r="AB14" s="726"/>
      <c r="AC14" s="727"/>
      <c r="AD14" s="725">
        <v>455</v>
      </c>
      <c r="AE14" s="726"/>
      <c r="AF14" s="726"/>
      <c r="AG14" s="726"/>
      <c r="AH14" s="726"/>
      <c r="AI14" s="726"/>
      <c r="AJ14" s="727"/>
      <c r="AK14" s="725" t="s">
        <v>643</v>
      </c>
      <c r="AL14" s="726"/>
      <c r="AM14" s="726"/>
      <c r="AN14" s="726"/>
      <c r="AO14" s="726"/>
      <c r="AP14" s="726"/>
      <c r="AQ14" s="727"/>
      <c r="AR14" s="819"/>
      <c r="AS14" s="819"/>
      <c r="AT14" s="819"/>
      <c r="AU14" s="819"/>
      <c r="AV14" s="819"/>
      <c r="AW14" s="819"/>
      <c r="AX14" s="820"/>
    </row>
    <row r="15" spans="1:50" ht="21" customHeight="1" x14ac:dyDescent="0.15">
      <c r="A15" s="334"/>
      <c r="B15" s="335"/>
      <c r="C15" s="335"/>
      <c r="D15" s="335"/>
      <c r="E15" s="335"/>
      <c r="F15" s="336"/>
      <c r="G15" s="815"/>
      <c r="H15" s="816"/>
      <c r="I15" s="808" t="s">
        <v>47</v>
      </c>
      <c r="J15" s="821"/>
      <c r="K15" s="821"/>
      <c r="L15" s="821"/>
      <c r="M15" s="821"/>
      <c r="N15" s="821"/>
      <c r="O15" s="822"/>
      <c r="P15" s="725">
        <v>3274</v>
      </c>
      <c r="Q15" s="726"/>
      <c r="R15" s="726"/>
      <c r="S15" s="726"/>
      <c r="T15" s="726"/>
      <c r="U15" s="726"/>
      <c r="V15" s="727"/>
      <c r="W15" s="725">
        <v>7555</v>
      </c>
      <c r="X15" s="726"/>
      <c r="Y15" s="726"/>
      <c r="Z15" s="726"/>
      <c r="AA15" s="726"/>
      <c r="AB15" s="726"/>
      <c r="AC15" s="727"/>
      <c r="AD15" s="725">
        <v>6922</v>
      </c>
      <c r="AE15" s="726"/>
      <c r="AF15" s="726"/>
      <c r="AG15" s="726"/>
      <c r="AH15" s="726"/>
      <c r="AI15" s="726"/>
      <c r="AJ15" s="727"/>
      <c r="AK15" s="725">
        <v>10135</v>
      </c>
      <c r="AL15" s="726"/>
      <c r="AM15" s="726"/>
      <c r="AN15" s="726"/>
      <c r="AO15" s="726"/>
      <c r="AP15" s="726"/>
      <c r="AQ15" s="727"/>
      <c r="AR15" s="725" t="s">
        <v>815</v>
      </c>
      <c r="AS15" s="726"/>
      <c r="AT15" s="726"/>
      <c r="AU15" s="726"/>
      <c r="AV15" s="726"/>
      <c r="AW15" s="726"/>
      <c r="AX15" s="834"/>
    </row>
    <row r="16" spans="1:50" ht="21" customHeight="1" x14ac:dyDescent="0.15">
      <c r="A16" s="334"/>
      <c r="B16" s="335"/>
      <c r="C16" s="335"/>
      <c r="D16" s="335"/>
      <c r="E16" s="335"/>
      <c r="F16" s="336"/>
      <c r="G16" s="815"/>
      <c r="H16" s="816"/>
      <c r="I16" s="808" t="s">
        <v>48</v>
      </c>
      <c r="J16" s="821"/>
      <c r="K16" s="821"/>
      <c r="L16" s="821"/>
      <c r="M16" s="821"/>
      <c r="N16" s="821"/>
      <c r="O16" s="822"/>
      <c r="P16" s="725">
        <v>-7555</v>
      </c>
      <c r="Q16" s="726"/>
      <c r="R16" s="726"/>
      <c r="S16" s="726"/>
      <c r="T16" s="726"/>
      <c r="U16" s="726"/>
      <c r="V16" s="727"/>
      <c r="W16" s="725">
        <v>-6922</v>
      </c>
      <c r="X16" s="726"/>
      <c r="Y16" s="726"/>
      <c r="Z16" s="726"/>
      <c r="AA16" s="726"/>
      <c r="AB16" s="726"/>
      <c r="AC16" s="727"/>
      <c r="AD16" s="725">
        <v>-10135</v>
      </c>
      <c r="AE16" s="726"/>
      <c r="AF16" s="726"/>
      <c r="AG16" s="726"/>
      <c r="AH16" s="726"/>
      <c r="AI16" s="726"/>
      <c r="AJ16" s="727"/>
      <c r="AK16" s="725" t="s">
        <v>808</v>
      </c>
      <c r="AL16" s="726"/>
      <c r="AM16" s="726"/>
      <c r="AN16" s="726"/>
      <c r="AO16" s="726"/>
      <c r="AP16" s="726"/>
      <c r="AQ16" s="727"/>
      <c r="AR16" s="826"/>
      <c r="AS16" s="827"/>
      <c r="AT16" s="827"/>
      <c r="AU16" s="827"/>
      <c r="AV16" s="827"/>
      <c r="AW16" s="827"/>
      <c r="AX16" s="828"/>
    </row>
    <row r="17" spans="1:50" ht="24.75" customHeight="1" x14ac:dyDescent="0.15">
      <c r="A17" s="334"/>
      <c r="B17" s="335"/>
      <c r="C17" s="335"/>
      <c r="D17" s="335"/>
      <c r="E17" s="335"/>
      <c r="F17" s="336"/>
      <c r="G17" s="815"/>
      <c r="H17" s="816"/>
      <c r="I17" s="808" t="s">
        <v>46</v>
      </c>
      <c r="J17" s="809"/>
      <c r="K17" s="809"/>
      <c r="L17" s="809"/>
      <c r="M17" s="809"/>
      <c r="N17" s="809"/>
      <c r="O17" s="810"/>
      <c r="P17" s="725">
        <v>4804</v>
      </c>
      <c r="Q17" s="726"/>
      <c r="R17" s="726"/>
      <c r="S17" s="726"/>
      <c r="T17" s="726"/>
      <c r="U17" s="726"/>
      <c r="V17" s="727"/>
      <c r="W17" s="725">
        <v>5011</v>
      </c>
      <c r="X17" s="726"/>
      <c r="Y17" s="726"/>
      <c r="Z17" s="726"/>
      <c r="AA17" s="726"/>
      <c r="AB17" s="726"/>
      <c r="AC17" s="727"/>
      <c r="AD17" s="725">
        <v>5336</v>
      </c>
      <c r="AE17" s="726"/>
      <c r="AF17" s="726"/>
      <c r="AG17" s="726"/>
      <c r="AH17" s="726"/>
      <c r="AI17" s="726"/>
      <c r="AJ17" s="727"/>
      <c r="AK17" s="725" t="s">
        <v>808</v>
      </c>
      <c r="AL17" s="726"/>
      <c r="AM17" s="726"/>
      <c r="AN17" s="726"/>
      <c r="AO17" s="726"/>
      <c r="AP17" s="726"/>
      <c r="AQ17" s="727"/>
      <c r="AR17" s="811"/>
      <c r="AS17" s="811"/>
      <c r="AT17" s="811"/>
      <c r="AU17" s="811"/>
      <c r="AV17" s="811"/>
      <c r="AW17" s="811"/>
      <c r="AX17" s="812"/>
    </row>
    <row r="18" spans="1:50" ht="24.75" customHeight="1" x14ac:dyDescent="0.15">
      <c r="A18" s="334"/>
      <c r="B18" s="335"/>
      <c r="C18" s="335"/>
      <c r="D18" s="335"/>
      <c r="E18" s="335"/>
      <c r="F18" s="336"/>
      <c r="G18" s="817"/>
      <c r="H18" s="818"/>
      <c r="I18" s="801" t="s">
        <v>18</v>
      </c>
      <c r="J18" s="802"/>
      <c r="K18" s="802"/>
      <c r="L18" s="802"/>
      <c r="M18" s="802"/>
      <c r="N18" s="802"/>
      <c r="O18" s="803"/>
      <c r="P18" s="804">
        <f>SUM(P13:V17)</f>
        <v>8638</v>
      </c>
      <c r="Q18" s="805"/>
      <c r="R18" s="805"/>
      <c r="S18" s="805"/>
      <c r="T18" s="805"/>
      <c r="U18" s="805"/>
      <c r="V18" s="806"/>
      <c r="W18" s="804">
        <f>SUM(W13:AC17)</f>
        <v>10992</v>
      </c>
      <c r="X18" s="805"/>
      <c r="Y18" s="805"/>
      <c r="Z18" s="805"/>
      <c r="AA18" s="805"/>
      <c r="AB18" s="805"/>
      <c r="AC18" s="806"/>
      <c r="AD18" s="804">
        <f>SUM(AD13:AJ17)</f>
        <v>7609</v>
      </c>
      <c r="AE18" s="805"/>
      <c r="AF18" s="805"/>
      <c r="AG18" s="805"/>
      <c r="AH18" s="805"/>
      <c r="AI18" s="805"/>
      <c r="AJ18" s="806"/>
      <c r="AK18" s="804">
        <f>SUM(AK13:AQ17)</f>
        <v>13352</v>
      </c>
      <c r="AL18" s="805"/>
      <c r="AM18" s="805"/>
      <c r="AN18" s="805"/>
      <c r="AO18" s="805"/>
      <c r="AP18" s="805"/>
      <c r="AQ18" s="806"/>
      <c r="AR18" s="804">
        <f>SUM(AR13:AX17)</f>
        <v>3873</v>
      </c>
      <c r="AS18" s="805"/>
      <c r="AT18" s="805"/>
      <c r="AU18" s="805"/>
      <c r="AV18" s="805"/>
      <c r="AW18" s="805"/>
      <c r="AX18" s="807"/>
    </row>
    <row r="19" spans="1:50" ht="24.75" customHeight="1" x14ac:dyDescent="0.15">
      <c r="A19" s="334"/>
      <c r="B19" s="335"/>
      <c r="C19" s="335"/>
      <c r="D19" s="335"/>
      <c r="E19" s="335"/>
      <c r="F19" s="336"/>
      <c r="G19" s="776" t="s">
        <v>9</v>
      </c>
      <c r="H19" s="777"/>
      <c r="I19" s="777"/>
      <c r="J19" s="777"/>
      <c r="K19" s="777"/>
      <c r="L19" s="777"/>
      <c r="M19" s="777"/>
      <c r="N19" s="777"/>
      <c r="O19" s="777"/>
      <c r="P19" s="725">
        <v>8634</v>
      </c>
      <c r="Q19" s="726"/>
      <c r="R19" s="726"/>
      <c r="S19" s="726"/>
      <c r="T19" s="726"/>
      <c r="U19" s="726"/>
      <c r="V19" s="727"/>
      <c r="W19" s="725">
        <v>9890</v>
      </c>
      <c r="X19" s="726"/>
      <c r="Y19" s="726"/>
      <c r="Z19" s="726"/>
      <c r="AA19" s="726"/>
      <c r="AB19" s="726"/>
      <c r="AC19" s="727"/>
      <c r="AD19" s="725">
        <v>7012</v>
      </c>
      <c r="AE19" s="726"/>
      <c r="AF19" s="726"/>
      <c r="AG19" s="726"/>
      <c r="AH19" s="726"/>
      <c r="AI19" s="726"/>
      <c r="AJ19" s="727"/>
      <c r="AK19" s="773"/>
      <c r="AL19" s="773"/>
      <c r="AM19" s="773"/>
      <c r="AN19" s="773"/>
      <c r="AO19" s="773"/>
      <c r="AP19" s="773"/>
      <c r="AQ19" s="773"/>
      <c r="AR19" s="773"/>
      <c r="AS19" s="773"/>
      <c r="AT19" s="773"/>
      <c r="AU19" s="773"/>
      <c r="AV19" s="773"/>
      <c r="AW19" s="773"/>
      <c r="AX19" s="775"/>
    </row>
    <row r="20" spans="1:50" ht="24.75" customHeight="1" x14ac:dyDescent="0.15">
      <c r="A20" s="334"/>
      <c r="B20" s="335"/>
      <c r="C20" s="335"/>
      <c r="D20" s="335"/>
      <c r="E20" s="335"/>
      <c r="F20" s="336"/>
      <c r="G20" s="776" t="s">
        <v>10</v>
      </c>
      <c r="H20" s="777"/>
      <c r="I20" s="777"/>
      <c r="J20" s="777"/>
      <c r="K20" s="777"/>
      <c r="L20" s="777"/>
      <c r="M20" s="777"/>
      <c r="N20" s="777"/>
      <c r="O20" s="777"/>
      <c r="P20" s="772">
        <f>IF(P18=0, "-", SUM(P19)/P18)</f>
        <v>0.99953692984487152</v>
      </c>
      <c r="Q20" s="772"/>
      <c r="R20" s="772"/>
      <c r="S20" s="772"/>
      <c r="T20" s="772"/>
      <c r="U20" s="772"/>
      <c r="V20" s="772"/>
      <c r="W20" s="772">
        <f>IF(W18=0, "-", SUM(W19)/W18)</f>
        <v>0.89974526928675402</v>
      </c>
      <c r="X20" s="772"/>
      <c r="Y20" s="772"/>
      <c r="Z20" s="772"/>
      <c r="AA20" s="772"/>
      <c r="AB20" s="772"/>
      <c r="AC20" s="772"/>
      <c r="AD20" s="772">
        <f>IF(AD18=0, "-", SUM(AD19)/AD18)</f>
        <v>0.92154028124589304</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239</v>
      </c>
      <c r="H21" s="771"/>
      <c r="I21" s="771"/>
      <c r="J21" s="771"/>
      <c r="K21" s="771"/>
      <c r="L21" s="771"/>
      <c r="M21" s="771"/>
      <c r="N21" s="771"/>
      <c r="O21" s="771"/>
      <c r="P21" s="772">
        <f>IF(P19=0, "-", SUM(P19)/SUM(P13,P14))</f>
        <v>1.0639556377079482</v>
      </c>
      <c r="Q21" s="772"/>
      <c r="R21" s="772"/>
      <c r="S21" s="772"/>
      <c r="T21" s="772"/>
      <c r="U21" s="772"/>
      <c r="V21" s="772"/>
      <c r="W21" s="772">
        <f>IF(W19=0, "-", SUM(W19)/SUM(W13,W14))</f>
        <v>1.8492894540014959</v>
      </c>
      <c r="X21" s="772"/>
      <c r="Y21" s="772"/>
      <c r="Z21" s="772"/>
      <c r="AA21" s="772"/>
      <c r="AB21" s="772"/>
      <c r="AC21" s="772"/>
      <c r="AD21" s="772">
        <f>IF(AD19=0, "-", SUM(AD19)/SUM(AD13,AD14))</f>
        <v>1.2781625956981406</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1" t="s">
        <v>592</v>
      </c>
      <c r="B22" s="732"/>
      <c r="C22" s="732"/>
      <c r="D22" s="732"/>
      <c r="E22" s="732"/>
      <c r="F22" s="733"/>
      <c r="G22" s="737" t="s">
        <v>229</v>
      </c>
      <c r="H22" s="577"/>
      <c r="I22" s="577"/>
      <c r="J22" s="577"/>
      <c r="K22" s="577"/>
      <c r="L22" s="577"/>
      <c r="M22" s="577"/>
      <c r="N22" s="577"/>
      <c r="O22" s="578"/>
      <c r="P22" s="738" t="s">
        <v>590</v>
      </c>
      <c r="Q22" s="577"/>
      <c r="R22" s="577"/>
      <c r="S22" s="577"/>
      <c r="T22" s="577"/>
      <c r="U22" s="577"/>
      <c r="V22" s="578"/>
      <c r="W22" s="738" t="s">
        <v>591</v>
      </c>
      <c r="X22" s="577"/>
      <c r="Y22" s="577"/>
      <c r="Z22" s="577"/>
      <c r="AA22" s="577"/>
      <c r="AB22" s="577"/>
      <c r="AC22" s="578"/>
      <c r="AD22" s="738" t="s">
        <v>228</v>
      </c>
      <c r="AE22" s="577"/>
      <c r="AF22" s="577"/>
      <c r="AG22" s="577"/>
      <c r="AH22" s="577"/>
      <c r="AI22" s="577"/>
      <c r="AJ22" s="577"/>
      <c r="AK22" s="577"/>
      <c r="AL22" s="577"/>
      <c r="AM22" s="577"/>
      <c r="AN22" s="577"/>
      <c r="AO22" s="577"/>
      <c r="AP22" s="577"/>
      <c r="AQ22" s="577"/>
      <c r="AR22" s="577"/>
      <c r="AS22" s="577"/>
      <c r="AT22" s="577"/>
      <c r="AU22" s="577"/>
      <c r="AV22" s="577"/>
      <c r="AW22" s="577"/>
      <c r="AX22" s="757"/>
    </row>
    <row r="23" spans="1:50" ht="27" customHeight="1" x14ac:dyDescent="0.15">
      <c r="A23" s="734"/>
      <c r="B23" s="735"/>
      <c r="C23" s="735"/>
      <c r="D23" s="735"/>
      <c r="E23" s="735"/>
      <c r="F23" s="736"/>
      <c r="G23" s="758" t="s">
        <v>617</v>
      </c>
      <c r="H23" s="759"/>
      <c r="I23" s="759"/>
      <c r="J23" s="759"/>
      <c r="K23" s="759"/>
      <c r="L23" s="759"/>
      <c r="M23" s="759"/>
      <c r="N23" s="759"/>
      <c r="O23" s="760"/>
      <c r="P23" s="761">
        <v>3217</v>
      </c>
      <c r="Q23" s="762"/>
      <c r="R23" s="762"/>
      <c r="S23" s="762"/>
      <c r="T23" s="762"/>
      <c r="U23" s="762"/>
      <c r="V23" s="763"/>
      <c r="W23" s="761">
        <v>3873</v>
      </c>
      <c r="X23" s="762"/>
      <c r="Y23" s="762"/>
      <c r="Z23" s="762"/>
      <c r="AA23" s="762"/>
      <c r="AB23" s="762"/>
      <c r="AC23" s="763"/>
      <c r="AD23" s="764" t="s">
        <v>824</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hidden="1" customHeight="1" x14ac:dyDescent="0.15">
      <c r="A24" s="734"/>
      <c r="B24" s="735"/>
      <c r="C24" s="735"/>
      <c r="D24" s="735"/>
      <c r="E24" s="735"/>
      <c r="F24" s="736"/>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4"/>
      <c r="B25" s="735"/>
      <c r="C25" s="735"/>
      <c r="D25" s="735"/>
      <c r="E25" s="735"/>
      <c r="F25" s="736"/>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4"/>
      <c r="B26" s="735"/>
      <c r="C26" s="735"/>
      <c r="D26" s="735"/>
      <c r="E26" s="735"/>
      <c r="F26" s="736"/>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4"/>
      <c r="B28" s="735"/>
      <c r="C28" s="735"/>
      <c r="D28" s="735"/>
      <c r="E28" s="735"/>
      <c r="F28" s="736"/>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4"/>
      <c r="B29" s="735"/>
      <c r="C29" s="735"/>
      <c r="D29" s="735"/>
      <c r="E29" s="735"/>
      <c r="F29" s="736"/>
      <c r="G29" s="325" t="s">
        <v>18</v>
      </c>
      <c r="H29" s="745"/>
      <c r="I29" s="745"/>
      <c r="J29" s="745"/>
      <c r="K29" s="745"/>
      <c r="L29" s="745"/>
      <c r="M29" s="745"/>
      <c r="N29" s="745"/>
      <c r="O29" s="746"/>
      <c r="P29" s="747">
        <f>AK13</f>
        <v>3217</v>
      </c>
      <c r="Q29" s="748"/>
      <c r="R29" s="748"/>
      <c r="S29" s="748"/>
      <c r="T29" s="748"/>
      <c r="U29" s="748"/>
      <c r="V29" s="749"/>
      <c r="W29" s="750">
        <f>AR13</f>
        <v>3873</v>
      </c>
      <c r="X29" s="751"/>
      <c r="Y29" s="751"/>
      <c r="Z29" s="751"/>
      <c r="AA29" s="751"/>
      <c r="AB29" s="751"/>
      <c r="AC29" s="752"/>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3" t="s">
        <v>579</v>
      </c>
      <c r="B30" s="754"/>
      <c r="C30" s="754"/>
      <c r="D30" s="754"/>
      <c r="E30" s="754"/>
      <c r="F30" s="755"/>
      <c r="G30" s="756" t="s">
        <v>663</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x14ac:dyDescent="0.15">
      <c r="A31" s="675" t="s">
        <v>580</v>
      </c>
      <c r="B31" s="177"/>
      <c r="C31" s="177"/>
      <c r="D31" s="177"/>
      <c r="E31" s="177"/>
      <c r="F31" s="178"/>
      <c r="G31" s="716" t="s">
        <v>572</v>
      </c>
      <c r="H31" s="717"/>
      <c r="I31" s="717"/>
      <c r="J31" s="717"/>
      <c r="K31" s="717"/>
      <c r="L31" s="717"/>
      <c r="M31" s="717"/>
      <c r="N31" s="717"/>
      <c r="O31" s="717"/>
      <c r="P31" s="718" t="s">
        <v>571</v>
      </c>
      <c r="Q31" s="717"/>
      <c r="R31" s="717"/>
      <c r="S31" s="717"/>
      <c r="T31" s="717"/>
      <c r="U31" s="717"/>
      <c r="V31" s="717"/>
      <c r="W31" s="717"/>
      <c r="X31" s="719"/>
      <c r="Y31" s="720"/>
      <c r="Z31" s="721"/>
      <c r="AA31" s="722"/>
      <c r="AB31" s="653" t="s">
        <v>11</v>
      </c>
      <c r="AC31" s="653"/>
      <c r="AD31" s="653"/>
      <c r="AE31" s="140" t="s">
        <v>416</v>
      </c>
      <c r="AF31" s="723"/>
      <c r="AG31" s="723"/>
      <c r="AH31" s="724"/>
      <c r="AI31" s="140" t="s">
        <v>568</v>
      </c>
      <c r="AJ31" s="723"/>
      <c r="AK31" s="723"/>
      <c r="AL31" s="724"/>
      <c r="AM31" s="140" t="s">
        <v>384</v>
      </c>
      <c r="AN31" s="723"/>
      <c r="AO31" s="723"/>
      <c r="AP31" s="724"/>
      <c r="AQ31" s="650" t="s">
        <v>415</v>
      </c>
      <c r="AR31" s="651"/>
      <c r="AS31" s="651"/>
      <c r="AT31" s="652"/>
      <c r="AU31" s="650" t="s">
        <v>593</v>
      </c>
      <c r="AV31" s="651"/>
      <c r="AW31" s="651"/>
      <c r="AX31" s="660"/>
    </row>
    <row r="32" spans="1:50" ht="23.25" customHeight="1" x14ac:dyDescent="0.15">
      <c r="A32" s="675"/>
      <c r="B32" s="177"/>
      <c r="C32" s="177"/>
      <c r="D32" s="177"/>
      <c r="E32" s="177"/>
      <c r="F32" s="178"/>
      <c r="G32" s="412" t="s">
        <v>777</v>
      </c>
      <c r="H32" s="666"/>
      <c r="I32" s="666"/>
      <c r="J32" s="666"/>
      <c r="K32" s="666"/>
      <c r="L32" s="666"/>
      <c r="M32" s="666"/>
      <c r="N32" s="666"/>
      <c r="O32" s="667"/>
      <c r="P32" s="412" t="s">
        <v>662</v>
      </c>
      <c r="Q32" s="666"/>
      <c r="R32" s="666"/>
      <c r="S32" s="666"/>
      <c r="T32" s="666"/>
      <c r="U32" s="666"/>
      <c r="V32" s="666"/>
      <c r="W32" s="666"/>
      <c r="X32" s="667"/>
      <c r="Y32" s="671" t="s">
        <v>51</v>
      </c>
      <c r="Z32" s="672"/>
      <c r="AA32" s="673"/>
      <c r="AB32" s="674" t="s">
        <v>624</v>
      </c>
      <c r="AC32" s="674"/>
      <c r="AD32" s="674"/>
      <c r="AE32" s="643">
        <v>154</v>
      </c>
      <c r="AF32" s="643"/>
      <c r="AG32" s="643"/>
      <c r="AH32" s="643"/>
      <c r="AI32" s="643">
        <v>155</v>
      </c>
      <c r="AJ32" s="643"/>
      <c r="AK32" s="643"/>
      <c r="AL32" s="643"/>
      <c r="AM32" s="643">
        <v>157</v>
      </c>
      <c r="AN32" s="643"/>
      <c r="AO32" s="643"/>
      <c r="AP32" s="643"/>
      <c r="AQ32" s="689" t="s">
        <v>811</v>
      </c>
      <c r="AR32" s="643"/>
      <c r="AS32" s="643"/>
      <c r="AT32" s="643"/>
      <c r="AU32" s="117" t="s">
        <v>811</v>
      </c>
      <c r="AV32" s="645"/>
      <c r="AW32" s="645"/>
      <c r="AX32" s="646"/>
    </row>
    <row r="33" spans="1:51" ht="23.25" customHeight="1" x14ac:dyDescent="0.15">
      <c r="A33" s="212"/>
      <c r="B33" s="182"/>
      <c r="C33" s="182"/>
      <c r="D33" s="182"/>
      <c r="E33" s="182"/>
      <c r="F33" s="183"/>
      <c r="G33" s="668"/>
      <c r="H33" s="669"/>
      <c r="I33" s="669"/>
      <c r="J33" s="669"/>
      <c r="K33" s="669"/>
      <c r="L33" s="669"/>
      <c r="M33" s="669"/>
      <c r="N33" s="669"/>
      <c r="O33" s="670"/>
      <c r="P33" s="668"/>
      <c r="Q33" s="669"/>
      <c r="R33" s="669"/>
      <c r="S33" s="669"/>
      <c r="T33" s="669"/>
      <c r="U33" s="669"/>
      <c r="V33" s="669"/>
      <c r="W33" s="669"/>
      <c r="X33" s="670"/>
      <c r="Y33" s="647" t="s">
        <v>52</v>
      </c>
      <c r="Z33" s="648"/>
      <c r="AA33" s="649"/>
      <c r="AB33" s="674" t="s">
        <v>624</v>
      </c>
      <c r="AC33" s="674"/>
      <c r="AD33" s="674"/>
      <c r="AE33" s="643">
        <v>150</v>
      </c>
      <c r="AF33" s="643"/>
      <c r="AG33" s="643"/>
      <c r="AH33" s="643"/>
      <c r="AI33" s="643">
        <v>155</v>
      </c>
      <c r="AJ33" s="643"/>
      <c r="AK33" s="643"/>
      <c r="AL33" s="643"/>
      <c r="AM33" s="643">
        <v>155</v>
      </c>
      <c r="AN33" s="643"/>
      <c r="AO33" s="643"/>
      <c r="AP33" s="643"/>
      <c r="AQ33" s="643">
        <v>157</v>
      </c>
      <c r="AR33" s="643"/>
      <c r="AS33" s="643"/>
      <c r="AT33" s="643"/>
      <c r="AU33" s="644">
        <v>157</v>
      </c>
      <c r="AV33" s="645"/>
      <c r="AW33" s="645"/>
      <c r="AX33" s="646"/>
    </row>
    <row r="34" spans="1:51" ht="23.25" customHeight="1" x14ac:dyDescent="0.15">
      <c r="A34" s="707" t="s">
        <v>581</v>
      </c>
      <c r="B34" s="708"/>
      <c r="C34" s="708"/>
      <c r="D34" s="708"/>
      <c r="E34" s="708"/>
      <c r="F34" s="709"/>
      <c r="G34" s="200" t="s">
        <v>582</v>
      </c>
      <c r="H34" s="200"/>
      <c r="I34" s="200"/>
      <c r="J34" s="200"/>
      <c r="K34" s="200"/>
      <c r="L34" s="200"/>
      <c r="M34" s="200"/>
      <c r="N34" s="200"/>
      <c r="O34" s="200"/>
      <c r="P34" s="200"/>
      <c r="Q34" s="200"/>
      <c r="R34" s="200"/>
      <c r="S34" s="200"/>
      <c r="T34" s="200"/>
      <c r="U34" s="200"/>
      <c r="V34" s="200"/>
      <c r="W34" s="200"/>
      <c r="X34" s="201"/>
      <c r="Y34" s="657"/>
      <c r="Z34" s="658"/>
      <c r="AA34" s="659"/>
      <c r="AB34" s="199" t="s">
        <v>11</v>
      </c>
      <c r="AC34" s="200"/>
      <c r="AD34" s="201"/>
      <c r="AE34" s="199" t="s">
        <v>416</v>
      </c>
      <c r="AF34" s="200"/>
      <c r="AG34" s="200"/>
      <c r="AH34" s="201"/>
      <c r="AI34" s="199" t="s">
        <v>568</v>
      </c>
      <c r="AJ34" s="200"/>
      <c r="AK34" s="200"/>
      <c r="AL34" s="201"/>
      <c r="AM34" s="199" t="s">
        <v>384</v>
      </c>
      <c r="AN34" s="200"/>
      <c r="AO34" s="200"/>
      <c r="AP34" s="201"/>
      <c r="AQ34" s="654" t="s">
        <v>594</v>
      </c>
      <c r="AR34" s="655"/>
      <c r="AS34" s="655"/>
      <c r="AT34" s="655"/>
      <c r="AU34" s="655"/>
      <c r="AV34" s="655"/>
      <c r="AW34" s="655"/>
      <c r="AX34" s="656"/>
    </row>
    <row r="35" spans="1:51" ht="23.25" customHeight="1" x14ac:dyDescent="0.15">
      <c r="A35" s="710"/>
      <c r="B35" s="711"/>
      <c r="C35" s="711"/>
      <c r="D35" s="711"/>
      <c r="E35" s="711"/>
      <c r="F35" s="712"/>
      <c r="G35" s="679" t="s">
        <v>626</v>
      </c>
      <c r="H35" s="680"/>
      <c r="I35" s="680"/>
      <c r="J35" s="680"/>
      <c r="K35" s="680"/>
      <c r="L35" s="680"/>
      <c r="M35" s="680"/>
      <c r="N35" s="680"/>
      <c r="O35" s="680"/>
      <c r="P35" s="680"/>
      <c r="Q35" s="680"/>
      <c r="R35" s="680"/>
      <c r="S35" s="680"/>
      <c r="T35" s="680"/>
      <c r="U35" s="680"/>
      <c r="V35" s="680"/>
      <c r="W35" s="680"/>
      <c r="X35" s="680"/>
      <c r="Y35" s="683" t="s">
        <v>581</v>
      </c>
      <c r="Z35" s="684"/>
      <c r="AA35" s="685"/>
      <c r="AB35" s="686" t="s">
        <v>627</v>
      </c>
      <c r="AC35" s="687"/>
      <c r="AD35" s="688"/>
      <c r="AE35" s="689">
        <v>6.1623376623376602</v>
      </c>
      <c r="AF35" s="689"/>
      <c r="AG35" s="689"/>
      <c r="AH35" s="689"/>
      <c r="AI35" s="689">
        <v>4.9000000000000004</v>
      </c>
      <c r="AJ35" s="689"/>
      <c r="AK35" s="689"/>
      <c r="AL35" s="689"/>
      <c r="AM35" s="689">
        <f>686.8/157</f>
        <v>4.37452229299363</v>
      </c>
      <c r="AN35" s="689"/>
      <c r="AO35" s="689"/>
      <c r="AP35" s="689"/>
      <c r="AQ35" s="117">
        <f>650.2/157</f>
        <v>4.141401273885351</v>
      </c>
      <c r="AR35" s="111"/>
      <c r="AS35" s="111"/>
      <c r="AT35" s="111"/>
      <c r="AU35" s="111"/>
      <c r="AV35" s="111"/>
      <c r="AW35" s="111"/>
      <c r="AX35" s="112"/>
    </row>
    <row r="36" spans="1:51" ht="46.5" customHeight="1" x14ac:dyDescent="0.15">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43" t="s">
        <v>584</v>
      </c>
      <c r="Z36" s="676"/>
      <c r="AA36" s="677"/>
      <c r="AB36" s="639" t="s">
        <v>628</v>
      </c>
      <c r="AC36" s="640"/>
      <c r="AD36" s="641"/>
      <c r="AE36" s="642" t="s">
        <v>629</v>
      </c>
      <c r="AF36" s="642"/>
      <c r="AG36" s="642"/>
      <c r="AH36" s="642"/>
      <c r="AI36" s="642" t="s">
        <v>630</v>
      </c>
      <c r="AJ36" s="642"/>
      <c r="AK36" s="642"/>
      <c r="AL36" s="642"/>
      <c r="AM36" s="642" t="s">
        <v>801</v>
      </c>
      <c r="AN36" s="642"/>
      <c r="AO36" s="642"/>
      <c r="AP36" s="642"/>
      <c r="AQ36" s="642" t="s">
        <v>813</v>
      </c>
      <c r="AR36" s="642"/>
      <c r="AS36" s="642"/>
      <c r="AT36" s="642"/>
      <c r="AU36" s="642"/>
      <c r="AV36" s="642"/>
      <c r="AW36" s="642"/>
      <c r="AX36" s="678"/>
    </row>
    <row r="37" spans="1:51" ht="18.75" customHeight="1" x14ac:dyDescent="0.15">
      <c r="A37" s="695" t="s">
        <v>236</v>
      </c>
      <c r="B37" s="696"/>
      <c r="C37" s="696"/>
      <c r="D37" s="696"/>
      <c r="E37" s="696"/>
      <c r="F37" s="697"/>
      <c r="G37" s="629" t="s">
        <v>139</v>
      </c>
      <c r="H37" s="221"/>
      <c r="I37" s="221"/>
      <c r="J37" s="221"/>
      <c r="K37" s="221"/>
      <c r="L37" s="221"/>
      <c r="M37" s="221"/>
      <c r="N37" s="221"/>
      <c r="O37" s="222"/>
      <c r="P37" s="223" t="s">
        <v>55</v>
      </c>
      <c r="Q37" s="221"/>
      <c r="R37" s="221"/>
      <c r="S37" s="221"/>
      <c r="T37" s="221"/>
      <c r="U37" s="221"/>
      <c r="V37" s="221"/>
      <c r="W37" s="221"/>
      <c r="X37" s="222"/>
      <c r="Y37" s="630"/>
      <c r="Z37" s="631"/>
      <c r="AA37" s="632"/>
      <c r="AB37" s="636" t="s">
        <v>11</v>
      </c>
      <c r="AC37" s="637"/>
      <c r="AD37" s="638"/>
      <c r="AE37" s="636" t="s">
        <v>416</v>
      </c>
      <c r="AF37" s="637"/>
      <c r="AG37" s="637"/>
      <c r="AH37" s="638"/>
      <c r="AI37" s="705" t="s">
        <v>568</v>
      </c>
      <c r="AJ37" s="705"/>
      <c r="AK37" s="705"/>
      <c r="AL37" s="636"/>
      <c r="AM37" s="705" t="s">
        <v>384</v>
      </c>
      <c r="AN37" s="705"/>
      <c r="AO37" s="705"/>
      <c r="AP37" s="636"/>
      <c r="AQ37" s="240" t="s">
        <v>174</v>
      </c>
      <c r="AR37" s="241"/>
      <c r="AS37" s="241"/>
      <c r="AT37" s="242"/>
      <c r="AU37" s="221" t="s">
        <v>128</v>
      </c>
      <c r="AV37" s="221"/>
      <c r="AW37" s="221"/>
      <c r="AX37" s="224"/>
    </row>
    <row r="38" spans="1:51" ht="18.75" customHeight="1" x14ac:dyDescent="0.15">
      <c r="A38" s="698"/>
      <c r="B38" s="699"/>
      <c r="C38" s="699"/>
      <c r="D38" s="699"/>
      <c r="E38" s="699"/>
      <c r="F38" s="700"/>
      <c r="G38" s="180"/>
      <c r="H38" s="132"/>
      <c r="I38" s="132"/>
      <c r="J38" s="132"/>
      <c r="K38" s="132"/>
      <c r="L38" s="132"/>
      <c r="M38" s="132"/>
      <c r="N38" s="132"/>
      <c r="O38" s="133"/>
      <c r="P38" s="131"/>
      <c r="Q38" s="132"/>
      <c r="R38" s="132"/>
      <c r="S38" s="132"/>
      <c r="T38" s="132"/>
      <c r="U38" s="132"/>
      <c r="V38" s="132"/>
      <c r="W38" s="132"/>
      <c r="X38" s="133"/>
      <c r="Y38" s="633"/>
      <c r="Z38" s="634"/>
      <c r="AA38" s="635"/>
      <c r="AB38" s="140"/>
      <c r="AC38" s="141"/>
      <c r="AD38" s="142"/>
      <c r="AE38" s="140"/>
      <c r="AF38" s="141"/>
      <c r="AG38" s="141"/>
      <c r="AH38" s="142"/>
      <c r="AI38" s="706"/>
      <c r="AJ38" s="706"/>
      <c r="AK38" s="706"/>
      <c r="AL38" s="140"/>
      <c r="AM38" s="706"/>
      <c r="AN38" s="706"/>
      <c r="AO38" s="706"/>
      <c r="AP38" s="140"/>
      <c r="AQ38" s="534" t="s">
        <v>822</v>
      </c>
      <c r="AR38" s="535"/>
      <c r="AS38" s="151" t="s">
        <v>175</v>
      </c>
      <c r="AT38" s="152"/>
      <c r="AU38" s="150">
        <v>4</v>
      </c>
      <c r="AV38" s="150"/>
      <c r="AW38" s="132" t="s">
        <v>166</v>
      </c>
      <c r="AX38" s="153"/>
    </row>
    <row r="39" spans="1:51" ht="23.25" customHeight="1" x14ac:dyDescent="0.15">
      <c r="A39" s="701"/>
      <c r="B39" s="699"/>
      <c r="C39" s="699"/>
      <c r="D39" s="699"/>
      <c r="E39" s="699"/>
      <c r="F39" s="700"/>
      <c r="G39" s="202" t="s">
        <v>618</v>
      </c>
      <c r="H39" s="203"/>
      <c r="I39" s="203"/>
      <c r="J39" s="203"/>
      <c r="K39" s="203"/>
      <c r="L39" s="203"/>
      <c r="M39" s="203"/>
      <c r="N39" s="203"/>
      <c r="O39" s="204"/>
      <c r="P39" s="155" t="s">
        <v>619</v>
      </c>
      <c r="Q39" s="155"/>
      <c r="R39" s="155"/>
      <c r="S39" s="155"/>
      <c r="T39" s="155"/>
      <c r="U39" s="155"/>
      <c r="V39" s="155"/>
      <c r="W39" s="155"/>
      <c r="X39" s="156"/>
      <c r="Y39" s="243" t="s">
        <v>12</v>
      </c>
      <c r="Z39" s="244"/>
      <c r="AA39" s="245"/>
      <c r="AB39" s="172" t="s">
        <v>620</v>
      </c>
      <c r="AC39" s="172"/>
      <c r="AD39" s="172"/>
      <c r="AE39" s="117">
        <v>51102</v>
      </c>
      <c r="AF39" s="111"/>
      <c r="AG39" s="111"/>
      <c r="AH39" s="111"/>
      <c r="AI39" s="117">
        <v>51504</v>
      </c>
      <c r="AJ39" s="111"/>
      <c r="AK39" s="111"/>
      <c r="AL39" s="111"/>
      <c r="AM39" s="117">
        <v>54629</v>
      </c>
      <c r="AN39" s="111"/>
      <c r="AO39" s="111"/>
      <c r="AP39" s="111"/>
      <c r="AQ39" s="118" t="s">
        <v>616</v>
      </c>
      <c r="AR39" s="119"/>
      <c r="AS39" s="119"/>
      <c r="AT39" s="120"/>
      <c r="AU39" s="111" t="s">
        <v>616</v>
      </c>
      <c r="AV39" s="111"/>
      <c r="AW39" s="111"/>
      <c r="AX39" s="112"/>
    </row>
    <row r="40" spans="1:51" ht="23.25" customHeight="1" x14ac:dyDescent="0.15">
      <c r="A40" s="702"/>
      <c r="B40" s="703"/>
      <c r="C40" s="703"/>
      <c r="D40" s="703"/>
      <c r="E40" s="703"/>
      <c r="F40" s="704"/>
      <c r="G40" s="205"/>
      <c r="H40" s="206"/>
      <c r="I40" s="206"/>
      <c r="J40" s="206"/>
      <c r="K40" s="206"/>
      <c r="L40" s="206"/>
      <c r="M40" s="206"/>
      <c r="N40" s="206"/>
      <c r="O40" s="207"/>
      <c r="P40" s="158"/>
      <c r="Q40" s="158"/>
      <c r="R40" s="158"/>
      <c r="S40" s="158"/>
      <c r="T40" s="158"/>
      <c r="U40" s="158"/>
      <c r="V40" s="158"/>
      <c r="W40" s="158"/>
      <c r="X40" s="159"/>
      <c r="Y40" s="199" t="s">
        <v>50</v>
      </c>
      <c r="Z40" s="200"/>
      <c r="AA40" s="201"/>
      <c r="AB40" s="116" t="s">
        <v>620</v>
      </c>
      <c r="AC40" s="116"/>
      <c r="AD40" s="116"/>
      <c r="AE40" s="117">
        <v>48297</v>
      </c>
      <c r="AF40" s="111"/>
      <c r="AG40" s="111"/>
      <c r="AH40" s="111"/>
      <c r="AI40" s="117">
        <v>51102</v>
      </c>
      <c r="AJ40" s="111"/>
      <c r="AK40" s="111"/>
      <c r="AL40" s="111"/>
      <c r="AM40" s="117">
        <v>51504</v>
      </c>
      <c r="AN40" s="111"/>
      <c r="AO40" s="111"/>
      <c r="AP40" s="111"/>
      <c r="AQ40" s="118" t="s">
        <v>616</v>
      </c>
      <c r="AR40" s="119"/>
      <c r="AS40" s="119"/>
      <c r="AT40" s="120"/>
      <c r="AU40" s="111">
        <v>54629</v>
      </c>
      <c r="AV40" s="111"/>
      <c r="AW40" s="111"/>
      <c r="AX40" s="112"/>
    </row>
    <row r="41" spans="1:51" ht="23.25" customHeight="1" x14ac:dyDescent="0.15">
      <c r="A41" s="701"/>
      <c r="B41" s="699"/>
      <c r="C41" s="699"/>
      <c r="D41" s="699"/>
      <c r="E41" s="699"/>
      <c r="F41" s="700"/>
      <c r="G41" s="208"/>
      <c r="H41" s="209"/>
      <c r="I41" s="209"/>
      <c r="J41" s="209"/>
      <c r="K41" s="209"/>
      <c r="L41" s="209"/>
      <c r="M41" s="209"/>
      <c r="N41" s="209"/>
      <c r="O41" s="210"/>
      <c r="P41" s="161"/>
      <c r="Q41" s="161"/>
      <c r="R41" s="161"/>
      <c r="S41" s="161"/>
      <c r="T41" s="161"/>
      <c r="U41" s="161"/>
      <c r="V41" s="161"/>
      <c r="W41" s="161"/>
      <c r="X41" s="162"/>
      <c r="Y41" s="199" t="s">
        <v>13</v>
      </c>
      <c r="Z41" s="200"/>
      <c r="AA41" s="201"/>
      <c r="AB41" s="619" t="s">
        <v>14</v>
      </c>
      <c r="AC41" s="619"/>
      <c r="AD41" s="619"/>
      <c r="AE41" s="117">
        <v>94.5</v>
      </c>
      <c r="AF41" s="111"/>
      <c r="AG41" s="111"/>
      <c r="AH41" s="111"/>
      <c r="AI41" s="117">
        <v>99.2</v>
      </c>
      <c r="AJ41" s="111"/>
      <c r="AK41" s="111"/>
      <c r="AL41" s="111"/>
      <c r="AM41" s="117">
        <f>AM40/AM39*100</f>
        <v>94.27959508685862</v>
      </c>
      <c r="AN41" s="111"/>
      <c r="AO41" s="111"/>
      <c r="AP41" s="111"/>
      <c r="AQ41" s="118" t="s">
        <v>616</v>
      </c>
      <c r="AR41" s="119"/>
      <c r="AS41" s="119"/>
      <c r="AT41" s="120"/>
      <c r="AU41" s="111" t="s">
        <v>616</v>
      </c>
      <c r="AV41" s="111"/>
      <c r="AW41" s="111"/>
      <c r="AX41" s="112"/>
    </row>
    <row r="42" spans="1:51" ht="23.25" customHeight="1" x14ac:dyDescent="0.15">
      <c r="A42" s="211" t="s">
        <v>260</v>
      </c>
      <c r="B42" s="174"/>
      <c r="C42" s="174"/>
      <c r="D42" s="174"/>
      <c r="E42" s="174"/>
      <c r="F42" s="175"/>
      <c r="G42" s="213" t="s">
        <v>621</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1" ht="23.25" customHeight="1" thickBot="1" x14ac:dyDescent="0.2">
      <c r="A43" s="212"/>
      <c r="B43" s="182"/>
      <c r="C43" s="182"/>
      <c r="D43" s="182"/>
      <c r="E43" s="182"/>
      <c r="F43" s="183"/>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1" ht="18.75" hidden="1" customHeight="1" x14ac:dyDescent="0.15">
      <c r="A44" s="263" t="s">
        <v>573</v>
      </c>
      <c r="B44" s="176" t="s">
        <v>574</v>
      </c>
      <c r="C44" s="177"/>
      <c r="D44" s="177"/>
      <c r="E44" s="177"/>
      <c r="F44" s="178"/>
      <c r="G44" s="221" t="s">
        <v>575</v>
      </c>
      <c r="H44" s="221"/>
      <c r="I44" s="221"/>
      <c r="J44" s="221"/>
      <c r="K44" s="221"/>
      <c r="L44" s="221"/>
      <c r="M44" s="221"/>
      <c r="N44" s="221"/>
      <c r="O44" s="221"/>
      <c r="P44" s="221"/>
      <c r="Q44" s="221"/>
      <c r="R44" s="221"/>
      <c r="S44" s="221"/>
      <c r="T44" s="221"/>
      <c r="U44" s="221"/>
      <c r="V44" s="221"/>
      <c r="W44" s="221"/>
      <c r="X44" s="221"/>
      <c r="Y44" s="221"/>
      <c r="Z44" s="221"/>
      <c r="AA44" s="222"/>
      <c r="AB44" s="223" t="s">
        <v>595</v>
      </c>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4"/>
      <c r="AY44">
        <f>COUNTA($G$46)</f>
        <v>0</v>
      </c>
    </row>
    <row r="45" spans="1:51" ht="22.5" hidden="1" customHeight="1" x14ac:dyDescent="0.15">
      <c r="A45" s="219"/>
      <c r="B45" s="176"/>
      <c r="C45" s="177"/>
      <c r="D45" s="177"/>
      <c r="E45" s="177"/>
      <c r="F45" s="178"/>
      <c r="G45" s="132"/>
      <c r="H45" s="132"/>
      <c r="I45" s="132"/>
      <c r="J45" s="132"/>
      <c r="K45" s="132"/>
      <c r="L45" s="132"/>
      <c r="M45" s="132"/>
      <c r="N45" s="132"/>
      <c r="O45" s="132"/>
      <c r="P45" s="132"/>
      <c r="Q45" s="132"/>
      <c r="R45" s="132"/>
      <c r="S45" s="132"/>
      <c r="T45" s="132"/>
      <c r="U45" s="132"/>
      <c r="V45" s="132"/>
      <c r="W45" s="132"/>
      <c r="X45" s="132"/>
      <c r="Y45" s="132"/>
      <c r="Z45" s="132"/>
      <c r="AA45" s="133"/>
      <c r="AB45" s="131"/>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53"/>
      <c r="AY45">
        <f t="shared" ref="AY45:AY53" si="0">$AY$44</f>
        <v>0</v>
      </c>
    </row>
    <row r="46" spans="1:51" ht="22.5" hidden="1" customHeight="1" x14ac:dyDescent="0.15">
      <c r="A46" s="219"/>
      <c r="B46" s="176"/>
      <c r="C46" s="177"/>
      <c r="D46" s="177"/>
      <c r="E46" s="177"/>
      <c r="F46" s="178"/>
      <c r="G46" s="225"/>
      <c r="H46" s="225"/>
      <c r="I46" s="225"/>
      <c r="J46" s="225"/>
      <c r="K46" s="225"/>
      <c r="L46" s="225"/>
      <c r="M46" s="225"/>
      <c r="N46" s="225"/>
      <c r="O46" s="225"/>
      <c r="P46" s="225"/>
      <c r="Q46" s="225"/>
      <c r="R46" s="225"/>
      <c r="S46" s="225"/>
      <c r="T46" s="225"/>
      <c r="U46" s="225"/>
      <c r="V46" s="225"/>
      <c r="W46" s="225"/>
      <c r="X46" s="225"/>
      <c r="Y46" s="225"/>
      <c r="Z46" s="225"/>
      <c r="AA46" s="226"/>
      <c r="AB46" s="231"/>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32"/>
      <c r="AY46">
        <f t="shared" si="0"/>
        <v>0</v>
      </c>
    </row>
    <row r="47" spans="1:51" ht="22.5" hidden="1" customHeight="1" x14ac:dyDescent="0.15">
      <c r="A47" s="219"/>
      <c r="B47" s="176"/>
      <c r="C47" s="177"/>
      <c r="D47" s="177"/>
      <c r="E47" s="177"/>
      <c r="F47" s="178"/>
      <c r="G47" s="227"/>
      <c r="H47" s="227"/>
      <c r="I47" s="227"/>
      <c r="J47" s="227"/>
      <c r="K47" s="227"/>
      <c r="L47" s="227"/>
      <c r="M47" s="227"/>
      <c r="N47" s="227"/>
      <c r="O47" s="227"/>
      <c r="P47" s="227"/>
      <c r="Q47" s="227"/>
      <c r="R47" s="227"/>
      <c r="S47" s="227"/>
      <c r="T47" s="227"/>
      <c r="U47" s="227"/>
      <c r="V47" s="227"/>
      <c r="W47" s="227"/>
      <c r="X47" s="227"/>
      <c r="Y47" s="227"/>
      <c r="Z47" s="227"/>
      <c r="AA47" s="228"/>
      <c r="AB47" s="233"/>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34"/>
      <c r="AY47">
        <f t="shared" si="0"/>
        <v>0</v>
      </c>
    </row>
    <row r="48" spans="1:51" ht="19.5" hidden="1" customHeight="1" x14ac:dyDescent="0.15">
      <c r="A48" s="219"/>
      <c r="B48" s="181"/>
      <c r="C48" s="182"/>
      <c r="D48" s="182"/>
      <c r="E48" s="182"/>
      <c r="F48" s="183"/>
      <c r="G48" s="229"/>
      <c r="H48" s="229"/>
      <c r="I48" s="229"/>
      <c r="J48" s="229"/>
      <c r="K48" s="229"/>
      <c r="L48" s="229"/>
      <c r="M48" s="229"/>
      <c r="N48" s="229"/>
      <c r="O48" s="229"/>
      <c r="P48" s="229"/>
      <c r="Q48" s="229"/>
      <c r="R48" s="229"/>
      <c r="S48" s="229"/>
      <c r="T48" s="229"/>
      <c r="U48" s="229"/>
      <c r="V48" s="229"/>
      <c r="W48" s="229"/>
      <c r="X48" s="229"/>
      <c r="Y48" s="229"/>
      <c r="Z48" s="229"/>
      <c r="AA48" s="230"/>
      <c r="AB48" s="235"/>
      <c r="AC48" s="229"/>
      <c r="AD48" s="229"/>
      <c r="AE48" s="227"/>
      <c r="AF48" s="227"/>
      <c r="AG48" s="227"/>
      <c r="AH48" s="227"/>
      <c r="AI48" s="227"/>
      <c r="AJ48" s="227"/>
      <c r="AK48" s="227"/>
      <c r="AL48" s="227"/>
      <c r="AM48" s="227"/>
      <c r="AN48" s="227"/>
      <c r="AO48" s="227"/>
      <c r="AP48" s="227"/>
      <c r="AQ48" s="227"/>
      <c r="AR48" s="227"/>
      <c r="AS48" s="227"/>
      <c r="AT48" s="227"/>
      <c r="AU48" s="229"/>
      <c r="AV48" s="229"/>
      <c r="AW48" s="229"/>
      <c r="AX48" s="236"/>
      <c r="AY48">
        <f t="shared" si="0"/>
        <v>0</v>
      </c>
    </row>
    <row r="49" spans="1:60" ht="18.75" hidden="1" customHeight="1" x14ac:dyDescent="0.15">
      <c r="A49" s="219"/>
      <c r="B49" s="173" t="s">
        <v>138</v>
      </c>
      <c r="C49" s="174"/>
      <c r="D49" s="174"/>
      <c r="E49" s="174"/>
      <c r="F49" s="175"/>
      <c r="G49" s="179" t="s">
        <v>56</v>
      </c>
      <c r="H49" s="129"/>
      <c r="I49" s="129"/>
      <c r="J49" s="129"/>
      <c r="K49" s="129"/>
      <c r="L49" s="129"/>
      <c r="M49" s="129"/>
      <c r="N49" s="129"/>
      <c r="O49" s="130"/>
      <c r="P49" s="128" t="s">
        <v>58</v>
      </c>
      <c r="Q49" s="129"/>
      <c r="R49" s="129"/>
      <c r="S49" s="129"/>
      <c r="T49" s="129"/>
      <c r="U49" s="129"/>
      <c r="V49" s="129"/>
      <c r="W49" s="129"/>
      <c r="X49" s="130"/>
      <c r="Y49" s="134"/>
      <c r="Z49" s="135"/>
      <c r="AA49" s="136"/>
      <c r="AB49" s="137" t="s">
        <v>11</v>
      </c>
      <c r="AC49" s="138"/>
      <c r="AD49" s="139"/>
      <c r="AE49" s="143" t="s">
        <v>416</v>
      </c>
      <c r="AF49" s="143"/>
      <c r="AG49" s="143"/>
      <c r="AH49" s="143"/>
      <c r="AI49" s="143" t="s">
        <v>568</v>
      </c>
      <c r="AJ49" s="143"/>
      <c r="AK49" s="143"/>
      <c r="AL49" s="143"/>
      <c r="AM49" s="143" t="s">
        <v>384</v>
      </c>
      <c r="AN49" s="143"/>
      <c r="AO49" s="143"/>
      <c r="AP49" s="143"/>
      <c r="AQ49" s="144" t="s">
        <v>174</v>
      </c>
      <c r="AR49" s="145"/>
      <c r="AS49" s="145"/>
      <c r="AT49" s="146"/>
      <c r="AU49" s="147" t="s">
        <v>128</v>
      </c>
      <c r="AV49" s="147"/>
      <c r="AW49" s="147"/>
      <c r="AX49" s="148"/>
      <c r="AY49">
        <f t="shared" si="0"/>
        <v>0</v>
      </c>
      <c r="AZ49" s="10"/>
      <c r="BA49" s="10"/>
      <c r="BB49" s="10"/>
      <c r="BC49" s="10"/>
    </row>
    <row r="50" spans="1:60" ht="18.75" hidden="1" customHeight="1" x14ac:dyDescent="0.15">
      <c r="A50" s="219"/>
      <c r="B50" s="176"/>
      <c r="C50" s="177"/>
      <c r="D50" s="177"/>
      <c r="E50" s="177"/>
      <c r="F50" s="178"/>
      <c r="G50" s="180"/>
      <c r="H50" s="132"/>
      <c r="I50" s="132"/>
      <c r="J50" s="132"/>
      <c r="K50" s="132"/>
      <c r="L50" s="132"/>
      <c r="M50" s="132"/>
      <c r="N50" s="132"/>
      <c r="O50" s="133"/>
      <c r="P50" s="131"/>
      <c r="Q50" s="132"/>
      <c r="R50" s="132"/>
      <c r="S50" s="132"/>
      <c r="T50" s="132"/>
      <c r="U50" s="132"/>
      <c r="V50" s="132"/>
      <c r="W50" s="132"/>
      <c r="X50" s="133"/>
      <c r="Y50" s="134"/>
      <c r="Z50" s="135"/>
      <c r="AA50" s="136"/>
      <c r="AB50" s="140"/>
      <c r="AC50" s="141"/>
      <c r="AD50" s="142"/>
      <c r="AE50" s="143"/>
      <c r="AF50" s="143"/>
      <c r="AG50" s="143"/>
      <c r="AH50" s="143"/>
      <c r="AI50" s="143"/>
      <c r="AJ50" s="143"/>
      <c r="AK50" s="143"/>
      <c r="AL50" s="143"/>
      <c r="AM50" s="143"/>
      <c r="AN50" s="143"/>
      <c r="AO50" s="143"/>
      <c r="AP50" s="143"/>
      <c r="AQ50" s="149"/>
      <c r="AR50" s="150"/>
      <c r="AS50" s="151" t="s">
        <v>175</v>
      </c>
      <c r="AT50" s="152"/>
      <c r="AU50" s="150"/>
      <c r="AV50" s="150"/>
      <c r="AW50" s="132" t="s">
        <v>166</v>
      </c>
      <c r="AX50" s="153"/>
      <c r="AY50">
        <f t="shared" si="0"/>
        <v>0</v>
      </c>
      <c r="AZ50" s="10"/>
      <c r="BA50" s="10"/>
      <c r="BB50" s="10"/>
      <c r="BC50" s="10"/>
      <c r="BD50" s="10"/>
      <c r="BE50" s="10"/>
      <c r="BF50" s="10"/>
      <c r="BG50" s="10"/>
      <c r="BH50" s="10"/>
    </row>
    <row r="51" spans="1:60" ht="23.25" hidden="1" customHeight="1" x14ac:dyDescent="0.15">
      <c r="A51" s="219"/>
      <c r="B51" s="176"/>
      <c r="C51" s="177"/>
      <c r="D51" s="177"/>
      <c r="E51" s="177"/>
      <c r="F51" s="178"/>
      <c r="G51" s="154"/>
      <c r="H51" s="155"/>
      <c r="I51" s="155"/>
      <c r="J51" s="155"/>
      <c r="K51" s="155"/>
      <c r="L51" s="155"/>
      <c r="M51" s="155"/>
      <c r="N51" s="155"/>
      <c r="O51" s="156"/>
      <c r="P51" s="155"/>
      <c r="Q51" s="163"/>
      <c r="R51" s="163"/>
      <c r="S51" s="163"/>
      <c r="T51" s="163"/>
      <c r="U51" s="163"/>
      <c r="V51" s="163"/>
      <c r="W51" s="163"/>
      <c r="X51" s="164"/>
      <c r="Y51" s="169" t="s">
        <v>57</v>
      </c>
      <c r="Z51" s="170"/>
      <c r="AA51" s="171"/>
      <c r="AB51" s="172"/>
      <c r="AC51" s="172"/>
      <c r="AD51" s="172"/>
      <c r="AE51" s="117"/>
      <c r="AF51" s="111"/>
      <c r="AG51" s="111"/>
      <c r="AH51" s="111"/>
      <c r="AI51" s="117"/>
      <c r="AJ51" s="111"/>
      <c r="AK51" s="111"/>
      <c r="AL51" s="111"/>
      <c r="AM51" s="117"/>
      <c r="AN51" s="111"/>
      <c r="AO51" s="111"/>
      <c r="AP51" s="111"/>
      <c r="AQ51" s="118"/>
      <c r="AR51" s="119"/>
      <c r="AS51" s="119"/>
      <c r="AT51" s="120"/>
      <c r="AU51" s="111"/>
      <c r="AV51" s="111"/>
      <c r="AW51" s="111"/>
      <c r="AX51" s="112"/>
      <c r="AY51">
        <f t="shared" si="0"/>
        <v>0</v>
      </c>
    </row>
    <row r="52" spans="1:60" ht="23.25" hidden="1" customHeight="1" x14ac:dyDescent="0.15">
      <c r="A52" s="219"/>
      <c r="B52" s="176"/>
      <c r="C52" s="177"/>
      <c r="D52" s="177"/>
      <c r="E52" s="177"/>
      <c r="F52" s="178"/>
      <c r="G52" s="157"/>
      <c r="H52" s="158"/>
      <c r="I52" s="158"/>
      <c r="J52" s="158"/>
      <c r="K52" s="158"/>
      <c r="L52" s="158"/>
      <c r="M52" s="158"/>
      <c r="N52" s="158"/>
      <c r="O52" s="159"/>
      <c r="P52" s="165"/>
      <c r="Q52" s="165"/>
      <c r="R52" s="165"/>
      <c r="S52" s="165"/>
      <c r="T52" s="165"/>
      <c r="U52" s="165"/>
      <c r="V52" s="165"/>
      <c r="W52" s="165"/>
      <c r="X52" s="166"/>
      <c r="Y52" s="113" t="s">
        <v>50</v>
      </c>
      <c r="Z52" s="114"/>
      <c r="AA52" s="115"/>
      <c r="AB52" s="116"/>
      <c r="AC52" s="116"/>
      <c r="AD52" s="116"/>
      <c r="AE52" s="117"/>
      <c r="AF52" s="111"/>
      <c r="AG52" s="111"/>
      <c r="AH52" s="111"/>
      <c r="AI52" s="117"/>
      <c r="AJ52" s="111"/>
      <c r="AK52" s="111"/>
      <c r="AL52" s="111"/>
      <c r="AM52" s="117"/>
      <c r="AN52" s="111"/>
      <c r="AO52" s="111"/>
      <c r="AP52" s="111"/>
      <c r="AQ52" s="118"/>
      <c r="AR52" s="119"/>
      <c r="AS52" s="119"/>
      <c r="AT52" s="120"/>
      <c r="AU52" s="111"/>
      <c r="AV52" s="111"/>
      <c r="AW52" s="111"/>
      <c r="AX52" s="112"/>
      <c r="AY52">
        <f t="shared" si="0"/>
        <v>0</v>
      </c>
      <c r="AZ52" s="10"/>
      <c r="BA52" s="10"/>
      <c r="BB52" s="10"/>
      <c r="BC52" s="10"/>
    </row>
    <row r="53" spans="1:60" ht="23.25" hidden="1" customHeight="1" x14ac:dyDescent="0.15">
      <c r="A53" s="219"/>
      <c r="B53" s="176"/>
      <c r="C53" s="177"/>
      <c r="D53" s="177"/>
      <c r="E53" s="177"/>
      <c r="F53" s="178"/>
      <c r="G53" s="160"/>
      <c r="H53" s="161"/>
      <c r="I53" s="161"/>
      <c r="J53" s="161"/>
      <c r="K53" s="161"/>
      <c r="L53" s="161"/>
      <c r="M53" s="161"/>
      <c r="N53" s="161"/>
      <c r="O53" s="162"/>
      <c r="P53" s="167"/>
      <c r="Q53" s="167"/>
      <c r="R53" s="167"/>
      <c r="S53" s="167"/>
      <c r="T53" s="167"/>
      <c r="U53" s="167"/>
      <c r="V53" s="167"/>
      <c r="W53" s="167"/>
      <c r="X53" s="168"/>
      <c r="Y53" s="113" t="s">
        <v>13</v>
      </c>
      <c r="Z53" s="114"/>
      <c r="AA53" s="115"/>
      <c r="AB53" s="121" t="s">
        <v>14</v>
      </c>
      <c r="AC53" s="121"/>
      <c r="AD53" s="121"/>
      <c r="AE53" s="122"/>
      <c r="AF53" s="123"/>
      <c r="AG53" s="123"/>
      <c r="AH53" s="123"/>
      <c r="AI53" s="122"/>
      <c r="AJ53" s="123"/>
      <c r="AK53" s="123"/>
      <c r="AL53" s="123"/>
      <c r="AM53" s="122"/>
      <c r="AN53" s="123"/>
      <c r="AO53" s="123"/>
      <c r="AP53" s="123"/>
      <c r="AQ53" s="118"/>
      <c r="AR53" s="119"/>
      <c r="AS53" s="119"/>
      <c r="AT53" s="120"/>
      <c r="AU53" s="111"/>
      <c r="AV53" s="111"/>
      <c r="AW53" s="111"/>
      <c r="AX53" s="112"/>
      <c r="AY53">
        <f t="shared" si="0"/>
        <v>0</v>
      </c>
      <c r="AZ53" s="10"/>
      <c r="BA53" s="10"/>
      <c r="BB53" s="10"/>
      <c r="BC53" s="10"/>
      <c r="BD53" s="10"/>
      <c r="BE53" s="10"/>
      <c r="BF53" s="10"/>
      <c r="BG53" s="10"/>
      <c r="BH53" s="10"/>
    </row>
    <row r="54" spans="1:60" ht="18.75" hidden="1" customHeight="1" x14ac:dyDescent="0.15">
      <c r="A54" s="219"/>
      <c r="B54" s="173" t="s">
        <v>138</v>
      </c>
      <c r="C54" s="174"/>
      <c r="D54" s="174"/>
      <c r="E54" s="174"/>
      <c r="F54" s="175"/>
      <c r="G54" s="179" t="s">
        <v>56</v>
      </c>
      <c r="H54" s="129"/>
      <c r="I54" s="129"/>
      <c r="J54" s="129"/>
      <c r="K54" s="129"/>
      <c r="L54" s="129"/>
      <c r="M54" s="129"/>
      <c r="N54" s="129"/>
      <c r="O54" s="130"/>
      <c r="P54" s="128" t="s">
        <v>58</v>
      </c>
      <c r="Q54" s="129"/>
      <c r="R54" s="129"/>
      <c r="S54" s="129"/>
      <c r="T54" s="129"/>
      <c r="U54" s="129"/>
      <c r="V54" s="129"/>
      <c r="W54" s="129"/>
      <c r="X54" s="130"/>
      <c r="Y54" s="134"/>
      <c r="Z54" s="135"/>
      <c r="AA54" s="136"/>
      <c r="AB54" s="137" t="s">
        <v>11</v>
      </c>
      <c r="AC54" s="138"/>
      <c r="AD54" s="139"/>
      <c r="AE54" s="143" t="s">
        <v>416</v>
      </c>
      <c r="AF54" s="143"/>
      <c r="AG54" s="143"/>
      <c r="AH54" s="143"/>
      <c r="AI54" s="143" t="s">
        <v>568</v>
      </c>
      <c r="AJ54" s="143"/>
      <c r="AK54" s="143"/>
      <c r="AL54" s="143"/>
      <c r="AM54" s="143" t="s">
        <v>384</v>
      </c>
      <c r="AN54" s="143"/>
      <c r="AO54" s="143"/>
      <c r="AP54" s="143"/>
      <c r="AQ54" s="144" t="s">
        <v>174</v>
      </c>
      <c r="AR54" s="145"/>
      <c r="AS54" s="145"/>
      <c r="AT54" s="146"/>
      <c r="AU54" s="147" t="s">
        <v>128</v>
      </c>
      <c r="AV54" s="147"/>
      <c r="AW54" s="147"/>
      <c r="AX54" s="148"/>
      <c r="AY54">
        <f>COUNTA($G$56)</f>
        <v>0</v>
      </c>
      <c r="AZ54" s="10"/>
      <c r="BA54" s="10"/>
      <c r="BB54" s="10"/>
      <c r="BC54" s="10"/>
    </row>
    <row r="55" spans="1:60" ht="18.75" hidden="1" customHeight="1" x14ac:dyDescent="0.15">
      <c r="A55" s="219"/>
      <c r="B55" s="176"/>
      <c r="C55" s="177"/>
      <c r="D55" s="177"/>
      <c r="E55" s="177"/>
      <c r="F55" s="178"/>
      <c r="G55" s="180"/>
      <c r="H55" s="132"/>
      <c r="I55" s="132"/>
      <c r="J55" s="132"/>
      <c r="K55" s="132"/>
      <c r="L55" s="132"/>
      <c r="M55" s="132"/>
      <c r="N55" s="132"/>
      <c r="O55" s="133"/>
      <c r="P55" s="131"/>
      <c r="Q55" s="132"/>
      <c r="R55" s="132"/>
      <c r="S55" s="132"/>
      <c r="T55" s="132"/>
      <c r="U55" s="132"/>
      <c r="V55" s="132"/>
      <c r="W55" s="132"/>
      <c r="X55" s="133"/>
      <c r="Y55" s="134"/>
      <c r="Z55" s="135"/>
      <c r="AA55" s="136"/>
      <c r="AB55" s="140"/>
      <c r="AC55" s="141"/>
      <c r="AD55" s="142"/>
      <c r="AE55" s="143"/>
      <c r="AF55" s="143"/>
      <c r="AG55" s="143"/>
      <c r="AH55" s="143"/>
      <c r="AI55" s="143"/>
      <c r="AJ55" s="143"/>
      <c r="AK55" s="143"/>
      <c r="AL55" s="143"/>
      <c r="AM55" s="143"/>
      <c r="AN55" s="143"/>
      <c r="AO55" s="143"/>
      <c r="AP55" s="143"/>
      <c r="AQ55" s="149"/>
      <c r="AR55" s="150"/>
      <c r="AS55" s="151" t="s">
        <v>175</v>
      </c>
      <c r="AT55" s="152"/>
      <c r="AU55" s="150"/>
      <c r="AV55" s="150"/>
      <c r="AW55" s="132" t="s">
        <v>166</v>
      </c>
      <c r="AX55" s="153"/>
      <c r="AY55">
        <f>$AY$54</f>
        <v>0</v>
      </c>
      <c r="AZ55" s="10"/>
      <c r="BA55" s="10"/>
      <c r="BB55" s="10"/>
      <c r="BC55" s="10"/>
      <c r="BD55" s="10"/>
      <c r="BE55" s="10"/>
      <c r="BF55" s="10"/>
      <c r="BG55" s="10"/>
      <c r="BH55" s="10"/>
    </row>
    <row r="56" spans="1:60" ht="23.25" hidden="1" customHeight="1" x14ac:dyDescent="0.15">
      <c r="A56" s="219"/>
      <c r="B56" s="176"/>
      <c r="C56" s="177"/>
      <c r="D56" s="177"/>
      <c r="E56" s="177"/>
      <c r="F56" s="178"/>
      <c r="G56" s="154"/>
      <c r="H56" s="155"/>
      <c r="I56" s="155"/>
      <c r="J56" s="155"/>
      <c r="K56" s="155"/>
      <c r="L56" s="155"/>
      <c r="M56" s="155"/>
      <c r="N56" s="155"/>
      <c r="O56" s="156"/>
      <c r="P56" s="155"/>
      <c r="Q56" s="163"/>
      <c r="R56" s="163"/>
      <c r="S56" s="163"/>
      <c r="T56" s="163"/>
      <c r="U56" s="163"/>
      <c r="V56" s="163"/>
      <c r="W56" s="163"/>
      <c r="X56" s="164"/>
      <c r="Y56" s="169" t="s">
        <v>57</v>
      </c>
      <c r="Z56" s="170"/>
      <c r="AA56" s="171"/>
      <c r="AB56" s="172"/>
      <c r="AC56" s="172"/>
      <c r="AD56" s="172"/>
      <c r="AE56" s="117"/>
      <c r="AF56" s="111"/>
      <c r="AG56" s="111"/>
      <c r="AH56" s="111"/>
      <c r="AI56" s="117"/>
      <c r="AJ56" s="111"/>
      <c r="AK56" s="111"/>
      <c r="AL56" s="111"/>
      <c r="AM56" s="117"/>
      <c r="AN56" s="111"/>
      <c r="AO56" s="111"/>
      <c r="AP56" s="111"/>
      <c r="AQ56" s="118"/>
      <c r="AR56" s="119"/>
      <c r="AS56" s="119"/>
      <c r="AT56" s="120"/>
      <c r="AU56" s="111"/>
      <c r="AV56" s="111"/>
      <c r="AW56" s="111"/>
      <c r="AX56" s="112"/>
      <c r="AY56">
        <f>$AY$54</f>
        <v>0</v>
      </c>
    </row>
    <row r="57" spans="1:60" ht="23.25" hidden="1" customHeight="1" x14ac:dyDescent="0.15">
      <c r="A57" s="219"/>
      <c r="B57" s="176"/>
      <c r="C57" s="177"/>
      <c r="D57" s="177"/>
      <c r="E57" s="177"/>
      <c r="F57" s="178"/>
      <c r="G57" s="157"/>
      <c r="H57" s="158"/>
      <c r="I57" s="158"/>
      <c r="J57" s="158"/>
      <c r="K57" s="158"/>
      <c r="L57" s="158"/>
      <c r="M57" s="158"/>
      <c r="N57" s="158"/>
      <c r="O57" s="159"/>
      <c r="P57" s="165"/>
      <c r="Q57" s="165"/>
      <c r="R57" s="165"/>
      <c r="S57" s="165"/>
      <c r="T57" s="165"/>
      <c r="U57" s="165"/>
      <c r="V57" s="165"/>
      <c r="W57" s="165"/>
      <c r="X57" s="166"/>
      <c r="Y57" s="113" t="s">
        <v>50</v>
      </c>
      <c r="Z57" s="114"/>
      <c r="AA57" s="115"/>
      <c r="AB57" s="116"/>
      <c r="AC57" s="116"/>
      <c r="AD57" s="116"/>
      <c r="AE57" s="117"/>
      <c r="AF57" s="111"/>
      <c r="AG57" s="111"/>
      <c r="AH57" s="111"/>
      <c r="AI57" s="117"/>
      <c r="AJ57" s="111"/>
      <c r="AK57" s="111"/>
      <c r="AL57" s="111"/>
      <c r="AM57" s="117"/>
      <c r="AN57" s="111"/>
      <c r="AO57" s="111"/>
      <c r="AP57" s="111"/>
      <c r="AQ57" s="118"/>
      <c r="AR57" s="119"/>
      <c r="AS57" s="119"/>
      <c r="AT57" s="120"/>
      <c r="AU57" s="111"/>
      <c r="AV57" s="111"/>
      <c r="AW57" s="111"/>
      <c r="AX57" s="112"/>
      <c r="AY57">
        <f>$AY$54</f>
        <v>0</v>
      </c>
      <c r="AZ57" s="10"/>
      <c r="BA57" s="10"/>
      <c r="BB57" s="10"/>
      <c r="BC57" s="10"/>
    </row>
    <row r="58" spans="1:60" ht="23.25" hidden="1" customHeight="1" x14ac:dyDescent="0.15">
      <c r="A58" s="219"/>
      <c r="B58" s="181"/>
      <c r="C58" s="182"/>
      <c r="D58" s="182"/>
      <c r="E58" s="182"/>
      <c r="F58" s="183"/>
      <c r="G58" s="160"/>
      <c r="H58" s="161"/>
      <c r="I58" s="161"/>
      <c r="J58" s="161"/>
      <c r="K58" s="161"/>
      <c r="L58" s="161"/>
      <c r="M58" s="161"/>
      <c r="N58" s="161"/>
      <c r="O58" s="162"/>
      <c r="P58" s="167"/>
      <c r="Q58" s="167"/>
      <c r="R58" s="167"/>
      <c r="S58" s="167"/>
      <c r="T58" s="167"/>
      <c r="U58" s="167"/>
      <c r="V58" s="167"/>
      <c r="W58" s="167"/>
      <c r="X58" s="168"/>
      <c r="Y58" s="113" t="s">
        <v>13</v>
      </c>
      <c r="Z58" s="114"/>
      <c r="AA58" s="115"/>
      <c r="AB58" s="121" t="s">
        <v>14</v>
      </c>
      <c r="AC58" s="121"/>
      <c r="AD58" s="121"/>
      <c r="AE58" s="122"/>
      <c r="AF58" s="123"/>
      <c r="AG58" s="123"/>
      <c r="AH58" s="123"/>
      <c r="AI58" s="122"/>
      <c r="AJ58" s="123"/>
      <c r="AK58" s="123"/>
      <c r="AL58" s="123"/>
      <c r="AM58" s="122"/>
      <c r="AN58" s="123"/>
      <c r="AO58" s="123"/>
      <c r="AP58" s="123"/>
      <c r="AQ58" s="118"/>
      <c r="AR58" s="119"/>
      <c r="AS58" s="119"/>
      <c r="AT58" s="120"/>
      <c r="AU58" s="111"/>
      <c r="AV58" s="111"/>
      <c r="AW58" s="111"/>
      <c r="AX58" s="112"/>
      <c r="AY58">
        <f>$AY$54</f>
        <v>0</v>
      </c>
      <c r="AZ58" s="10"/>
      <c r="BA58" s="10"/>
      <c r="BB58" s="10"/>
      <c r="BC58" s="10"/>
      <c r="BD58" s="10"/>
      <c r="BE58" s="10"/>
      <c r="BF58" s="10"/>
      <c r="BG58" s="10"/>
      <c r="BH58" s="10"/>
    </row>
    <row r="59" spans="1:60" ht="18.75" hidden="1" customHeight="1" x14ac:dyDescent="0.15">
      <c r="A59" s="219"/>
      <c r="B59" s="173" t="s">
        <v>138</v>
      </c>
      <c r="C59" s="174"/>
      <c r="D59" s="174"/>
      <c r="E59" s="174"/>
      <c r="F59" s="175"/>
      <c r="G59" s="179" t="s">
        <v>56</v>
      </c>
      <c r="H59" s="129"/>
      <c r="I59" s="129"/>
      <c r="J59" s="129"/>
      <c r="K59" s="129"/>
      <c r="L59" s="129"/>
      <c r="M59" s="129"/>
      <c r="N59" s="129"/>
      <c r="O59" s="130"/>
      <c r="P59" s="128" t="s">
        <v>58</v>
      </c>
      <c r="Q59" s="129"/>
      <c r="R59" s="129"/>
      <c r="S59" s="129"/>
      <c r="T59" s="129"/>
      <c r="U59" s="129"/>
      <c r="V59" s="129"/>
      <c r="W59" s="129"/>
      <c r="X59" s="130"/>
      <c r="Y59" s="134"/>
      <c r="Z59" s="135"/>
      <c r="AA59" s="136"/>
      <c r="AB59" s="137" t="s">
        <v>11</v>
      </c>
      <c r="AC59" s="138"/>
      <c r="AD59" s="139"/>
      <c r="AE59" s="143" t="s">
        <v>416</v>
      </c>
      <c r="AF59" s="143"/>
      <c r="AG59" s="143"/>
      <c r="AH59" s="143"/>
      <c r="AI59" s="143" t="s">
        <v>568</v>
      </c>
      <c r="AJ59" s="143"/>
      <c r="AK59" s="143"/>
      <c r="AL59" s="143"/>
      <c r="AM59" s="143" t="s">
        <v>384</v>
      </c>
      <c r="AN59" s="143"/>
      <c r="AO59" s="143"/>
      <c r="AP59" s="143"/>
      <c r="AQ59" s="144" t="s">
        <v>174</v>
      </c>
      <c r="AR59" s="145"/>
      <c r="AS59" s="145"/>
      <c r="AT59" s="146"/>
      <c r="AU59" s="147" t="s">
        <v>128</v>
      </c>
      <c r="AV59" s="147"/>
      <c r="AW59" s="147"/>
      <c r="AX59" s="148"/>
      <c r="AY59">
        <f>COUNTA($G$61)</f>
        <v>0</v>
      </c>
      <c r="AZ59" s="10"/>
      <c r="BA59" s="10"/>
      <c r="BB59" s="10"/>
      <c r="BC59" s="10"/>
    </row>
    <row r="60" spans="1:60" ht="18.75" hidden="1" customHeight="1" x14ac:dyDescent="0.15">
      <c r="A60" s="219"/>
      <c r="B60" s="176"/>
      <c r="C60" s="177"/>
      <c r="D60" s="177"/>
      <c r="E60" s="177"/>
      <c r="F60" s="178"/>
      <c r="G60" s="180"/>
      <c r="H60" s="132"/>
      <c r="I60" s="132"/>
      <c r="J60" s="132"/>
      <c r="K60" s="132"/>
      <c r="L60" s="132"/>
      <c r="M60" s="132"/>
      <c r="N60" s="132"/>
      <c r="O60" s="133"/>
      <c r="P60" s="131"/>
      <c r="Q60" s="132"/>
      <c r="R60" s="132"/>
      <c r="S60" s="132"/>
      <c r="T60" s="132"/>
      <c r="U60" s="132"/>
      <c r="V60" s="132"/>
      <c r="W60" s="132"/>
      <c r="X60" s="133"/>
      <c r="Y60" s="134"/>
      <c r="Z60" s="135"/>
      <c r="AA60" s="136"/>
      <c r="AB60" s="140"/>
      <c r="AC60" s="141"/>
      <c r="AD60" s="142"/>
      <c r="AE60" s="143"/>
      <c r="AF60" s="143"/>
      <c r="AG60" s="143"/>
      <c r="AH60" s="143"/>
      <c r="AI60" s="143"/>
      <c r="AJ60" s="143"/>
      <c r="AK60" s="143"/>
      <c r="AL60" s="143"/>
      <c r="AM60" s="143"/>
      <c r="AN60" s="143"/>
      <c r="AO60" s="143"/>
      <c r="AP60" s="143"/>
      <c r="AQ60" s="149"/>
      <c r="AR60" s="150"/>
      <c r="AS60" s="151" t="s">
        <v>175</v>
      </c>
      <c r="AT60" s="152"/>
      <c r="AU60" s="150"/>
      <c r="AV60" s="150"/>
      <c r="AW60" s="132" t="s">
        <v>166</v>
      </c>
      <c r="AX60" s="153"/>
      <c r="AY60">
        <f>$AY$59</f>
        <v>0</v>
      </c>
      <c r="AZ60" s="10"/>
      <c r="BA60" s="10"/>
      <c r="BB60" s="10"/>
      <c r="BC60" s="10"/>
      <c r="BD60" s="10"/>
      <c r="BE60" s="10"/>
      <c r="BF60" s="10"/>
      <c r="BG60" s="10"/>
      <c r="BH60" s="10"/>
    </row>
    <row r="61" spans="1:60" ht="23.25" hidden="1" customHeight="1" x14ac:dyDescent="0.15">
      <c r="A61" s="219"/>
      <c r="B61" s="176"/>
      <c r="C61" s="177"/>
      <c r="D61" s="177"/>
      <c r="E61" s="177"/>
      <c r="F61" s="178"/>
      <c r="G61" s="154"/>
      <c r="H61" s="155"/>
      <c r="I61" s="155"/>
      <c r="J61" s="155"/>
      <c r="K61" s="155"/>
      <c r="L61" s="155"/>
      <c r="M61" s="155"/>
      <c r="N61" s="155"/>
      <c r="O61" s="156"/>
      <c r="P61" s="155"/>
      <c r="Q61" s="163"/>
      <c r="R61" s="163"/>
      <c r="S61" s="163"/>
      <c r="T61" s="163"/>
      <c r="U61" s="163"/>
      <c r="V61" s="163"/>
      <c r="W61" s="163"/>
      <c r="X61" s="164"/>
      <c r="Y61" s="169" t="s">
        <v>57</v>
      </c>
      <c r="Z61" s="170"/>
      <c r="AA61" s="171"/>
      <c r="AB61" s="172"/>
      <c r="AC61" s="172"/>
      <c r="AD61" s="172"/>
      <c r="AE61" s="117"/>
      <c r="AF61" s="111"/>
      <c r="AG61" s="111"/>
      <c r="AH61" s="111"/>
      <c r="AI61" s="117"/>
      <c r="AJ61" s="111"/>
      <c r="AK61" s="111"/>
      <c r="AL61" s="111"/>
      <c r="AM61" s="117"/>
      <c r="AN61" s="111"/>
      <c r="AO61" s="111"/>
      <c r="AP61" s="111"/>
      <c r="AQ61" s="118"/>
      <c r="AR61" s="119"/>
      <c r="AS61" s="119"/>
      <c r="AT61" s="120"/>
      <c r="AU61" s="111"/>
      <c r="AV61" s="111"/>
      <c r="AW61" s="111"/>
      <c r="AX61" s="112"/>
      <c r="AY61">
        <f>$AY$59</f>
        <v>0</v>
      </c>
    </row>
    <row r="62" spans="1:60" ht="23.25" hidden="1" customHeight="1" x14ac:dyDescent="0.15">
      <c r="A62" s="219"/>
      <c r="B62" s="176"/>
      <c r="C62" s="177"/>
      <c r="D62" s="177"/>
      <c r="E62" s="177"/>
      <c r="F62" s="178"/>
      <c r="G62" s="157"/>
      <c r="H62" s="158"/>
      <c r="I62" s="158"/>
      <c r="J62" s="158"/>
      <c r="K62" s="158"/>
      <c r="L62" s="158"/>
      <c r="M62" s="158"/>
      <c r="N62" s="158"/>
      <c r="O62" s="159"/>
      <c r="P62" s="165"/>
      <c r="Q62" s="165"/>
      <c r="R62" s="165"/>
      <c r="S62" s="165"/>
      <c r="T62" s="165"/>
      <c r="U62" s="165"/>
      <c r="V62" s="165"/>
      <c r="W62" s="165"/>
      <c r="X62" s="166"/>
      <c r="Y62" s="113" t="s">
        <v>50</v>
      </c>
      <c r="Z62" s="114"/>
      <c r="AA62" s="115"/>
      <c r="AB62" s="116"/>
      <c r="AC62" s="116"/>
      <c r="AD62" s="116"/>
      <c r="AE62" s="117"/>
      <c r="AF62" s="111"/>
      <c r="AG62" s="111"/>
      <c r="AH62" s="111"/>
      <c r="AI62" s="117"/>
      <c r="AJ62" s="111"/>
      <c r="AK62" s="111"/>
      <c r="AL62" s="111"/>
      <c r="AM62" s="117"/>
      <c r="AN62" s="111"/>
      <c r="AO62" s="111"/>
      <c r="AP62" s="111"/>
      <c r="AQ62" s="118"/>
      <c r="AR62" s="119"/>
      <c r="AS62" s="119"/>
      <c r="AT62" s="120"/>
      <c r="AU62" s="111"/>
      <c r="AV62" s="111"/>
      <c r="AW62" s="111"/>
      <c r="AX62" s="112"/>
      <c r="AY62">
        <f>$AY$59</f>
        <v>0</v>
      </c>
      <c r="AZ62" s="10"/>
      <c r="BA62" s="10"/>
      <c r="BB62" s="10"/>
      <c r="BC62" s="10"/>
    </row>
    <row r="63" spans="1:60" ht="23.25" hidden="1" customHeight="1" thickBot="1" x14ac:dyDescent="0.2">
      <c r="A63" s="220"/>
      <c r="B63" s="237"/>
      <c r="C63" s="238"/>
      <c r="D63" s="238"/>
      <c r="E63" s="238"/>
      <c r="F63" s="239"/>
      <c r="G63" s="160"/>
      <c r="H63" s="161"/>
      <c r="I63" s="161"/>
      <c r="J63" s="161"/>
      <c r="K63" s="161"/>
      <c r="L63" s="161"/>
      <c r="M63" s="161"/>
      <c r="N63" s="161"/>
      <c r="O63" s="162"/>
      <c r="P63" s="167"/>
      <c r="Q63" s="167"/>
      <c r="R63" s="167"/>
      <c r="S63" s="167"/>
      <c r="T63" s="167"/>
      <c r="U63" s="167"/>
      <c r="V63" s="167"/>
      <c r="W63" s="167"/>
      <c r="X63" s="168"/>
      <c r="Y63" s="113" t="s">
        <v>13</v>
      </c>
      <c r="Z63" s="114"/>
      <c r="AA63" s="115"/>
      <c r="AB63" s="121" t="s">
        <v>14</v>
      </c>
      <c r="AC63" s="121"/>
      <c r="AD63" s="121"/>
      <c r="AE63" s="122"/>
      <c r="AF63" s="123"/>
      <c r="AG63" s="123"/>
      <c r="AH63" s="123"/>
      <c r="AI63" s="122"/>
      <c r="AJ63" s="123"/>
      <c r="AK63" s="123"/>
      <c r="AL63" s="123"/>
      <c r="AM63" s="122"/>
      <c r="AN63" s="123"/>
      <c r="AO63" s="123"/>
      <c r="AP63" s="123"/>
      <c r="AQ63" s="118"/>
      <c r="AR63" s="119"/>
      <c r="AS63" s="119"/>
      <c r="AT63" s="120"/>
      <c r="AU63" s="111"/>
      <c r="AV63" s="111"/>
      <c r="AW63" s="111"/>
      <c r="AX63" s="112"/>
      <c r="AY63">
        <f>$AY$59</f>
        <v>0</v>
      </c>
      <c r="AZ63" s="10"/>
      <c r="BA63" s="10"/>
      <c r="BB63" s="10"/>
      <c r="BC63" s="10"/>
      <c r="BD63" s="10"/>
      <c r="BE63" s="10"/>
      <c r="BF63" s="10"/>
      <c r="BG63" s="10"/>
      <c r="BH63" s="10"/>
    </row>
    <row r="64" spans="1:60" ht="47.25" customHeight="1" x14ac:dyDescent="0.15">
      <c r="A64" s="753" t="s">
        <v>579</v>
      </c>
      <c r="B64" s="754"/>
      <c r="C64" s="754"/>
      <c r="D64" s="754"/>
      <c r="E64" s="754"/>
      <c r="F64" s="755"/>
      <c r="G64" s="756" t="s">
        <v>816</v>
      </c>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1</v>
      </c>
    </row>
    <row r="65" spans="1:51" ht="31.5" customHeight="1" x14ac:dyDescent="0.15">
      <c r="A65" s="675" t="s">
        <v>580</v>
      </c>
      <c r="B65" s="177"/>
      <c r="C65" s="177"/>
      <c r="D65" s="177"/>
      <c r="E65" s="177"/>
      <c r="F65" s="178"/>
      <c r="G65" s="716" t="s">
        <v>572</v>
      </c>
      <c r="H65" s="717"/>
      <c r="I65" s="717"/>
      <c r="J65" s="717"/>
      <c r="K65" s="717"/>
      <c r="L65" s="717"/>
      <c r="M65" s="717"/>
      <c r="N65" s="717"/>
      <c r="O65" s="717"/>
      <c r="P65" s="718" t="s">
        <v>571</v>
      </c>
      <c r="Q65" s="717"/>
      <c r="R65" s="717"/>
      <c r="S65" s="717"/>
      <c r="T65" s="717"/>
      <c r="U65" s="717"/>
      <c r="V65" s="717"/>
      <c r="W65" s="717"/>
      <c r="X65" s="719"/>
      <c r="Y65" s="720"/>
      <c r="Z65" s="721"/>
      <c r="AA65" s="722"/>
      <c r="AB65" s="653" t="s">
        <v>11</v>
      </c>
      <c r="AC65" s="653"/>
      <c r="AD65" s="653"/>
      <c r="AE65" s="140" t="s">
        <v>416</v>
      </c>
      <c r="AF65" s="723"/>
      <c r="AG65" s="723"/>
      <c r="AH65" s="724"/>
      <c r="AI65" s="140" t="s">
        <v>568</v>
      </c>
      <c r="AJ65" s="723"/>
      <c r="AK65" s="723"/>
      <c r="AL65" s="724"/>
      <c r="AM65" s="140" t="s">
        <v>384</v>
      </c>
      <c r="AN65" s="723"/>
      <c r="AO65" s="723"/>
      <c r="AP65" s="724"/>
      <c r="AQ65" s="650" t="s">
        <v>415</v>
      </c>
      <c r="AR65" s="651"/>
      <c r="AS65" s="651"/>
      <c r="AT65" s="652"/>
      <c r="AU65" s="650" t="s">
        <v>593</v>
      </c>
      <c r="AV65" s="651"/>
      <c r="AW65" s="651"/>
      <c r="AX65" s="660"/>
      <c r="AY65">
        <f>COUNTA($G$66)</f>
        <v>1</v>
      </c>
    </row>
    <row r="66" spans="1:51" ht="23.25" customHeight="1" x14ac:dyDescent="0.15">
      <c r="A66" s="675"/>
      <c r="B66" s="177"/>
      <c r="C66" s="177"/>
      <c r="D66" s="177"/>
      <c r="E66" s="177"/>
      <c r="F66" s="178"/>
      <c r="G66" s="412" t="s">
        <v>817</v>
      </c>
      <c r="H66" s="666"/>
      <c r="I66" s="666"/>
      <c r="J66" s="666"/>
      <c r="K66" s="666"/>
      <c r="L66" s="666"/>
      <c r="M66" s="666"/>
      <c r="N66" s="666"/>
      <c r="O66" s="667"/>
      <c r="P66" s="412" t="s">
        <v>818</v>
      </c>
      <c r="Q66" s="666"/>
      <c r="R66" s="666"/>
      <c r="S66" s="666"/>
      <c r="T66" s="666"/>
      <c r="U66" s="666"/>
      <c r="V66" s="666"/>
      <c r="W66" s="666"/>
      <c r="X66" s="667"/>
      <c r="Y66" s="671" t="s">
        <v>51</v>
      </c>
      <c r="Z66" s="672"/>
      <c r="AA66" s="673"/>
      <c r="AB66" s="172" t="s">
        <v>664</v>
      </c>
      <c r="AC66" s="674"/>
      <c r="AD66" s="674"/>
      <c r="AE66" s="643">
        <v>1724</v>
      </c>
      <c r="AF66" s="643"/>
      <c r="AG66" s="643"/>
      <c r="AH66" s="643"/>
      <c r="AI66" s="643">
        <v>1726</v>
      </c>
      <c r="AJ66" s="643"/>
      <c r="AK66" s="643"/>
      <c r="AL66" s="643"/>
      <c r="AM66" s="643">
        <v>1717</v>
      </c>
      <c r="AN66" s="643"/>
      <c r="AO66" s="643"/>
      <c r="AP66" s="643"/>
      <c r="AQ66" s="689" t="s">
        <v>811</v>
      </c>
      <c r="AR66" s="643"/>
      <c r="AS66" s="643"/>
      <c r="AT66" s="643"/>
      <c r="AU66" s="117" t="s">
        <v>643</v>
      </c>
      <c r="AV66" s="645"/>
      <c r="AW66" s="645"/>
      <c r="AX66" s="646"/>
      <c r="AY66">
        <f>$AY$65</f>
        <v>1</v>
      </c>
    </row>
    <row r="67" spans="1:51" ht="23.25" customHeight="1" x14ac:dyDescent="0.15">
      <c r="A67" s="212"/>
      <c r="B67" s="182"/>
      <c r="C67" s="182"/>
      <c r="D67" s="182"/>
      <c r="E67" s="182"/>
      <c r="F67" s="183"/>
      <c r="G67" s="668"/>
      <c r="H67" s="669"/>
      <c r="I67" s="669"/>
      <c r="J67" s="669"/>
      <c r="K67" s="669"/>
      <c r="L67" s="669"/>
      <c r="M67" s="669"/>
      <c r="N67" s="669"/>
      <c r="O67" s="670"/>
      <c r="P67" s="668"/>
      <c r="Q67" s="669"/>
      <c r="R67" s="669"/>
      <c r="S67" s="669"/>
      <c r="T67" s="669"/>
      <c r="U67" s="669"/>
      <c r="V67" s="669"/>
      <c r="W67" s="669"/>
      <c r="X67" s="670"/>
      <c r="Y67" s="647" t="s">
        <v>52</v>
      </c>
      <c r="Z67" s="648"/>
      <c r="AA67" s="649"/>
      <c r="AB67" s="172" t="s">
        <v>664</v>
      </c>
      <c r="AC67" s="674"/>
      <c r="AD67" s="674"/>
      <c r="AE67" s="643">
        <v>1741</v>
      </c>
      <c r="AF67" s="643"/>
      <c r="AG67" s="643"/>
      <c r="AH67" s="643"/>
      <c r="AI67" s="643">
        <v>1741</v>
      </c>
      <c r="AJ67" s="643"/>
      <c r="AK67" s="643"/>
      <c r="AL67" s="643"/>
      <c r="AM67" s="643">
        <v>1741</v>
      </c>
      <c r="AN67" s="643"/>
      <c r="AO67" s="643"/>
      <c r="AP67" s="643"/>
      <c r="AQ67" s="643">
        <v>1741</v>
      </c>
      <c r="AR67" s="643"/>
      <c r="AS67" s="643"/>
      <c r="AT67" s="643"/>
      <c r="AU67" s="117">
        <v>1741</v>
      </c>
      <c r="AV67" s="645"/>
      <c r="AW67" s="645"/>
      <c r="AX67" s="646"/>
      <c r="AY67">
        <f>$AY$65</f>
        <v>1</v>
      </c>
    </row>
    <row r="68" spans="1:51" ht="23.25" customHeight="1" x14ac:dyDescent="0.15">
      <c r="A68" s="707" t="s">
        <v>581</v>
      </c>
      <c r="B68" s="708"/>
      <c r="C68" s="708"/>
      <c r="D68" s="708"/>
      <c r="E68" s="708"/>
      <c r="F68" s="709"/>
      <c r="G68" s="200" t="s">
        <v>582</v>
      </c>
      <c r="H68" s="200"/>
      <c r="I68" s="200"/>
      <c r="J68" s="200"/>
      <c r="K68" s="200"/>
      <c r="L68" s="200"/>
      <c r="M68" s="200"/>
      <c r="N68" s="200"/>
      <c r="O68" s="200"/>
      <c r="P68" s="200"/>
      <c r="Q68" s="200"/>
      <c r="R68" s="200"/>
      <c r="S68" s="200"/>
      <c r="T68" s="200"/>
      <c r="U68" s="200"/>
      <c r="V68" s="200"/>
      <c r="W68" s="200"/>
      <c r="X68" s="201"/>
      <c r="Y68" s="657"/>
      <c r="Z68" s="658"/>
      <c r="AA68" s="659"/>
      <c r="AB68" s="199" t="s">
        <v>11</v>
      </c>
      <c r="AC68" s="200"/>
      <c r="AD68" s="201"/>
      <c r="AE68" s="143" t="s">
        <v>416</v>
      </c>
      <c r="AF68" s="143"/>
      <c r="AG68" s="143"/>
      <c r="AH68" s="143"/>
      <c r="AI68" s="143" t="s">
        <v>568</v>
      </c>
      <c r="AJ68" s="143"/>
      <c r="AK68" s="143"/>
      <c r="AL68" s="143"/>
      <c r="AM68" s="143" t="s">
        <v>384</v>
      </c>
      <c r="AN68" s="143"/>
      <c r="AO68" s="143"/>
      <c r="AP68" s="143"/>
      <c r="AQ68" s="654" t="s">
        <v>594</v>
      </c>
      <c r="AR68" s="655"/>
      <c r="AS68" s="655"/>
      <c r="AT68" s="655"/>
      <c r="AU68" s="655"/>
      <c r="AV68" s="655"/>
      <c r="AW68" s="655"/>
      <c r="AX68" s="656"/>
      <c r="AY68">
        <f>IF(SUBSTITUTE(SUBSTITUTE($G$69,"／",""),"　","")="",0,1)</f>
        <v>1</v>
      </c>
    </row>
    <row r="69" spans="1:51" ht="23.25" customHeight="1" x14ac:dyDescent="0.15">
      <c r="A69" s="710"/>
      <c r="B69" s="711"/>
      <c r="C69" s="711"/>
      <c r="D69" s="711"/>
      <c r="E69" s="711"/>
      <c r="F69" s="712"/>
      <c r="G69" s="679" t="s">
        <v>659</v>
      </c>
      <c r="H69" s="680"/>
      <c r="I69" s="680"/>
      <c r="J69" s="680"/>
      <c r="K69" s="680"/>
      <c r="L69" s="680"/>
      <c r="M69" s="680"/>
      <c r="N69" s="680"/>
      <c r="O69" s="680"/>
      <c r="P69" s="680"/>
      <c r="Q69" s="680"/>
      <c r="R69" s="680"/>
      <c r="S69" s="680"/>
      <c r="T69" s="680"/>
      <c r="U69" s="680"/>
      <c r="V69" s="680"/>
      <c r="W69" s="680"/>
      <c r="X69" s="680"/>
      <c r="Y69" s="683" t="s">
        <v>581</v>
      </c>
      <c r="Z69" s="684"/>
      <c r="AA69" s="685"/>
      <c r="AB69" s="686" t="s">
        <v>627</v>
      </c>
      <c r="AC69" s="687"/>
      <c r="AD69" s="688"/>
      <c r="AE69" s="689">
        <v>4.1844547563805099</v>
      </c>
      <c r="AF69" s="689"/>
      <c r="AG69" s="689"/>
      <c r="AH69" s="689"/>
      <c r="AI69" s="689">
        <v>5.3</v>
      </c>
      <c r="AJ69" s="689"/>
      <c r="AK69" s="689"/>
      <c r="AL69" s="689"/>
      <c r="AM69" s="689">
        <f>6324.8/1717</f>
        <v>3.6836342457775189</v>
      </c>
      <c r="AN69" s="689"/>
      <c r="AO69" s="689"/>
      <c r="AP69" s="689"/>
      <c r="AQ69" s="117" t="s">
        <v>823</v>
      </c>
      <c r="AR69" s="111"/>
      <c r="AS69" s="111"/>
      <c r="AT69" s="111"/>
      <c r="AU69" s="111"/>
      <c r="AV69" s="111"/>
      <c r="AW69" s="111"/>
      <c r="AX69" s="112"/>
      <c r="AY69">
        <f>$AY$68</f>
        <v>1</v>
      </c>
    </row>
    <row r="70" spans="1:51" ht="46.5" customHeight="1" x14ac:dyDescent="0.15">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43" t="s">
        <v>584</v>
      </c>
      <c r="Z70" s="676"/>
      <c r="AA70" s="677"/>
      <c r="AB70" s="639" t="s">
        <v>628</v>
      </c>
      <c r="AC70" s="640"/>
      <c r="AD70" s="641"/>
      <c r="AE70" s="642" t="s">
        <v>632</v>
      </c>
      <c r="AF70" s="642"/>
      <c r="AG70" s="642"/>
      <c r="AH70" s="642"/>
      <c r="AI70" s="642" t="s">
        <v>633</v>
      </c>
      <c r="AJ70" s="642"/>
      <c r="AK70" s="642"/>
      <c r="AL70" s="642"/>
      <c r="AM70" s="642" t="s">
        <v>814</v>
      </c>
      <c r="AN70" s="642"/>
      <c r="AO70" s="642"/>
      <c r="AP70" s="642"/>
      <c r="AQ70" s="642" t="s">
        <v>823</v>
      </c>
      <c r="AR70" s="642"/>
      <c r="AS70" s="642"/>
      <c r="AT70" s="642"/>
      <c r="AU70" s="642"/>
      <c r="AV70" s="642"/>
      <c r="AW70" s="642"/>
      <c r="AX70" s="678"/>
      <c r="AY70">
        <f>$AY$68</f>
        <v>1</v>
      </c>
    </row>
    <row r="71" spans="1:51" ht="18.75" customHeight="1" x14ac:dyDescent="0.15">
      <c r="A71" s="444" t="s">
        <v>236</v>
      </c>
      <c r="B71" s="620"/>
      <c r="C71" s="620"/>
      <c r="D71" s="620"/>
      <c r="E71" s="620"/>
      <c r="F71" s="621"/>
      <c r="G71" s="629" t="s">
        <v>139</v>
      </c>
      <c r="H71" s="221"/>
      <c r="I71" s="221"/>
      <c r="J71" s="221"/>
      <c r="K71" s="221"/>
      <c r="L71" s="221"/>
      <c r="M71" s="221"/>
      <c r="N71" s="221"/>
      <c r="O71" s="222"/>
      <c r="P71" s="223" t="s">
        <v>55</v>
      </c>
      <c r="Q71" s="221"/>
      <c r="R71" s="221"/>
      <c r="S71" s="221"/>
      <c r="T71" s="221"/>
      <c r="U71" s="221"/>
      <c r="V71" s="221"/>
      <c r="W71" s="221"/>
      <c r="X71" s="222"/>
      <c r="Y71" s="630"/>
      <c r="Z71" s="631"/>
      <c r="AA71" s="632"/>
      <c r="AB71" s="636" t="s">
        <v>11</v>
      </c>
      <c r="AC71" s="637"/>
      <c r="AD71" s="638"/>
      <c r="AE71" s="143" t="s">
        <v>416</v>
      </c>
      <c r="AF71" s="143"/>
      <c r="AG71" s="143"/>
      <c r="AH71" s="143"/>
      <c r="AI71" s="143" t="s">
        <v>568</v>
      </c>
      <c r="AJ71" s="143"/>
      <c r="AK71" s="143"/>
      <c r="AL71" s="143"/>
      <c r="AM71" s="143" t="s">
        <v>384</v>
      </c>
      <c r="AN71" s="143"/>
      <c r="AO71" s="143"/>
      <c r="AP71" s="143"/>
      <c r="AQ71" s="240" t="s">
        <v>174</v>
      </c>
      <c r="AR71" s="241"/>
      <c r="AS71" s="241"/>
      <c r="AT71" s="242"/>
      <c r="AU71" s="221" t="s">
        <v>128</v>
      </c>
      <c r="AV71" s="221"/>
      <c r="AW71" s="221"/>
      <c r="AX71" s="224"/>
      <c r="AY71">
        <f>COUNTA($G$73)</f>
        <v>1</v>
      </c>
    </row>
    <row r="72" spans="1:51" ht="18.75" customHeight="1" x14ac:dyDescent="0.15">
      <c r="A72" s="622"/>
      <c r="B72" s="623"/>
      <c r="C72" s="623"/>
      <c r="D72" s="623"/>
      <c r="E72" s="623"/>
      <c r="F72" s="624"/>
      <c r="G72" s="180"/>
      <c r="H72" s="132"/>
      <c r="I72" s="132"/>
      <c r="J72" s="132"/>
      <c r="K72" s="132"/>
      <c r="L72" s="132"/>
      <c r="M72" s="132"/>
      <c r="N72" s="132"/>
      <c r="O72" s="133"/>
      <c r="P72" s="131"/>
      <c r="Q72" s="132"/>
      <c r="R72" s="132"/>
      <c r="S72" s="132"/>
      <c r="T72" s="132"/>
      <c r="U72" s="132"/>
      <c r="V72" s="132"/>
      <c r="W72" s="132"/>
      <c r="X72" s="133"/>
      <c r="Y72" s="633"/>
      <c r="Z72" s="634"/>
      <c r="AA72" s="635"/>
      <c r="AB72" s="140"/>
      <c r="AC72" s="141"/>
      <c r="AD72" s="142"/>
      <c r="AE72" s="143"/>
      <c r="AF72" s="143"/>
      <c r="AG72" s="143"/>
      <c r="AH72" s="143"/>
      <c r="AI72" s="143"/>
      <c r="AJ72" s="143"/>
      <c r="AK72" s="143"/>
      <c r="AL72" s="143"/>
      <c r="AM72" s="143"/>
      <c r="AN72" s="143"/>
      <c r="AO72" s="143"/>
      <c r="AP72" s="143"/>
      <c r="AQ72" s="534">
        <v>4</v>
      </c>
      <c r="AR72" s="535"/>
      <c r="AS72" s="151" t="s">
        <v>175</v>
      </c>
      <c r="AT72" s="152"/>
      <c r="AU72" s="150">
        <v>6</v>
      </c>
      <c r="AV72" s="150"/>
      <c r="AW72" s="132" t="s">
        <v>166</v>
      </c>
      <c r="AX72" s="153"/>
      <c r="AY72">
        <f t="shared" ref="AY72:AY77" si="1">$AY$71</f>
        <v>1</v>
      </c>
    </row>
    <row r="73" spans="1:51" ht="23.25" customHeight="1" x14ac:dyDescent="0.15">
      <c r="A73" s="625"/>
      <c r="B73" s="623"/>
      <c r="C73" s="623"/>
      <c r="D73" s="623"/>
      <c r="E73" s="623"/>
      <c r="F73" s="624"/>
      <c r="G73" s="202" t="s">
        <v>622</v>
      </c>
      <c r="H73" s="203"/>
      <c r="I73" s="203"/>
      <c r="J73" s="203"/>
      <c r="K73" s="203"/>
      <c r="L73" s="203"/>
      <c r="M73" s="203"/>
      <c r="N73" s="203"/>
      <c r="O73" s="204"/>
      <c r="P73" s="155" t="s">
        <v>623</v>
      </c>
      <c r="Q73" s="155"/>
      <c r="R73" s="155"/>
      <c r="S73" s="155"/>
      <c r="T73" s="155"/>
      <c r="U73" s="155"/>
      <c r="V73" s="155"/>
      <c r="W73" s="155"/>
      <c r="X73" s="156"/>
      <c r="Y73" s="243" t="s">
        <v>12</v>
      </c>
      <c r="Z73" s="244"/>
      <c r="AA73" s="245"/>
      <c r="AB73" s="116" t="s">
        <v>665</v>
      </c>
      <c r="AC73" s="116"/>
      <c r="AD73" s="116"/>
      <c r="AE73" s="117">
        <v>5</v>
      </c>
      <c r="AF73" s="111"/>
      <c r="AG73" s="111"/>
      <c r="AH73" s="111"/>
      <c r="AI73" s="117">
        <v>1</v>
      </c>
      <c r="AJ73" s="111"/>
      <c r="AK73" s="111"/>
      <c r="AL73" s="111"/>
      <c r="AM73" s="117">
        <v>1</v>
      </c>
      <c r="AN73" s="111"/>
      <c r="AO73" s="111"/>
      <c r="AP73" s="111"/>
      <c r="AQ73" s="118" t="s">
        <v>616</v>
      </c>
      <c r="AR73" s="119"/>
      <c r="AS73" s="119"/>
      <c r="AT73" s="120"/>
      <c r="AU73" s="111" t="s">
        <v>616</v>
      </c>
      <c r="AV73" s="111"/>
      <c r="AW73" s="111"/>
      <c r="AX73" s="112"/>
      <c r="AY73">
        <f t="shared" si="1"/>
        <v>1</v>
      </c>
    </row>
    <row r="74" spans="1:51" ht="23.25" customHeight="1" x14ac:dyDescent="0.15">
      <c r="A74" s="626"/>
      <c r="B74" s="627"/>
      <c r="C74" s="627"/>
      <c r="D74" s="627"/>
      <c r="E74" s="627"/>
      <c r="F74" s="628"/>
      <c r="G74" s="205"/>
      <c r="H74" s="206"/>
      <c r="I74" s="206"/>
      <c r="J74" s="206"/>
      <c r="K74" s="206"/>
      <c r="L74" s="206"/>
      <c r="M74" s="206"/>
      <c r="N74" s="206"/>
      <c r="O74" s="207"/>
      <c r="P74" s="158"/>
      <c r="Q74" s="158"/>
      <c r="R74" s="158"/>
      <c r="S74" s="158"/>
      <c r="T74" s="158"/>
      <c r="U74" s="158"/>
      <c r="V74" s="158"/>
      <c r="W74" s="158"/>
      <c r="X74" s="159"/>
      <c r="Y74" s="199" t="s">
        <v>50</v>
      </c>
      <c r="Z74" s="200"/>
      <c r="AA74" s="201"/>
      <c r="AB74" s="116" t="s">
        <v>665</v>
      </c>
      <c r="AC74" s="116"/>
      <c r="AD74" s="116"/>
      <c r="AE74" s="117">
        <v>0</v>
      </c>
      <c r="AF74" s="111"/>
      <c r="AG74" s="111"/>
      <c r="AH74" s="111"/>
      <c r="AI74" s="117">
        <v>0</v>
      </c>
      <c r="AJ74" s="111"/>
      <c r="AK74" s="111"/>
      <c r="AL74" s="111"/>
      <c r="AM74" s="117">
        <v>0</v>
      </c>
      <c r="AN74" s="111"/>
      <c r="AO74" s="111"/>
      <c r="AP74" s="111"/>
      <c r="AQ74" s="118">
        <v>0</v>
      </c>
      <c r="AR74" s="119"/>
      <c r="AS74" s="119"/>
      <c r="AT74" s="120"/>
      <c r="AU74" s="111">
        <v>0</v>
      </c>
      <c r="AV74" s="111"/>
      <c r="AW74" s="111"/>
      <c r="AX74" s="112"/>
      <c r="AY74">
        <f t="shared" si="1"/>
        <v>1</v>
      </c>
    </row>
    <row r="75" spans="1:51" ht="23.25" customHeight="1" x14ac:dyDescent="0.15">
      <c r="A75" s="625"/>
      <c r="B75" s="623"/>
      <c r="C75" s="623"/>
      <c r="D75" s="623"/>
      <c r="E75" s="623"/>
      <c r="F75" s="624"/>
      <c r="G75" s="208"/>
      <c r="H75" s="209"/>
      <c r="I75" s="209"/>
      <c r="J75" s="209"/>
      <c r="K75" s="209"/>
      <c r="L75" s="209"/>
      <c r="M75" s="209"/>
      <c r="N75" s="209"/>
      <c r="O75" s="210"/>
      <c r="P75" s="161"/>
      <c r="Q75" s="161"/>
      <c r="R75" s="161"/>
      <c r="S75" s="161"/>
      <c r="T75" s="161"/>
      <c r="U75" s="161"/>
      <c r="V75" s="161"/>
      <c r="W75" s="161"/>
      <c r="X75" s="162"/>
      <c r="Y75" s="199" t="s">
        <v>13</v>
      </c>
      <c r="Z75" s="200"/>
      <c r="AA75" s="201"/>
      <c r="AB75" s="619" t="s">
        <v>14</v>
      </c>
      <c r="AC75" s="619"/>
      <c r="AD75" s="619"/>
      <c r="AE75" s="117">
        <v>0</v>
      </c>
      <c r="AF75" s="111"/>
      <c r="AG75" s="111"/>
      <c r="AH75" s="111"/>
      <c r="AI75" s="117">
        <v>80</v>
      </c>
      <c r="AJ75" s="111"/>
      <c r="AK75" s="111"/>
      <c r="AL75" s="111"/>
      <c r="AM75" s="117">
        <v>0</v>
      </c>
      <c r="AN75" s="111"/>
      <c r="AO75" s="111"/>
      <c r="AP75" s="111"/>
      <c r="AQ75" s="118" t="s">
        <v>616</v>
      </c>
      <c r="AR75" s="119"/>
      <c r="AS75" s="119"/>
      <c r="AT75" s="120"/>
      <c r="AU75" s="111" t="s">
        <v>616</v>
      </c>
      <c r="AV75" s="111"/>
      <c r="AW75" s="111"/>
      <c r="AX75" s="112"/>
      <c r="AY75">
        <f t="shared" si="1"/>
        <v>1</v>
      </c>
    </row>
    <row r="76" spans="1:51" ht="23.25" customHeight="1" x14ac:dyDescent="0.15">
      <c r="A76" s="211" t="s">
        <v>260</v>
      </c>
      <c r="B76" s="174"/>
      <c r="C76" s="174"/>
      <c r="D76" s="174"/>
      <c r="E76" s="174"/>
      <c r="F76" s="175"/>
      <c r="G76" s="213" t="s">
        <v>621</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5"/>
      <c r="AY76">
        <f t="shared" si="1"/>
        <v>1</v>
      </c>
    </row>
    <row r="77" spans="1:51" ht="23.25" customHeight="1" thickBot="1" x14ac:dyDescent="0.2">
      <c r="A77" s="212"/>
      <c r="B77" s="182"/>
      <c r="C77" s="182"/>
      <c r="D77" s="182"/>
      <c r="E77" s="182"/>
      <c r="F77" s="183"/>
      <c r="G77" s="21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8"/>
      <c r="AY77">
        <f t="shared" si="1"/>
        <v>1</v>
      </c>
    </row>
    <row r="78" spans="1:51" ht="18.75" hidden="1" customHeight="1" x14ac:dyDescent="0.15">
      <c r="A78" s="219" t="s">
        <v>573</v>
      </c>
      <c r="B78" s="176" t="s">
        <v>574</v>
      </c>
      <c r="C78" s="177"/>
      <c r="D78" s="177"/>
      <c r="E78" s="177"/>
      <c r="F78" s="178"/>
      <c r="G78" s="221" t="s">
        <v>575</v>
      </c>
      <c r="H78" s="221"/>
      <c r="I78" s="221"/>
      <c r="J78" s="221"/>
      <c r="K78" s="221"/>
      <c r="L78" s="221"/>
      <c r="M78" s="221"/>
      <c r="N78" s="221"/>
      <c r="O78" s="221"/>
      <c r="P78" s="221"/>
      <c r="Q78" s="221"/>
      <c r="R78" s="221"/>
      <c r="S78" s="221"/>
      <c r="T78" s="221"/>
      <c r="U78" s="221"/>
      <c r="V78" s="221"/>
      <c r="W78" s="221"/>
      <c r="X78" s="221"/>
      <c r="Y78" s="221"/>
      <c r="Z78" s="221"/>
      <c r="AA78" s="222"/>
      <c r="AB78" s="223" t="s">
        <v>595</v>
      </c>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4"/>
      <c r="AY78">
        <f>COUNTA($G$80)</f>
        <v>0</v>
      </c>
    </row>
    <row r="79" spans="1:51" ht="22.5" hidden="1" customHeight="1" x14ac:dyDescent="0.15">
      <c r="A79" s="219"/>
      <c r="B79" s="176"/>
      <c r="C79" s="177"/>
      <c r="D79" s="177"/>
      <c r="E79" s="177"/>
      <c r="F79" s="178"/>
      <c r="G79" s="132"/>
      <c r="H79" s="132"/>
      <c r="I79" s="132"/>
      <c r="J79" s="132"/>
      <c r="K79" s="132"/>
      <c r="L79" s="132"/>
      <c r="M79" s="132"/>
      <c r="N79" s="132"/>
      <c r="O79" s="132"/>
      <c r="P79" s="132"/>
      <c r="Q79" s="132"/>
      <c r="R79" s="132"/>
      <c r="S79" s="132"/>
      <c r="T79" s="132"/>
      <c r="U79" s="132"/>
      <c r="V79" s="132"/>
      <c r="W79" s="132"/>
      <c r="X79" s="132"/>
      <c r="Y79" s="132"/>
      <c r="Z79" s="132"/>
      <c r="AA79" s="133"/>
      <c r="AB79" s="131"/>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53"/>
      <c r="AY79">
        <f t="shared" ref="AY79:AY87" si="2">$AY$78</f>
        <v>0</v>
      </c>
    </row>
    <row r="80" spans="1:51" ht="22.5" hidden="1" customHeight="1" x14ac:dyDescent="0.15">
      <c r="A80" s="219"/>
      <c r="B80" s="176"/>
      <c r="C80" s="177"/>
      <c r="D80" s="177"/>
      <c r="E80" s="177"/>
      <c r="F80" s="178"/>
      <c r="G80" s="225"/>
      <c r="H80" s="225"/>
      <c r="I80" s="225"/>
      <c r="J80" s="225"/>
      <c r="K80" s="225"/>
      <c r="L80" s="225"/>
      <c r="M80" s="225"/>
      <c r="N80" s="225"/>
      <c r="O80" s="225"/>
      <c r="P80" s="225"/>
      <c r="Q80" s="225"/>
      <c r="R80" s="225"/>
      <c r="S80" s="225"/>
      <c r="T80" s="225"/>
      <c r="U80" s="225"/>
      <c r="V80" s="225"/>
      <c r="W80" s="225"/>
      <c r="X80" s="225"/>
      <c r="Y80" s="225"/>
      <c r="Z80" s="225"/>
      <c r="AA80" s="226"/>
      <c r="AB80" s="231"/>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32"/>
      <c r="AY80">
        <f t="shared" si="2"/>
        <v>0</v>
      </c>
    </row>
    <row r="81" spans="1:60" ht="22.5" hidden="1" customHeight="1" x14ac:dyDescent="0.15">
      <c r="A81" s="219"/>
      <c r="B81" s="176"/>
      <c r="C81" s="177"/>
      <c r="D81" s="177"/>
      <c r="E81" s="177"/>
      <c r="F81" s="178"/>
      <c r="G81" s="227"/>
      <c r="H81" s="227"/>
      <c r="I81" s="227"/>
      <c r="J81" s="227"/>
      <c r="K81" s="227"/>
      <c r="L81" s="227"/>
      <c r="M81" s="227"/>
      <c r="N81" s="227"/>
      <c r="O81" s="227"/>
      <c r="P81" s="227"/>
      <c r="Q81" s="227"/>
      <c r="R81" s="227"/>
      <c r="S81" s="227"/>
      <c r="T81" s="227"/>
      <c r="U81" s="227"/>
      <c r="V81" s="227"/>
      <c r="W81" s="227"/>
      <c r="X81" s="227"/>
      <c r="Y81" s="227"/>
      <c r="Z81" s="227"/>
      <c r="AA81" s="228"/>
      <c r="AB81" s="233"/>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34"/>
      <c r="AY81">
        <f t="shared" si="2"/>
        <v>0</v>
      </c>
    </row>
    <row r="82" spans="1:60" ht="19.5" hidden="1" customHeight="1" x14ac:dyDescent="0.15">
      <c r="A82" s="219"/>
      <c r="B82" s="181"/>
      <c r="C82" s="182"/>
      <c r="D82" s="182"/>
      <c r="E82" s="182"/>
      <c r="F82" s="183"/>
      <c r="G82" s="229"/>
      <c r="H82" s="229"/>
      <c r="I82" s="229"/>
      <c r="J82" s="229"/>
      <c r="K82" s="229"/>
      <c r="L82" s="229"/>
      <c r="M82" s="229"/>
      <c r="N82" s="229"/>
      <c r="O82" s="229"/>
      <c r="P82" s="229"/>
      <c r="Q82" s="229"/>
      <c r="R82" s="229"/>
      <c r="S82" s="229"/>
      <c r="T82" s="229"/>
      <c r="U82" s="229"/>
      <c r="V82" s="229"/>
      <c r="W82" s="229"/>
      <c r="X82" s="229"/>
      <c r="Y82" s="229"/>
      <c r="Z82" s="229"/>
      <c r="AA82" s="230"/>
      <c r="AB82" s="235"/>
      <c r="AC82" s="229"/>
      <c r="AD82" s="229"/>
      <c r="AE82" s="227"/>
      <c r="AF82" s="227"/>
      <c r="AG82" s="227"/>
      <c r="AH82" s="227"/>
      <c r="AI82" s="227"/>
      <c r="AJ82" s="227"/>
      <c r="AK82" s="227"/>
      <c r="AL82" s="227"/>
      <c r="AM82" s="227"/>
      <c r="AN82" s="227"/>
      <c r="AO82" s="227"/>
      <c r="AP82" s="227"/>
      <c r="AQ82" s="227"/>
      <c r="AR82" s="227"/>
      <c r="AS82" s="227"/>
      <c r="AT82" s="227"/>
      <c r="AU82" s="229"/>
      <c r="AV82" s="229"/>
      <c r="AW82" s="229"/>
      <c r="AX82" s="236"/>
      <c r="AY82">
        <f t="shared" si="2"/>
        <v>0</v>
      </c>
    </row>
    <row r="83" spans="1:60" ht="18.75" hidden="1" customHeight="1" x14ac:dyDescent="0.15">
      <c r="A83" s="219"/>
      <c r="B83" s="173" t="s">
        <v>138</v>
      </c>
      <c r="C83" s="174"/>
      <c r="D83" s="174"/>
      <c r="E83" s="174"/>
      <c r="F83" s="175"/>
      <c r="G83" s="179" t="s">
        <v>56</v>
      </c>
      <c r="H83" s="129"/>
      <c r="I83" s="129"/>
      <c r="J83" s="129"/>
      <c r="K83" s="129"/>
      <c r="L83" s="129"/>
      <c r="M83" s="129"/>
      <c r="N83" s="129"/>
      <c r="O83" s="130"/>
      <c r="P83" s="128" t="s">
        <v>58</v>
      </c>
      <c r="Q83" s="129"/>
      <c r="R83" s="129"/>
      <c r="S83" s="129"/>
      <c r="T83" s="129"/>
      <c r="U83" s="129"/>
      <c r="V83" s="129"/>
      <c r="W83" s="129"/>
      <c r="X83" s="130"/>
      <c r="Y83" s="134"/>
      <c r="Z83" s="135"/>
      <c r="AA83" s="136"/>
      <c r="AB83" s="137" t="s">
        <v>11</v>
      </c>
      <c r="AC83" s="138"/>
      <c r="AD83" s="139"/>
      <c r="AE83" s="143" t="s">
        <v>416</v>
      </c>
      <c r="AF83" s="143"/>
      <c r="AG83" s="143"/>
      <c r="AH83" s="143"/>
      <c r="AI83" s="143" t="s">
        <v>568</v>
      </c>
      <c r="AJ83" s="143"/>
      <c r="AK83" s="143"/>
      <c r="AL83" s="143"/>
      <c r="AM83" s="143" t="s">
        <v>384</v>
      </c>
      <c r="AN83" s="143"/>
      <c r="AO83" s="143"/>
      <c r="AP83" s="143"/>
      <c r="AQ83" s="144" t="s">
        <v>174</v>
      </c>
      <c r="AR83" s="145"/>
      <c r="AS83" s="145"/>
      <c r="AT83" s="146"/>
      <c r="AU83" s="147" t="s">
        <v>128</v>
      </c>
      <c r="AV83" s="147"/>
      <c r="AW83" s="147"/>
      <c r="AX83" s="148"/>
      <c r="AY83">
        <f t="shared" si="2"/>
        <v>0</v>
      </c>
      <c r="AZ83" s="10"/>
      <c r="BA83" s="10"/>
      <c r="BB83" s="10"/>
      <c r="BC83" s="10"/>
    </row>
    <row r="84" spans="1:60" ht="18.75" hidden="1" customHeight="1" x14ac:dyDescent="0.15">
      <c r="A84" s="219"/>
      <c r="B84" s="176"/>
      <c r="C84" s="177"/>
      <c r="D84" s="177"/>
      <c r="E84" s="177"/>
      <c r="F84" s="178"/>
      <c r="G84" s="180"/>
      <c r="H84" s="132"/>
      <c r="I84" s="132"/>
      <c r="J84" s="132"/>
      <c r="K84" s="132"/>
      <c r="L84" s="132"/>
      <c r="M84" s="132"/>
      <c r="N84" s="132"/>
      <c r="O84" s="133"/>
      <c r="P84" s="131"/>
      <c r="Q84" s="132"/>
      <c r="R84" s="132"/>
      <c r="S84" s="132"/>
      <c r="T84" s="132"/>
      <c r="U84" s="132"/>
      <c r="V84" s="132"/>
      <c r="W84" s="132"/>
      <c r="X84" s="133"/>
      <c r="Y84" s="134"/>
      <c r="Z84" s="135"/>
      <c r="AA84" s="136"/>
      <c r="AB84" s="140"/>
      <c r="AC84" s="141"/>
      <c r="AD84" s="142"/>
      <c r="AE84" s="143"/>
      <c r="AF84" s="143"/>
      <c r="AG84" s="143"/>
      <c r="AH84" s="143"/>
      <c r="AI84" s="143"/>
      <c r="AJ84" s="143"/>
      <c r="AK84" s="143"/>
      <c r="AL84" s="143"/>
      <c r="AM84" s="143"/>
      <c r="AN84" s="143"/>
      <c r="AO84" s="143"/>
      <c r="AP84" s="143"/>
      <c r="AQ84" s="149"/>
      <c r="AR84" s="150"/>
      <c r="AS84" s="151" t="s">
        <v>175</v>
      </c>
      <c r="AT84" s="152"/>
      <c r="AU84" s="150"/>
      <c r="AV84" s="150"/>
      <c r="AW84" s="132" t="s">
        <v>166</v>
      </c>
      <c r="AX84" s="153"/>
      <c r="AY84">
        <f t="shared" si="2"/>
        <v>0</v>
      </c>
      <c r="AZ84" s="10"/>
      <c r="BA84" s="10"/>
      <c r="BB84" s="10"/>
      <c r="BC84" s="10"/>
      <c r="BD84" s="10"/>
      <c r="BE84" s="10"/>
      <c r="BF84" s="10"/>
      <c r="BG84" s="10"/>
      <c r="BH84" s="10"/>
    </row>
    <row r="85" spans="1:60" ht="23.25" hidden="1" customHeight="1" x14ac:dyDescent="0.15">
      <c r="A85" s="219"/>
      <c r="B85" s="176"/>
      <c r="C85" s="177"/>
      <c r="D85" s="177"/>
      <c r="E85" s="177"/>
      <c r="F85" s="178"/>
      <c r="G85" s="154"/>
      <c r="H85" s="155"/>
      <c r="I85" s="155"/>
      <c r="J85" s="155"/>
      <c r="K85" s="155"/>
      <c r="L85" s="155"/>
      <c r="M85" s="155"/>
      <c r="N85" s="155"/>
      <c r="O85" s="156"/>
      <c r="P85" s="155"/>
      <c r="Q85" s="163"/>
      <c r="R85" s="163"/>
      <c r="S85" s="163"/>
      <c r="T85" s="163"/>
      <c r="U85" s="163"/>
      <c r="V85" s="163"/>
      <c r="W85" s="163"/>
      <c r="X85" s="164"/>
      <c r="Y85" s="169" t="s">
        <v>57</v>
      </c>
      <c r="Z85" s="170"/>
      <c r="AA85" s="171"/>
      <c r="AB85" s="172"/>
      <c r="AC85" s="172"/>
      <c r="AD85" s="172"/>
      <c r="AE85" s="117"/>
      <c r="AF85" s="111"/>
      <c r="AG85" s="111"/>
      <c r="AH85" s="111"/>
      <c r="AI85" s="117"/>
      <c r="AJ85" s="111"/>
      <c r="AK85" s="111"/>
      <c r="AL85" s="111"/>
      <c r="AM85" s="117"/>
      <c r="AN85" s="111"/>
      <c r="AO85" s="111"/>
      <c r="AP85" s="111"/>
      <c r="AQ85" s="118"/>
      <c r="AR85" s="119"/>
      <c r="AS85" s="119"/>
      <c r="AT85" s="120"/>
      <c r="AU85" s="111"/>
      <c r="AV85" s="111"/>
      <c r="AW85" s="111"/>
      <c r="AX85" s="112"/>
      <c r="AY85">
        <f t="shared" si="2"/>
        <v>0</v>
      </c>
    </row>
    <row r="86" spans="1:60" ht="23.25" hidden="1" customHeight="1" x14ac:dyDescent="0.15">
      <c r="A86" s="219"/>
      <c r="B86" s="176"/>
      <c r="C86" s="177"/>
      <c r="D86" s="177"/>
      <c r="E86" s="177"/>
      <c r="F86" s="178"/>
      <c r="G86" s="157"/>
      <c r="H86" s="158"/>
      <c r="I86" s="158"/>
      <c r="J86" s="158"/>
      <c r="K86" s="158"/>
      <c r="L86" s="158"/>
      <c r="M86" s="158"/>
      <c r="N86" s="158"/>
      <c r="O86" s="159"/>
      <c r="P86" s="165"/>
      <c r="Q86" s="165"/>
      <c r="R86" s="165"/>
      <c r="S86" s="165"/>
      <c r="T86" s="165"/>
      <c r="U86" s="165"/>
      <c r="V86" s="165"/>
      <c r="W86" s="165"/>
      <c r="X86" s="166"/>
      <c r="Y86" s="113" t="s">
        <v>50</v>
      </c>
      <c r="Z86" s="114"/>
      <c r="AA86" s="115"/>
      <c r="AB86" s="116"/>
      <c r="AC86" s="116"/>
      <c r="AD86" s="116"/>
      <c r="AE86" s="117"/>
      <c r="AF86" s="111"/>
      <c r="AG86" s="111"/>
      <c r="AH86" s="111"/>
      <c r="AI86" s="117"/>
      <c r="AJ86" s="111"/>
      <c r="AK86" s="111"/>
      <c r="AL86" s="111"/>
      <c r="AM86" s="117"/>
      <c r="AN86" s="111"/>
      <c r="AO86" s="111"/>
      <c r="AP86" s="111"/>
      <c r="AQ86" s="118"/>
      <c r="AR86" s="119"/>
      <c r="AS86" s="119"/>
      <c r="AT86" s="120"/>
      <c r="AU86" s="111"/>
      <c r="AV86" s="111"/>
      <c r="AW86" s="111"/>
      <c r="AX86" s="112"/>
      <c r="AY86">
        <f t="shared" si="2"/>
        <v>0</v>
      </c>
      <c r="AZ86" s="10"/>
      <c r="BA86" s="10"/>
      <c r="BB86" s="10"/>
      <c r="BC86" s="10"/>
    </row>
    <row r="87" spans="1:60" ht="23.25" hidden="1" customHeight="1" x14ac:dyDescent="0.15">
      <c r="A87" s="219"/>
      <c r="B87" s="176"/>
      <c r="C87" s="177"/>
      <c r="D87" s="177"/>
      <c r="E87" s="177"/>
      <c r="F87" s="178"/>
      <c r="G87" s="160"/>
      <c r="H87" s="161"/>
      <c r="I87" s="161"/>
      <c r="J87" s="161"/>
      <c r="K87" s="161"/>
      <c r="L87" s="161"/>
      <c r="M87" s="161"/>
      <c r="N87" s="161"/>
      <c r="O87" s="162"/>
      <c r="P87" s="167"/>
      <c r="Q87" s="167"/>
      <c r="R87" s="167"/>
      <c r="S87" s="167"/>
      <c r="T87" s="167"/>
      <c r="U87" s="167"/>
      <c r="V87" s="167"/>
      <c r="W87" s="167"/>
      <c r="X87" s="168"/>
      <c r="Y87" s="113" t="s">
        <v>13</v>
      </c>
      <c r="Z87" s="114"/>
      <c r="AA87" s="115"/>
      <c r="AB87" s="121" t="s">
        <v>14</v>
      </c>
      <c r="AC87" s="121"/>
      <c r="AD87" s="121"/>
      <c r="AE87" s="122"/>
      <c r="AF87" s="123"/>
      <c r="AG87" s="123"/>
      <c r="AH87" s="123"/>
      <c r="AI87" s="122"/>
      <c r="AJ87" s="123"/>
      <c r="AK87" s="123"/>
      <c r="AL87" s="123"/>
      <c r="AM87" s="122"/>
      <c r="AN87" s="123"/>
      <c r="AO87" s="123"/>
      <c r="AP87" s="123"/>
      <c r="AQ87" s="118"/>
      <c r="AR87" s="119"/>
      <c r="AS87" s="119"/>
      <c r="AT87" s="120"/>
      <c r="AU87" s="111"/>
      <c r="AV87" s="111"/>
      <c r="AW87" s="111"/>
      <c r="AX87" s="112"/>
      <c r="AY87">
        <f t="shared" si="2"/>
        <v>0</v>
      </c>
      <c r="AZ87" s="10"/>
      <c r="BA87" s="10"/>
      <c r="BB87" s="10"/>
      <c r="BC87" s="10"/>
      <c r="BD87" s="10"/>
      <c r="BE87" s="10"/>
      <c r="BF87" s="10"/>
      <c r="BG87" s="10"/>
      <c r="BH87" s="10"/>
    </row>
    <row r="88" spans="1:60" ht="18.75" hidden="1" customHeight="1" x14ac:dyDescent="0.15">
      <c r="A88" s="219"/>
      <c r="B88" s="173" t="s">
        <v>138</v>
      </c>
      <c r="C88" s="174"/>
      <c r="D88" s="174"/>
      <c r="E88" s="174"/>
      <c r="F88" s="175"/>
      <c r="G88" s="179" t="s">
        <v>56</v>
      </c>
      <c r="H88" s="129"/>
      <c r="I88" s="129"/>
      <c r="J88" s="129"/>
      <c r="K88" s="129"/>
      <c r="L88" s="129"/>
      <c r="M88" s="129"/>
      <c r="N88" s="129"/>
      <c r="O88" s="130"/>
      <c r="P88" s="128" t="s">
        <v>58</v>
      </c>
      <c r="Q88" s="129"/>
      <c r="R88" s="129"/>
      <c r="S88" s="129"/>
      <c r="T88" s="129"/>
      <c r="U88" s="129"/>
      <c r="V88" s="129"/>
      <c r="W88" s="129"/>
      <c r="X88" s="130"/>
      <c r="Y88" s="134"/>
      <c r="Z88" s="135"/>
      <c r="AA88" s="136"/>
      <c r="AB88" s="137" t="s">
        <v>11</v>
      </c>
      <c r="AC88" s="138"/>
      <c r="AD88" s="139"/>
      <c r="AE88" s="143" t="s">
        <v>416</v>
      </c>
      <c r="AF88" s="143"/>
      <c r="AG88" s="143"/>
      <c r="AH88" s="143"/>
      <c r="AI88" s="143" t="s">
        <v>568</v>
      </c>
      <c r="AJ88" s="143"/>
      <c r="AK88" s="143"/>
      <c r="AL88" s="143"/>
      <c r="AM88" s="143" t="s">
        <v>384</v>
      </c>
      <c r="AN88" s="143"/>
      <c r="AO88" s="143"/>
      <c r="AP88" s="143"/>
      <c r="AQ88" s="144" t="s">
        <v>174</v>
      </c>
      <c r="AR88" s="145"/>
      <c r="AS88" s="145"/>
      <c r="AT88" s="146"/>
      <c r="AU88" s="147" t="s">
        <v>128</v>
      </c>
      <c r="AV88" s="147"/>
      <c r="AW88" s="147"/>
      <c r="AX88" s="148"/>
      <c r="AY88">
        <f>$G$90</f>
        <v>0</v>
      </c>
      <c r="AZ88" s="10"/>
      <c r="BA88" s="10"/>
      <c r="BB88" s="10"/>
      <c r="BC88" s="10"/>
    </row>
    <row r="89" spans="1:60" ht="18.75" hidden="1" customHeight="1" x14ac:dyDescent="0.15">
      <c r="A89" s="219"/>
      <c r="B89" s="176"/>
      <c r="C89" s="177"/>
      <c r="D89" s="177"/>
      <c r="E89" s="177"/>
      <c r="F89" s="178"/>
      <c r="G89" s="180"/>
      <c r="H89" s="132"/>
      <c r="I89" s="132"/>
      <c r="J89" s="132"/>
      <c r="K89" s="132"/>
      <c r="L89" s="132"/>
      <c r="M89" s="132"/>
      <c r="N89" s="132"/>
      <c r="O89" s="133"/>
      <c r="P89" s="131"/>
      <c r="Q89" s="132"/>
      <c r="R89" s="132"/>
      <c r="S89" s="132"/>
      <c r="T89" s="132"/>
      <c r="U89" s="132"/>
      <c r="V89" s="132"/>
      <c r="W89" s="132"/>
      <c r="X89" s="133"/>
      <c r="Y89" s="134"/>
      <c r="Z89" s="135"/>
      <c r="AA89" s="136"/>
      <c r="AB89" s="140"/>
      <c r="AC89" s="141"/>
      <c r="AD89" s="142"/>
      <c r="AE89" s="143"/>
      <c r="AF89" s="143"/>
      <c r="AG89" s="143"/>
      <c r="AH89" s="143"/>
      <c r="AI89" s="143"/>
      <c r="AJ89" s="143"/>
      <c r="AK89" s="143"/>
      <c r="AL89" s="143"/>
      <c r="AM89" s="143"/>
      <c r="AN89" s="143"/>
      <c r="AO89" s="143"/>
      <c r="AP89" s="143"/>
      <c r="AQ89" s="149"/>
      <c r="AR89" s="150"/>
      <c r="AS89" s="151" t="s">
        <v>175</v>
      </c>
      <c r="AT89" s="152"/>
      <c r="AU89" s="150"/>
      <c r="AV89" s="150"/>
      <c r="AW89" s="132" t="s">
        <v>166</v>
      </c>
      <c r="AX89" s="153"/>
      <c r="AY89">
        <f>$AY$88</f>
        <v>0</v>
      </c>
      <c r="AZ89" s="10"/>
      <c r="BA89" s="10"/>
      <c r="BB89" s="10"/>
      <c r="BC89" s="10"/>
      <c r="BD89" s="10"/>
      <c r="BE89" s="10"/>
      <c r="BF89" s="10"/>
      <c r="BG89" s="10"/>
      <c r="BH89" s="10"/>
    </row>
    <row r="90" spans="1:60" ht="23.25" hidden="1" customHeight="1" x14ac:dyDescent="0.15">
      <c r="A90" s="219"/>
      <c r="B90" s="176"/>
      <c r="C90" s="177"/>
      <c r="D90" s="177"/>
      <c r="E90" s="177"/>
      <c r="F90" s="178"/>
      <c r="G90" s="154"/>
      <c r="H90" s="155"/>
      <c r="I90" s="155"/>
      <c r="J90" s="155"/>
      <c r="K90" s="155"/>
      <c r="L90" s="155"/>
      <c r="M90" s="155"/>
      <c r="N90" s="155"/>
      <c r="O90" s="156"/>
      <c r="P90" s="155"/>
      <c r="Q90" s="163"/>
      <c r="R90" s="163"/>
      <c r="S90" s="163"/>
      <c r="T90" s="163"/>
      <c r="U90" s="163"/>
      <c r="V90" s="163"/>
      <c r="W90" s="163"/>
      <c r="X90" s="164"/>
      <c r="Y90" s="169" t="s">
        <v>57</v>
      </c>
      <c r="Z90" s="170"/>
      <c r="AA90" s="171"/>
      <c r="AB90" s="172"/>
      <c r="AC90" s="172"/>
      <c r="AD90" s="172"/>
      <c r="AE90" s="117"/>
      <c r="AF90" s="111"/>
      <c r="AG90" s="111"/>
      <c r="AH90" s="111"/>
      <c r="AI90" s="117"/>
      <c r="AJ90" s="111"/>
      <c r="AK90" s="111"/>
      <c r="AL90" s="111"/>
      <c r="AM90" s="117"/>
      <c r="AN90" s="111"/>
      <c r="AO90" s="111"/>
      <c r="AP90" s="111"/>
      <c r="AQ90" s="118"/>
      <c r="AR90" s="119"/>
      <c r="AS90" s="119"/>
      <c r="AT90" s="120"/>
      <c r="AU90" s="111"/>
      <c r="AV90" s="111"/>
      <c r="AW90" s="111"/>
      <c r="AX90" s="112"/>
      <c r="AY90">
        <f>$AY$88</f>
        <v>0</v>
      </c>
    </row>
    <row r="91" spans="1:60" ht="23.25" hidden="1" customHeight="1" x14ac:dyDescent="0.15">
      <c r="A91" s="219"/>
      <c r="B91" s="176"/>
      <c r="C91" s="177"/>
      <c r="D91" s="177"/>
      <c r="E91" s="177"/>
      <c r="F91" s="178"/>
      <c r="G91" s="157"/>
      <c r="H91" s="158"/>
      <c r="I91" s="158"/>
      <c r="J91" s="158"/>
      <c r="K91" s="158"/>
      <c r="L91" s="158"/>
      <c r="M91" s="158"/>
      <c r="N91" s="158"/>
      <c r="O91" s="159"/>
      <c r="P91" s="165"/>
      <c r="Q91" s="165"/>
      <c r="R91" s="165"/>
      <c r="S91" s="165"/>
      <c r="T91" s="165"/>
      <c r="U91" s="165"/>
      <c r="V91" s="165"/>
      <c r="W91" s="165"/>
      <c r="X91" s="166"/>
      <c r="Y91" s="113" t="s">
        <v>50</v>
      </c>
      <c r="Z91" s="114"/>
      <c r="AA91" s="115"/>
      <c r="AB91" s="116"/>
      <c r="AC91" s="116"/>
      <c r="AD91" s="116"/>
      <c r="AE91" s="117"/>
      <c r="AF91" s="111"/>
      <c r="AG91" s="111"/>
      <c r="AH91" s="111"/>
      <c r="AI91" s="117"/>
      <c r="AJ91" s="111"/>
      <c r="AK91" s="111"/>
      <c r="AL91" s="111"/>
      <c r="AM91" s="117"/>
      <c r="AN91" s="111"/>
      <c r="AO91" s="111"/>
      <c r="AP91" s="111"/>
      <c r="AQ91" s="118"/>
      <c r="AR91" s="119"/>
      <c r="AS91" s="119"/>
      <c r="AT91" s="120"/>
      <c r="AU91" s="111"/>
      <c r="AV91" s="111"/>
      <c r="AW91" s="111"/>
      <c r="AX91" s="112"/>
      <c r="AY91">
        <f>$AY$88</f>
        <v>0</v>
      </c>
      <c r="AZ91" s="10"/>
      <c r="BA91" s="10"/>
      <c r="BB91" s="10"/>
      <c r="BC91" s="10"/>
    </row>
    <row r="92" spans="1:60" ht="23.25" hidden="1" customHeight="1" x14ac:dyDescent="0.15">
      <c r="A92" s="219"/>
      <c r="B92" s="181"/>
      <c r="C92" s="182"/>
      <c r="D92" s="182"/>
      <c r="E92" s="182"/>
      <c r="F92" s="183"/>
      <c r="G92" s="160"/>
      <c r="H92" s="161"/>
      <c r="I92" s="161"/>
      <c r="J92" s="161"/>
      <c r="K92" s="161"/>
      <c r="L92" s="161"/>
      <c r="M92" s="161"/>
      <c r="N92" s="161"/>
      <c r="O92" s="162"/>
      <c r="P92" s="167"/>
      <c r="Q92" s="167"/>
      <c r="R92" s="167"/>
      <c r="S92" s="167"/>
      <c r="T92" s="167"/>
      <c r="U92" s="167"/>
      <c r="V92" s="167"/>
      <c r="W92" s="167"/>
      <c r="X92" s="168"/>
      <c r="Y92" s="113" t="s">
        <v>13</v>
      </c>
      <c r="Z92" s="114"/>
      <c r="AA92" s="115"/>
      <c r="AB92" s="121" t="s">
        <v>14</v>
      </c>
      <c r="AC92" s="121"/>
      <c r="AD92" s="121"/>
      <c r="AE92" s="122"/>
      <c r="AF92" s="123"/>
      <c r="AG92" s="123"/>
      <c r="AH92" s="123"/>
      <c r="AI92" s="122"/>
      <c r="AJ92" s="123"/>
      <c r="AK92" s="123"/>
      <c r="AL92" s="123"/>
      <c r="AM92" s="122"/>
      <c r="AN92" s="123"/>
      <c r="AO92" s="123"/>
      <c r="AP92" s="123"/>
      <c r="AQ92" s="118"/>
      <c r="AR92" s="119"/>
      <c r="AS92" s="119"/>
      <c r="AT92" s="120"/>
      <c r="AU92" s="111"/>
      <c r="AV92" s="111"/>
      <c r="AW92" s="111"/>
      <c r="AX92" s="112"/>
      <c r="AY92">
        <f>$AY$88</f>
        <v>0</v>
      </c>
      <c r="AZ92" s="10"/>
      <c r="BA92" s="10"/>
      <c r="BB92" s="10"/>
      <c r="BC92" s="10"/>
      <c r="BD92" s="10"/>
      <c r="BE92" s="10"/>
      <c r="BF92" s="10"/>
      <c r="BG92" s="10"/>
      <c r="BH92" s="10"/>
    </row>
    <row r="93" spans="1:60" ht="18.75" hidden="1" customHeight="1" x14ac:dyDescent="0.15">
      <c r="A93" s="219"/>
      <c r="B93" s="176" t="s">
        <v>138</v>
      </c>
      <c r="C93" s="177"/>
      <c r="D93" s="177"/>
      <c r="E93" s="177"/>
      <c r="F93" s="178"/>
      <c r="G93" s="179" t="s">
        <v>56</v>
      </c>
      <c r="H93" s="129"/>
      <c r="I93" s="129"/>
      <c r="J93" s="129"/>
      <c r="K93" s="129"/>
      <c r="L93" s="129"/>
      <c r="M93" s="129"/>
      <c r="N93" s="129"/>
      <c r="O93" s="130"/>
      <c r="P93" s="128" t="s">
        <v>58</v>
      </c>
      <c r="Q93" s="129"/>
      <c r="R93" s="129"/>
      <c r="S93" s="129"/>
      <c r="T93" s="129"/>
      <c r="U93" s="129"/>
      <c r="V93" s="129"/>
      <c r="W93" s="129"/>
      <c r="X93" s="130"/>
      <c r="Y93" s="134"/>
      <c r="Z93" s="135"/>
      <c r="AA93" s="136"/>
      <c r="AB93" s="137" t="s">
        <v>11</v>
      </c>
      <c r="AC93" s="138"/>
      <c r="AD93" s="139"/>
      <c r="AE93" s="143" t="s">
        <v>416</v>
      </c>
      <c r="AF93" s="143"/>
      <c r="AG93" s="143"/>
      <c r="AH93" s="143"/>
      <c r="AI93" s="143" t="s">
        <v>568</v>
      </c>
      <c r="AJ93" s="143"/>
      <c r="AK93" s="143"/>
      <c r="AL93" s="143"/>
      <c r="AM93" s="143" t="s">
        <v>384</v>
      </c>
      <c r="AN93" s="143"/>
      <c r="AO93" s="143"/>
      <c r="AP93" s="143"/>
      <c r="AQ93" s="144" t="s">
        <v>174</v>
      </c>
      <c r="AR93" s="145"/>
      <c r="AS93" s="145"/>
      <c r="AT93" s="146"/>
      <c r="AU93" s="147" t="s">
        <v>128</v>
      </c>
      <c r="AV93" s="147"/>
      <c r="AW93" s="147"/>
      <c r="AX93" s="148"/>
      <c r="AY93">
        <f>$G$95</f>
        <v>0</v>
      </c>
      <c r="AZ93" s="10"/>
      <c r="BA93" s="10"/>
      <c r="BB93" s="10"/>
      <c r="BC93" s="10"/>
    </row>
    <row r="94" spans="1:60" ht="18.75" hidden="1" customHeight="1" x14ac:dyDescent="0.15">
      <c r="A94" s="219"/>
      <c r="B94" s="176"/>
      <c r="C94" s="177"/>
      <c r="D94" s="177"/>
      <c r="E94" s="177"/>
      <c r="F94" s="178"/>
      <c r="G94" s="180"/>
      <c r="H94" s="132"/>
      <c r="I94" s="132"/>
      <c r="J94" s="132"/>
      <c r="K94" s="132"/>
      <c r="L94" s="132"/>
      <c r="M94" s="132"/>
      <c r="N94" s="132"/>
      <c r="O94" s="133"/>
      <c r="P94" s="131"/>
      <c r="Q94" s="132"/>
      <c r="R94" s="132"/>
      <c r="S94" s="132"/>
      <c r="T94" s="132"/>
      <c r="U94" s="132"/>
      <c r="V94" s="132"/>
      <c r="W94" s="132"/>
      <c r="X94" s="133"/>
      <c r="Y94" s="134"/>
      <c r="Z94" s="135"/>
      <c r="AA94" s="136"/>
      <c r="AB94" s="140"/>
      <c r="AC94" s="141"/>
      <c r="AD94" s="142"/>
      <c r="AE94" s="143"/>
      <c r="AF94" s="143"/>
      <c r="AG94" s="143"/>
      <c r="AH94" s="143"/>
      <c r="AI94" s="143"/>
      <c r="AJ94" s="143"/>
      <c r="AK94" s="143"/>
      <c r="AL94" s="143"/>
      <c r="AM94" s="143"/>
      <c r="AN94" s="143"/>
      <c r="AO94" s="143"/>
      <c r="AP94" s="143"/>
      <c r="AQ94" s="149"/>
      <c r="AR94" s="150"/>
      <c r="AS94" s="151" t="s">
        <v>175</v>
      </c>
      <c r="AT94" s="152"/>
      <c r="AU94" s="150"/>
      <c r="AV94" s="150"/>
      <c r="AW94" s="132" t="s">
        <v>166</v>
      </c>
      <c r="AX94" s="153"/>
      <c r="AY94">
        <f>$AY$93</f>
        <v>0</v>
      </c>
      <c r="AZ94" s="10"/>
      <c r="BA94" s="10"/>
      <c r="BB94" s="10"/>
      <c r="BC94" s="10"/>
      <c r="BD94" s="10"/>
      <c r="BE94" s="10"/>
      <c r="BF94" s="10"/>
      <c r="BG94" s="10"/>
      <c r="BH94" s="10"/>
    </row>
    <row r="95" spans="1:60" ht="23.25" hidden="1" customHeight="1" x14ac:dyDescent="0.15">
      <c r="A95" s="219"/>
      <c r="B95" s="176"/>
      <c r="C95" s="177"/>
      <c r="D95" s="177"/>
      <c r="E95" s="177"/>
      <c r="F95" s="178"/>
      <c r="G95" s="154"/>
      <c r="H95" s="155"/>
      <c r="I95" s="155"/>
      <c r="J95" s="155"/>
      <c r="K95" s="155"/>
      <c r="L95" s="155"/>
      <c r="M95" s="155"/>
      <c r="N95" s="155"/>
      <c r="O95" s="156"/>
      <c r="P95" s="155"/>
      <c r="Q95" s="163"/>
      <c r="R95" s="163"/>
      <c r="S95" s="163"/>
      <c r="T95" s="163"/>
      <c r="U95" s="163"/>
      <c r="V95" s="163"/>
      <c r="W95" s="163"/>
      <c r="X95" s="164"/>
      <c r="Y95" s="169" t="s">
        <v>57</v>
      </c>
      <c r="Z95" s="170"/>
      <c r="AA95" s="171"/>
      <c r="AB95" s="172"/>
      <c r="AC95" s="172"/>
      <c r="AD95" s="172"/>
      <c r="AE95" s="117"/>
      <c r="AF95" s="111"/>
      <c r="AG95" s="111"/>
      <c r="AH95" s="111"/>
      <c r="AI95" s="117"/>
      <c r="AJ95" s="111"/>
      <c r="AK95" s="111"/>
      <c r="AL95" s="111"/>
      <c r="AM95" s="117"/>
      <c r="AN95" s="111"/>
      <c r="AO95" s="111"/>
      <c r="AP95" s="111"/>
      <c r="AQ95" s="118"/>
      <c r="AR95" s="119"/>
      <c r="AS95" s="119"/>
      <c r="AT95" s="120"/>
      <c r="AU95" s="111"/>
      <c r="AV95" s="111"/>
      <c r="AW95" s="111"/>
      <c r="AX95" s="112"/>
      <c r="AY95">
        <f>$AY$93</f>
        <v>0</v>
      </c>
    </row>
    <row r="96" spans="1:60" ht="23.25" hidden="1" customHeight="1" x14ac:dyDescent="0.15">
      <c r="A96" s="219"/>
      <c r="B96" s="176"/>
      <c r="C96" s="177"/>
      <c r="D96" s="177"/>
      <c r="E96" s="177"/>
      <c r="F96" s="178"/>
      <c r="G96" s="157"/>
      <c r="H96" s="158"/>
      <c r="I96" s="158"/>
      <c r="J96" s="158"/>
      <c r="K96" s="158"/>
      <c r="L96" s="158"/>
      <c r="M96" s="158"/>
      <c r="N96" s="158"/>
      <c r="O96" s="159"/>
      <c r="P96" s="165"/>
      <c r="Q96" s="165"/>
      <c r="R96" s="165"/>
      <c r="S96" s="165"/>
      <c r="T96" s="165"/>
      <c r="U96" s="165"/>
      <c r="V96" s="165"/>
      <c r="W96" s="165"/>
      <c r="X96" s="166"/>
      <c r="Y96" s="113" t="s">
        <v>50</v>
      </c>
      <c r="Z96" s="114"/>
      <c r="AA96" s="115"/>
      <c r="AB96" s="116"/>
      <c r="AC96" s="116"/>
      <c r="AD96" s="116"/>
      <c r="AE96" s="117"/>
      <c r="AF96" s="111"/>
      <c r="AG96" s="111"/>
      <c r="AH96" s="111"/>
      <c r="AI96" s="117"/>
      <c r="AJ96" s="111"/>
      <c r="AK96" s="111"/>
      <c r="AL96" s="111"/>
      <c r="AM96" s="117"/>
      <c r="AN96" s="111"/>
      <c r="AO96" s="111"/>
      <c r="AP96" s="111"/>
      <c r="AQ96" s="118"/>
      <c r="AR96" s="119"/>
      <c r="AS96" s="119"/>
      <c r="AT96" s="120"/>
      <c r="AU96" s="111"/>
      <c r="AV96" s="111"/>
      <c r="AW96" s="111"/>
      <c r="AX96" s="112"/>
      <c r="AY96">
        <f>$AY$93</f>
        <v>0</v>
      </c>
      <c r="AZ96" s="10"/>
      <c r="BA96" s="10"/>
      <c r="BB96" s="10"/>
      <c r="BC96" s="10"/>
    </row>
    <row r="97" spans="1:60" ht="23.25" hidden="1" customHeight="1" thickBot="1" x14ac:dyDescent="0.2">
      <c r="A97" s="220"/>
      <c r="B97" s="237"/>
      <c r="C97" s="238"/>
      <c r="D97" s="238"/>
      <c r="E97" s="238"/>
      <c r="F97" s="239"/>
      <c r="G97" s="160"/>
      <c r="H97" s="161"/>
      <c r="I97" s="161"/>
      <c r="J97" s="161"/>
      <c r="K97" s="161"/>
      <c r="L97" s="161"/>
      <c r="M97" s="161"/>
      <c r="N97" s="161"/>
      <c r="O97" s="162"/>
      <c r="P97" s="167"/>
      <c r="Q97" s="167"/>
      <c r="R97" s="167"/>
      <c r="S97" s="167"/>
      <c r="T97" s="167"/>
      <c r="U97" s="167"/>
      <c r="V97" s="167"/>
      <c r="W97" s="167"/>
      <c r="X97" s="168"/>
      <c r="Y97" s="113" t="s">
        <v>13</v>
      </c>
      <c r="Z97" s="114"/>
      <c r="AA97" s="115"/>
      <c r="AB97" s="121" t="s">
        <v>14</v>
      </c>
      <c r="AC97" s="121"/>
      <c r="AD97" s="121"/>
      <c r="AE97" s="122"/>
      <c r="AF97" s="123"/>
      <c r="AG97" s="123"/>
      <c r="AH97" s="123"/>
      <c r="AI97" s="122"/>
      <c r="AJ97" s="123"/>
      <c r="AK97" s="123"/>
      <c r="AL97" s="123"/>
      <c r="AM97" s="122"/>
      <c r="AN97" s="123"/>
      <c r="AO97" s="123"/>
      <c r="AP97" s="123"/>
      <c r="AQ97" s="118"/>
      <c r="AR97" s="119"/>
      <c r="AS97" s="119"/>
      <c r="AT97" s="120"/>
      <c r="AU97" s="111"/>
      <c r="AV97" s="111"/>
      <c r="AW97" s="111"/>
      <c r="AX97" s="112"/>
      <c r="AY97">
        <f>$AY$93</f>
        <v>0</v>
      </c>
      <c r="AZ97" s="10"/>
      <c r="BA97" s="10"/>
      <c r="BB97" s="10"/>
      <c r="BC97" s="10"/>
      <c r="BD97" s="10"/>
      <c r="BE97" s="10"/>
      <c r="BF97" s="10"/>
      <c r="BG97" s="10"/>
      <c r="BH97" s="10"/>
    </row>
    <row r="98" spans="1:60" ht="47.25" hidden="1" customHeight="1" x14ac:dyDescent="0.15">
      <c r="A98" s="739" t="s">
        <v>579</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15">
      <c r="A99" s="675" t="s">
        <v>580</v>
      </c>
      <c r="B99" s="177"/>
      <c r="C99" s="177"/>
      <c r="D99" s="177"/>
      <c r="E99" s="177"/>
      <c r="F99" s="178"/>
      <c r="G99" s="716" t="s">
        <v>572</v>
      </c>
      <c r="H99" s="717"/>
      <c r="I99" s="717"/>
      <c r="J99" s="717"/>
      <c r="K99" s="717"/>
      <c r="L99" s="717"/>
      <c r="M99" s="717"/>
      <c r="N99" s="717"/>
      <c r="O99" s="717"/>
      <c r="P99" s="718" t="s">
        <v>571</v>
      </c>
      <c r="Q99" s="717"/>
      <c r="R99" s="717"/>
      <c r="S99" s="717"/>
      <c r="T99" s="717"/>
      <c r="U99" s="717"/>
      <c r="V99" s="717"/>
      <c r="W99" s="717"/>
      <c r="X99" s="719"/>
      <c r="Y99" s="720"/>
      <c r="Z99" s="721"/>
      <c r="AA99" s="722"/>
      <c r="AB99" s="653" t="s">
        <v>11</v>
      </c>
      <c r="AC99" s="653"/>
      <c r="AD99" s="653"/>
      <c r="AE99" s="143" t="s">
        <v>416</v>
      </c>
      <c r="AF99" s="143"/>
      <c r="AG99" s="143"/>
      <c r="AH99" s="143"/>
      <c r="AI99" s="143" t="s">
        <v>568</v>
      </c>
      <c r="AJ99" s="143"/>
      <c r="AK99" s="143"/>
      <c r="AL99" s="143"/>
      <c r="AM99" s="143" t="s">
        <v>384</v>
      </c>
      <c r="AN99" s="143"/>
      <c r="AO99" s="143"/>
      <c r="AP99" s="143"/>
      <c r="AQ99" s="650" t="s">
        <v>415</v>
      </c>
      <c r="AR99" s="651"/>
      <c r="AS99" s="651"/>
      <c r="AT99" s="652"/>
      <c r="AU99" s="650" t="s">
        <v>593</v>
      </c>
      <c r="AV99" s="651"/>
      <c r="AW99" s="651"/>
      <c r="AX99" s="660"/>
      <c r="AY99">
        <f>COUNTA($G$100)</f>
        <v>0</v>
      </c>
    </row>
    <row r="100" spans="1:60" ht="23.25" hidden="1" customHeight="1" x14ac:dyDescent="0.15">
      <c r="A100" s="675"/>
      <c r="B100" s="177"/>
      <c r="C100" s="177"/>
      <c r="D100" s="177"/>
      <c r="E100" s="177"/>
      <c r="F100" s="178"/>
      <c r="G100" s="661"/>
      <c r="H100" s="662"/>
      <c r="I100" s="662"/>
      <c r="J100" s="662"/>
      <c r="K100" s="662"/>
      <c r="L100" s="662"/>
      <c r="M100" s="662"/>
      <c r="N100" s="662"/>
      <c r="O100" s="662"/>
      <c r="P100" s="665" t="s">
        <v>625</v>
      </c>
      <c r="Q100" s="666"/>
      <c r="R100" s="666"/>
      <c r="S100" s="666"/>
      <c r="T100" s="666"/>
      <c r="U100" s="666"/>
      <c r="V100" s="666"/>
      <c r="W100" s="666"/>
      <c r="X100" s="667"/>
      <c r="Y100" s="671" t="s">
        <v>51</v>
      </c>
      <c r="Z100" s="672"/>
      <c r="AA100" s="673"/>
      <c r="AB100" s="674" t="s">
        <v>624</v>
      </c>
      <c r="AC100" s="674"/>
      <c r="AD100" s="674"/>
      <c r="AE100" s="643">
        <v>1724</v>
      </c>
      <c r="AF100" s="643"/>
      <c r="AG100" s="643"/>
      <c r="AH100" s="643"/>
      <c r="AI100" s="643">
        <v>1726</v>
      </c>
      <c r="AJ100" s="643"/>
      <c r="AK100" s="643"/>
      <c r="AL100" s="643"/>
      <c r="AM100" s="643"/>
      <c r="AN100" s="643"/>
      <c r="AO100" s="643"/>
      <c r="AP100" s="643"/>
      <c r="AQ100" s="643"/>
      <c r="AR100" s="643"/>
      <c r="AS100" s="643"/>
      <c r="AT100" s="643"/>
      <c r="AU100" s="644"/>
      <c r="AV100" s="645"/>
      <c r="AW100" s="645"/>
      <c r="AX100" s="646"/>
      <c r="AY100">
        <f>$AY$99</f>
        <v>0</v>
      </c>
    </row>
    <row r="101" spans="1:60" ht="23.25" hidden="1" customHeight="1" x14ac:dyDescent="0.15">
      <c r="A101" s="212"/>
      <c r="B101" s="182"/>
      <c r="C101" s="182"/>
      <c r="D101" s="182"/>
      <c r="E101" s="182"/>
      <c r="F101" s="183"/>
      <c r="G101" s="663"/>
      <c r="H101" s="664"/>
      <c r="I101" s="664"/>
      <c r="J101" s="664"/>
      <c r="K101" s="664"/>
      <c r="L101" s="664"/>
      <c r="M101" s="664"/>
      <c r="N101" s="664"/>
      <c r="O101" s="664"/>
      <c r="P101" s="668"/>
      <c r="Q101" s="669"/>
      <c r="R101" s="669"/>
      <c r="S101" s="669"/>
      <c r="T101" s="669"/>
      <c r="U101" s="669"/>
      <c r="V101" s="669"/>
      <c r="W101" s="669"/>
      <c r="X101" s="670"/>
      <c r="Y101" s="647" t="s">
        <v>52</v>
      </c>
      <c r="Z101" s="648"/>
      <c r="AA101" s="649"/>
      <c r="AB101" s="674" t="s">
        <v>624</v>
      </c>
      <c r="AC101" s="674"/>
      <c r="AD101" s="674"/>
      <c r="AE101" s="643">
        <v>1741</v>
      </c>
      <c r="AF101" s="643"/>
      <c r="AG101" s="643"/>
      <c r="AH101" s="643"/>
      <c r="AI101" s="643">
        <v>1741</v>
      </c>
      <c r="AJ101" s="643"/>
      <c r="AK101" s="643"/>
      <c r="AL101" s="643"/>
      <c r="AM101" s="643"/>
      <c r="AN101" s="643"/>
      <c r="AO101" s="643"/>
      <c r="AP101" s="643"/>
      <c r="AQ101" s="643"/>
      <c r="AR101" s="643"/>
      <c r="AS101" s="643"/>
      <c r="AT101" s="643"/>
      <c r="AU101" s="644"/>
      <c r="AV101" s="645"/>
      <c r="AW101" s="645"/>
      <c r="AX101" s="646"/>
      <c r="AY101">
        <f>$AY$99</f>
        <v>0</v>
      </c>
    </row>
    <row r="102" spans="1:60" ht="23.25" hidden="1" customHeight="1" x14ac:dyDescent="0.15">
      <c r="A102" s="211" t="s">
        <v>581</v>
      </c>
      <c r="B102" s="129"/>
      <c r="C102" s="129"/>
      <c r="D102" s="129"/>
      <c r="E102" s="129"/>
      <c r="F102" s="690"/>
      <c r="G102" s="200" t="s">
        <v>582</v>
      </c>
      <c r="H102" s="200"/>
      <c r="I102" s="200"/>
      <c r="J102" s="200"/>
      <c r="K102" s="200"/>
      <c r="L102" s="200"/>
      <c r="M102" s="200"/>
      <c r="N102" s="200"/>
      <c r="O102" s="200"/>
      <c r="P102" s="200"/>
      <c r="Q102" s="200"/>
      <c r="R102" s="200"/>
      <c r="S102" s="200"/>
      <c r="T102" s="200"/>
      <c r="U102" s="200"/>
      <c r="V102" s="200"/>
      <c r="W102" s="200"/>
      <c r="X102" s="201"/>
      <c r="Y102" s="657"/>
      <c r="Z102" s="658"/>
      <c r="AA102" s="659"/>
      <c r="AB102" s="199" t="s">
        <v>11</v>
      </c>
      <c r="AC102" s="200"/>
      <c r="AD102" s="201"/>
      <c r="AE102" s="143" t="s">
        <v>416</v>
      </c>
      <c r="AF102" s="143"/>
      <c r="AG102" s="143"/>
      <c r="AH102" s="143"/>
      <c r="AI102" s="143" t="s">
        <v>568</v>
      </c>
      <c r="AJ102" s="143"/>
      <c r="AK102" s="143"/>
      <c r="AL102" s="143"/>
      <c r="AM102" s="143" t="s">
        <v>384</v>
      </c>
      <c r="AN102" s="143"/>
      <c r="AO102" s="143"/>
      <c r="AP102" s="143"/>
      <c r="AQ102" s="654" t="s">
        <v>594</v>
      </c>
      <c r="AR102" s="655"/>
      <c r="AS102" s="655"/>
      <c r="AT102" s="655"/>
      <c r="AU102" s="655"/>
      <c r="AV102" s="655"/>
      <c r="AW102" s="655"/>
      <c r="AX102" s="656"/>
      <c r="AY102">
        <f>IF(SUBSTITUTE(SUBSTITUTE($G$103,"／",""),"　","")="",0,1)</f>
        <v>1</v>
      </c>
    </row>
    <row r="103" spans="1:60" ht="23.25" hidden="1" customHeight="1" x14ac:dyDescent="0.15">
      <c r="A103" s="691"/>
      <c r="B103" s="221"/>
      <c r="C103" s="221"/>
      <c r="D103" s="221"/>
      <c r="E103" s="221"/>
      <c r="F103" s="692"/>
      <c r="G103" s="679" t="s">
        <v>631</v>
      </c>
      <c r="H103" s="680"/>
      <c r="I103" s="680"/>
      <c r="J103" s="680"/>
      <c r="K103" s="680"/>
      <c r="L103" s="680"/>
      <c r="M103" s="680"/>
      <c r="N103" s="680"/>
      <c r="O103" s="680"/>
      <c r="P103" s="680"/>
      <c r="Q103" s="680"/>
      <c r="R103" s="680"/>
      <c r="S103" s="680"/>
      <c r="T103" s="680"/>
      <c r="U103" s="680"/>
      <c r="V103" s="680"/>
      <c r="W103" s="680"/>
      <c r="X103" s="680"/>
      <c r="Y103" s="683" t="s">
        <v>581</v>
      </c>
      <c r="Z103" s="684"/>
      <c r="AA103" s="685"/>
      <c r="AB103" s="686" t="s">
        <v>627</v>
      </c>
      <c r="AC103" s="687"/>
      <c r="AD103" s="688"/>
      <c r="AE103" s="689">
        <v>4.1844547563805099</v>
      </c>
      <c r="AF103" s="689"/>
      <c r="AG103" s="689"/>
      <c r="AH103" s="689"/>
      <c r="AI103" s="689">
        <v>5.3</v>
      </c>
      <c r="AJ103" s="689"/>
      <c r="AK103" s="689"/>
      <c r="AL103" s="689"/>
      <c r="AM103" s="689"/>
      <c r="AN103" s="689"/>
      <c r="AO103" s="689"/>
      <c r="AP103" s="689"/>
      <c r="AQ103" s="117"/>
      <c r="AR103" s="111"/>
      <c r="AS103" s="111"/>
      <c r="AT103" s="111"/>
      <c r="AU103" s="111"/>
      <c r="AV103" s="111"/>
      <c r="AW103" s="111"/>
      <c r="AX103" s="112"/>
      <c r="AY103">
        <f>$AY$102</f>
        <v>1</v>
      </c>
    </row>
    <row r="104" spans="1:60" ht="46.5" hidden="1" customHeight="1" x14ac:dyDescent="0.15">
      <c r="A104" s="693"/>
      <c r="B104" s="132"/>
      <c r="C104" s="132"/>
      <c r="D104" s="132"/>
      <c r="E104" s="132"/>
      <c r="F104" s="694"/>
      <c r="G104" s="681"/>
      <c r="H104" s="682"/>
      <c r="I104" s="682"/>
      <c r="J104" s="682"/>
      <c r="K104" s="682"/>
      <c r="L104" s="682"/>
      <c r="M104" s="682"/>
      <c r="N104" s="682"/>
      <c r="O104" s="682"/>
      <c r="P104" s="682"/>
      <c r="Q104" s="682"/>
      <c r="R104" s="682"/>
      <c r="S104" s="682"/>
      <c r="T104" s="682"/>
      <c r="U104" s="682"/>
      <c r="V104" s="682"/>
      <c r="W104" s="682"/>
      <c r="X104" s="682"/>
      <c r="Y104" s="243" t="s">
        <v>584</v>
      </c>
      <c r="Z104" s="676"/>
      <c r="AA104" s="677"/>
      <c r="AB104" s="639" t="s">
        <v>628</v>
      </c>
      <c r="AC104" s="640"/>
      <c r="AD104" s="641"/>
      <c r="AE104" s="642" t="s">
        <v>632</v>
      </c>
      <c r="AF104" s="642"/>
      <c r="AG104" s="642"/>
      <c r="AH104" s="642"/>
      <c r="AI104" s="642" t="s">
        <v>633</v>
      </c>
      <c r="AJ104" s="642"/>
      <c r="AK104" s="642"/>
      <c r="AL104" s="642"/>
      <c r="AM104" s="642"/>
      <c r="AN104" s="642"/>
      <c r="AO104" s="642"/>
      <c r="AP104" s="642"/>
      <c r="AQ104" s="642"/>
      <c r="AR104" s="642"/>
      <c r="AS104" s="642"/>
      <c r="AT104" s="642"/>
      <c r="AU104" s="642"/>
      <c r="AV104" s="642"/>
      <c r="AW104" s="642"/>
      <c r="AX104" s="678"/>
      <c r="AY104">
        <f>$AY$102</f>
        <v>1</v>
      </c>
    </row>
    <row r="105" spans="1:60" ht="18.75" hidden="1" customHeight="1" x14ac:dyDescent="0.15">
      <c r="A105" s="444" t="s">
        <v>236</v>
      </c>
      <c r="B105" s="620"/>
      <c r="C105" s="620"/>
      <c r="D105" s="620"/>
      <c r="E105" s="620"/>
      <c r="F105" s="621"/>
      <c r="G105" s="629" t="s">
        <v>139</v>
      </c>
      <c r="H105" s="221"/>
      <c r="I105" s="221"/>
      <c r="J105" s="221"/>
      <c r="K105" s="221"/>
      <c r="L105" s="221"/>
      <c r="M105" s="221"/>
      <c r="N105" s="221"/>
      <c r="O105" s="222"/>
      <c r="P105" s="223" t="s">
        <v>55</v>
      </c>
      <c r="Q105" s="221"/>
      <c r="R105" s="221"/>
      <c r="S105" s="221"/>
      <c r="T105" s="221"/>
      <c r="U105" s="221"/>
      <c r="V105" s="221"/>
      <c r="W105" s="221"/>
      <c r="X105" s="222"/>
      <c r="Y105" s="630"/>
      <c r="Z105" s="631"/>
      <c r="AA105" s="632"/>
      <c r="AB105" s="636" t="s">
        <v>11</v>
      </c>
      <c r="AC105" s="637"/>
      <c r="AD105" s="638"/>
      <c r="AE105" s="143" t="s">
        <v>416</v>
      </c>
      <c r="AF105" s="143"/>
      <c r="AG105" s="143"/>
      <c r="AH105" s="143"/>
      <c r="AI105" s="143" t="s">
        <v>568</v>
      </c>
      <c r="AJ105" s="143"/>
      <c r="AK105" s="143"/>
      <c r="AL105" s="143"/>
      <c r="AM105" s="143" t="s">
        <v>384</v>
      </c>
      <c r="AN105" s="143"/>
      <c r="AO105" s="143"/>
      <c r="AP105" s="143"/>
      <c r="AQ105" s="240" t="s">
        <v>174</v>
      </c>
      <c r="AR105" s="241"/>
      <c r="AS105" s="241"/>
      <c r="AT105" s="242"/>
      <c r="AU105" s="221" t="s">
        <v>128</v>
      </c>
      <c r="AV105" s="221"/>
      <c r="AW105" s="221"/>
      <c r="AX105" s="224"/>
      <c r="AY105">
        <f>COUNTA($G$107)</f>
        <v>1</v>
      </c>
    </row>
    <row r="106" spans="1:60" ht="18.75" hidden="1" customHeight="1" x14ac:dyDescent="0.15">
      <c r="A106" s="622"/>
      <c r="B106" s="623"/>
      <c r="C106" s="623"/>
      <c r="D106" s="623"/>
      <c r="E106" s="623"/>
      <c r="F106" s="624"/>
      <c r="G106" s="180"/>
      <c r="H106" s="132"/>
      <c r="I106" s="132"/>
      <c r="J106" s="132"/>
      <c r="K106" s="132"/>
      <c r="L106" s="132"/>
      <c r="M106" s="132"/>
      <c r="N106" s="132"/>
      <c r="O106" s="133"/>
      <c r="P106" s="131"/>
      <c r="Q106" s="132"/>
      <c r="R106" s="132"/>
      <c r="S106" s="132"/>
      <c r="T106" s="132"/>
      <c r="U106" s="132"/>
      <c r="V106" s="132"/>
      <c r="W106" s="132"/>
      <c r="X106" s="133"/>
      <c r="Y106" s="633"/>
      <c r="Z106" s="634"/>
      <c r="AA106" s="635"/>
      <c r="AB106" s="140"/>
      <c r="AC106" s="141"/>
      <c r="AD106" s="142"/>
      <c r="AE106" s="143"/>
      <c r="AF106" s="143"/>
      <c r="AG106" s="143"/>
      <c r="AH106" s="143"/>
      <c r="AI106" s="143"/>
      <c r="AJ106" s="143"/>
      <c r="AK106" s="143"/>
      <c r="AL106" s="143"/>
      <c r="AM106" s="143"/>
      <c r="AN106" s="143"/>
      <c r="AO106" s="143"/>
      <c r="AP106" s="143"/>
      <c r="AQ106" s="534"/>
      <c r="AR106" s="535"/>
      <c r="AS106" s="151" t="s">
        <v>175</v>
      </c>
      <c r="AT106" s="152"/>
      <c r="AU106" s="150"/>
      <c r="AV106" s="150"/>
      <c r="AW106" s="132" t="s">
        <v>166</v>
      </c>
      <c r="AX106" s="153"/>
      <c r="AY106">
        <f t="shared" ref="AY106:AY111" si="3">$AY$105</f>
        <v>1</v>
      </c>
    </row>
    <row r="107" spans="1:60" ht="23.25" hidden="1" customHeight="1" x14ac:dyDescent="0.15">
      <c r="A107" s="625"/>
      <c r="B107" s="623"/>
      <c r="C107" s="623"/>
      <c r="D107" s="623"/>
      <c r="E107" s="623"/>
      <c r="F107" s="624"/>
      <c r="G107" s="202" t="s">
        <v>661</v>
      </c>
      <c r="H107" s="203"/>
      <c r="I107" s="203"/>
      <c r="J107" s="203"/>
      <c r="K107" s="203"/>
      <c r="L107" s="203"/>
      <c r="M107" s="203"/>
      <c r="N107" s="203"/>
      <c r="O107" s="204"/>
      <c r="P107" s="155" t="s">
        <v>660</v>
      </c>
      <c r="Q107" s="155"/>
      <c r="R107" s="155"/>
      <c r="S107" s="155"/>
      <c r="T107" s="155"/>
      <c r="U107" s="155"/>
      <c r="V107" s="155"/>
      <c r="W107" s="155"/>
      <c r="X107" s="156"/>
      <c r="Y107" s="243" t="s">
        <v>12</v>
      </c>
      <c r="Z107" s="244"/>
      <c r="AA107" s="245"/>
      <c r="AB107" s="172"/>
      <c r="AC107" s="172"/>
      <c r="AD107" s="172"/>
      <c r="AE107" s="117">
        <v>5</v>
      </c>
      <c r="AF107" s="111"/>
      <c r="AG107" s="111"/>
      <c r="AH107" s="111"/>
      <c r="AI107" s="117">
        <v>1</v>
      </c>
      <c r="AJ107" s="111"/>
      <c r="AK107" s="111"/>
      <c r="AL107" s="111"/>
      <c r="AM107" s="117"/>
      <c r="AN107" s="111"/>
      <c r="AO107" s="111"/>
      <c r="AP107" s="111"/>
      <c r="AQ107" s="118"/>
      <c r="AR107" s="119"/>
      <c r="AS107" s="119"/>
      <c r="AT107" s="120"/>
      <c r="AU107" s="111"/>
      <c r="AV107" s="111"/>
      <c r="AW107" s="111"/>
      <c r="AX107" s="112"/>
      <c r="AY107">
        <f t="shared" si="3"/>
        <v>1</v>
      </c>
    </row>
    <row r="108" spans="1:60" ht="23.25" hidden="1" customHeight="1" x14ac:dyDescent="0.15">
      <c r="A108" s="626"/>
      <c r="B108" s="627"/>
      <c r="C108" s="627"/>
      <c r="D108" s="627"/>
      <c r="E108" s="627"/>
      <c r="F108" s="628"/>
      <c r="G108" s="205"/>
      <c r="H108" s="206"/>
      <c r="I108" s="206"/>
      <c r="J108" s="206"/>
      <c r="K108" s="206"/>
      <c r="L108" s="206"/>
      <c r="M108" s="206"/>
      <c r="N108" s="206"/>
      <c r="O108" s="207"/>
      <c r="P108" s="158"/>
      <c r="Q108" s="158"/>
      <c r="R108" s="158"/>
      <c r="S108" s="158"/>
      <c r="T108" s="158"/>
      <c r="U108" s="158"/>
      <c r="V108" s="158"/>
      <c r="W108" s="158"/>
      <c r="X108" s="159"/>
      <c r="Y108" s="199" t="s">
        <v>50</v>
      </c>
      <c r="Z108" s="200"/>
      <c r="AA108" s="201"/>
      <c r="AB108" s="116"/>
      <c r="AC108" s="116"/>
      <c r="AD108" s="116"/>
      <c r="AE108" s="117">
        <v>0</v>
      </c>
      <c r="AF108" s="111"/>
      <c r="AG108" s="111"/>
      <c r="AH108" s="111"/>
      <c r="AI108" s="117">
        <v>5</v>
      </c>
      <c r="AJ108" s="111"/>
      <c r="AK108" s="111"/>
      <c r="AL108" s="111"/>
      <c r="AM108" s="117"/>
      <c r="AN108" s="111"/>
      <c r="AO108" s="111"/>
      <c r="AP108" s="111"/>
      <c r="AQ108" s="118"/>
      <c r="AR108" s="119"/>
      <c r="AS108" s="119"/>
      <c r="AT108" s="120"/>
      <c r="AU108" s="111"/>
      <c r="AV108" s="111"/>
      <c r="AW108" s="111"/>
      <c r="AX108" s="112"/>
      <c r="AY108">
        <f t="shared" si="3"/>
        <v>1</v>
      </c>
    </row>
    <row r="109" spans="1:60" ht="23.25" hidden="1" customHeight="1" x14ac:dyDescent="0.15">
      <c r="A109" s="625"/>
      <c r="B109" s="623"/>
      <c r="C109" s="623"/>
      <c r="D109" s="623"/>
      <c r="E109" s="623"/>
      <c r="F109" s="624"/>
      <c r="G109" s="208"/>
      <c r="H109" s="209"/>
      <c r="I109" s="209"/>
      <c r="J109" s="209"/>
      <c r="K109" s="209"/>
      <c r="L109" s="209"/>
      <c r="M109" s="209"/>
      <c r="N109" s="209"/>
      <c r="O109" s="210"/>
      <c r="P109" s="161"/>
      <c r="Q109" s="161"/>
      <c r="R109" s="161"/>
      <c r="S109" s="161"/>
      <c r="T109" s="161"/>
      <c r="U109" s="161"/>
      <c r="V109" s="161"/>
      <c r="W109" s="161"/>
      <c r="X109" s="162"/>
      <c r="Y109" s="199" t="s">
        <v>13</v>
      </c>
      <c r="Z109" s="200"/>
      <c r="AA109" s="201"/>
      <c r="AB109" s="619" t="s">
        <v>14</v>
      </c>
      <c r="AC109" s="619"/>
      <c r="AD109" s="619"/>
      <c r="AE109" s="117">
        <v>5</v>
      </c>
      <c r="AF109" s="111"/>
      <c r="AG109" s="111"/>
      <c r="AH109" s="111"/>
      <c r="AI109" s="117">
        <v>-4</v>
      </c>
      <c r="AJ109" s="111"/>
      <c r="AK109" s="111"/>
      <c r="AL109" s="111"/>
      <c r="AM109" s="117"/>
      <c r="AN109" s="111"/>
      <c r="AO109" s="111"/>
      <c r="AP109" s="111"/>
      <c r="AQ109" s="118"/>
      <c r="AR109" s="119"/>
      <c r="AS109" s="119"/>
      <c r="AT109" s="120"/>
      <c r="AU109" s="111"/>
      <c r="AV109" s="111"/>
      <c r="AW109" s="111"/>
      <c r="AX109" s="112"/>
      <c r="AY109">
        <f t="shared" si="3"/>
        <v>1</v>
      </c>
    </row>
    <row r="110" spans="1:60" ht="23.25" hidden="1" customHeight="1" x14ac:dyDescent="0.15">
      <c r="A110" s="211" t="s">
        <v>260</v>
      </c>
      <c r="B110" s="174"/>
      <c r="C110" s="174"/>
      <c r="D110" s="174"/>
      <c r="E110" s="174"/>
      <c r="F110" s="175"/>
      <c r="G110" s="213"/>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5"/>
      <c r="AY110">
        <f t="shared" si="3"/>
        <v>1</v>
      </c>
    </row>
    <row r="111" spans="1:60" ht="23.25" hidden="1" customHeight="1" thickBot="1" x14ac:dyDescent="0.2">
      <c r="A111" s="212"/>
      <c r="B111" s="182"/>
      <c r="C111" s="182"/>
      <c r="D111" s="182"/>
      <c r="E111" s="182"/>
      <c r="F111" s="183"/>
      <c r="G111" s="216"/>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f t="shared" si="3"/>
        <v>1</v>
      </c>
    </row>
    <row r="112" spans="1:60" ht="18.75" hidden="1" customHeight="1" x14ac:dyDescent="0.15">
      <c r="A112" s="219" t="s">
        <v>573</v>
      </c>
      <c r="B112" s="176" t="s">
        <v>574</v>
      </c>
      <c r="C112" s="177"/>
      <c r="D112" s="177"/>
      <c r="E112" s="177"/>
      <c r="F112" s="178"/>
      <c r="G112" s="221" t="s">
        <v>575</v>
      </c>
      <c r="H112" s="221"/>
      <c r="I112" s="221"/>
      <c r="J112" s="221"/>
      <c r="K112" s="221"/>
      <c r="L112" s="221"/>
      <c r="M112" s="221"/>
      <c r="N112" s="221"/>
      <c r="O112" s="221"/>
      <c r="P112" s="221"/>
      <c r="Q112" s="221"/>
      <c r="R112" s="221"/>
      <c r="S112" s="221"/>
      <c r="T112" s="221"/>
      <c r="U112" s="221"/>
      <c r="V112" s="221"/>
      <c r="W112" s="221"/>
      <c r="X112" s="221"/>
      <c r="Y112" s="221"/>
      <c r="Z112" s="221"/>
      <c r="AA112" s="222"/>
      <c r="AB112" s="223" t="s">
        <v>595</v>
      </c>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4"/>
      <c r="AY112">
        <f>COUNTA($G$114)</f>
        <v>0</v>
      </c>
    </row>
    <row r="113" spans="1:60" ht="22.5" hidden="1" customHeight="1" x14ac:dyDescent="0.15">
      <c r="A113" s="219"/>
      <c r="B113" s="176"/>
      <c r="C113" s="177"/>
      <c r="D113" s="177"/>
      <c r="E113" s="177"/>
      <c r="F113" s="178"/>
      <c r="G113" s="132"/>
      <c r="H113" s="132"/>
      <c r="I113" s="132"/>
      <c r="J113" s="132"/>
      <c r="K113" s="132"/>
      <c r="L113" s="132"/>
      <c r="M113" s="132"/>
      <c r="N113" s="132"/>
      <c r="O113" s="132"/>
      <c r="P113" s="132"/>
      <c r="Q113" s="132"/>
      <c r="R113" s="132"/>
      <c r="S113" s="132"/>
      <c r="T113" s="132"/>
      <c r="U113" s="132"/>
      <c r="V113" s="132"/>
      <c r="W113" s="132"/>
      <c r="X113" s="132"/>
      <c r="Y113" s="132"/>
      <c r="Z113" s="132"/>
      <c r="AA113" s="133"/>
      <c r="AB113" s="131"/>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53"/>
      <c r="AY113">
        <f t="shared" ref="AY113:AY121" si="4">$AY$112</f>
        <v>0</v>
      </c>
    </row>
    <row r="114" spans="1:60" ht="22.5" hidden="1" customHeight="1" x14ac:dyDescent="0.15">
      <c r="A114" s="219"/>
      <c r="B114" s="176"/>
      <c r="C114" s="177"/>
      <c r="D114" s="177"/>
      <c r="E114" s="177"/>
      <c r="F114" s="178"/>
      <c r="G114" s="225"/>
      <c r="H114" s="225"/>
      <c r="I114" s="225"/>
      <c r="J114" s="225"/>
      <c r="K114" s="225"/>
      <c r="L114" s="225"/>
      <c r="M114" s="225"/>
      <c r="N114" s="225"/>
      <c r="O114" s="225"/>
      <c r="P114" s="225"/>
      <c r="Q114" s="225"/>
      <c r="R114" s="225"/>
      <c r="S114" s="225"/>
      <c r="T114" s="225"/>
      <c r="U114" s="225"/>
      <c r="V114" s="225"/>
      <c r="W114" s="225"/>
      <c r="X114" s="225"/>
      <c r="Y114" s="225"/>
      <c r="Z114" s="225"/>
      <c r="AA114" s="226"/>
      <c r="AB114" s="231"/>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2"/>
      <c r="AY114">
        <f t="shared" si="4"/>
        <v>0</v>
      </c>
    </row>
    <row r="115" spans="1:60" ht="22.5" hidden="1" customHeight="1" x14ac:dyDescent="0.15">
      <c r="A115" s="219"/>
      <c r="B115" s="176"/>
      <c r="C115" s="177"/>
      <c r="D115" s="177"/>
      <c r="E115" s="177"/>
      <c r="F115" s="178"/>
      <c r="G115" s="227"/>
      <c r="H115" s="227"/>
      <c r="I115" s="227"/>
      <c r="J115" s="227"/>
      <c r="K115" s="227"/>
      <c r="L115" s="227"/>
      <c r="M115" s="227"/>
      <c r="N115" s="227"/>
      <c r="O115" s="227"/>
      <c r="P115" s="227"/>
      <c r="Q115" s="227"/>
      <c r="R115" s="227"/>
      <c r="S115" s="227"/>
      <c r="T115" s="227"/>
      <c r="U115" s="227"/>
      <c r="V115" s="227"/>
      <c r="W115" s="227"/>
      <c r="X115" s="227"/>
      <c r="Y115" s="227"/>
      <c r="Z115" s="227"/>
      <c r="AA115" s="228"/>
      <c r="AB115" s="233"/>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34"/>
      <c r="AY115">
        <f t="shared" si="4"/>
        <v>0</v>
      </c>
    </row>
    <row r="116" spans="1:60" ht="19.5" hidden="1" customHeight="1" x14ac:dyDescent="0.15">
      <c r="A116" s="219"/>
      <c r="B116" s="181"/>
      <c r="C116" s="182"/>
      <c r="D116" s="182"/>
      <c r="E116" s="182"/>
      <c r="F116" s="183"/>
      <c r="G116" s="229"/>
      <c r="H116" s="229"/>
      <c r="I116" s="229"/>
      <c r="J116" s="229"/>
      <c r="K116" s="229"/>
      <c r="L116" s="229"/>
      <c r="M116" s="229"/>
      <c r="N116" s="229"/>
      <c r="O116" s="229"/>
      <c r="P116" s="229"/>
      <c r="Q116" s="229"/>
      <c r="R116" s="229"/>
      <c r="S116" s="229"/>
      <c r="T116" s="229"/>
      <c r="U116" s="229"/>
      <c r="V116" s="229"/>
      <c r="W116" s="229"/>
      <c r="X116" s="229"/>
      <c r="Y116" s="229"/>
      <c r="Z116" s="229"/>
      <c r="AA116" s="230"/>
      <c r="AB116" s="235"/>
      <c r="AC116" s="229"/>
      <c r="AD116" s="229"/>
      <c r="AE116" s="227"/>
      <c r="AF116" s="227"/>
      <c r="AG116" s="227"/>
      <c r="AH116" s="227"/>
      <c r="AI116" s="227"/>
      <c r="AJ116" s="227"/>
      <c r="AK116" s="227"/>
      <c r="AL116" s="227"/>
      <c r="AM116" s="227"/>
      <c r="AN116" s="227"/>
      <c r="AO116" s="227"/>
      <c r="AP116" s="227"/>
      <c r="AQ116" s="227"/>
      <c r="AR116" s="227"/>
      <c r="AS116" s="227"/>
      <c r="AT116" s="227"/>
      <c r="AU116" s="229"/>
      <c r="AV116" s="229"/>
      <c r="AW116" s="229"/>
      <c r="AX116" s="236"/>
      <c r="AY116">
        <f t="shared" si="4"/>
        <v>0</v>
      </c>
    </row>
    <row r="117" spans="1:60" ht="18.75" hidden="1" customHeight="1" x14ac:dyDescent="0.15">
      <c r="A117" s="219"/>
      <c r="B117" s="173" t="s">
        <v>138</v>
      </c>
      <c r="C117" s="174"/>
      <c r="D117" s="174"/>
      <c r="E117" s="174"/>
      <c r="F117" s="175"/>
      <c r="G117" s="179" t="s">
        <v>56</v>
      </c>
      <c r="H117" s="129"/>
      <c r="I117" s="129"/>
      <c r="J117" s="129"/>
      <c r="K117" s="129"/>
      <c r="L117" s="129"/>
      <c r="M117" s="129"/>
      <c r="N117" s="129"/>
      <c r="O117" s="130"/>
      <c r="P117" s="128" t="s">
        <v>58</v>
      </c>
      <c r="Q117" s="129"/>
      <c r="R117" s="129"/>
      <c r="S117" s="129"/>
      <c r="T117" s="129"/>
      <c r="U117" s="129"/>
      <c r="V117" s="129"/>
      <c r="W117" s="129"/>
      <c r="X117" s="130"/>
      <c r="Y117" s="134"/>
      <c r="Z117" s="135"/>
      <c r="AA117" s="136"/>
      <c r="AB117" s="137" t="s">
        <v>11</v>
      </c>
      <c r="AC117" s="138"/>
      <c r="AD117" s="139"/>
      <c r="AE117" s="143" t="s">
        <v>416</v>
      </c>
      <c r="AF117" s="143"/>
      <c r="AG117" s="143"/>
      <c r="AH117" s="143"/>
      <c r="AI117" s="143" t="s">
        <v>568</v>
      </c>
      <c r="AJ117" s="143"/>
      <c r="AK117" s="143"/>
      <c r="AL117" s="143"/>
      <c r="AM117" s="143" t="s">
        <v>384</v>
      </c>
      <c r="AN117" s="143"/>
      <c r="AO117" s="143"/>
      <c r="AP117" s="143"/>
      <c r="AQ117" s="144" t="s">
        <v>174</v>
      </c>
      <c r="AR117" s="145"/>
      <c r="AS117" s="145"/>
      <c r="AT117" s="146"/>
      <c r="AU117" s="147" t="s">
        <v>128</v>
      </c>
      <c r="AV117" s="147"/>
      <c r="AW117" s="147"/>
      <c r="AX117" s="148"/>
      <c r="AY117">
        <f t="shared" si="4"/>
        <v>0</v>
      </c>
      <c r="AZ117" s="10"/>
      <c r="BA117" s="10"/>
      <c r="BB117" s="10"/>
      <c r="BC117" s="10"/>
    </row>
    <row r="118" spans="1:60" ht="18.75" hidden="1" customHeight="1" x14ac:dyDescent="0.15">
      <c r="A118" s="219"/>
      <c r="B118" s="176"/>
      <c r="C118" s="177"/>
      <c r="D118" s="177"/>
      <c r="E118" s="177"/>
      <c r="F118" s="178"/>
      <c r="G118" s="180"/>
      <c r="H118" s="132"/>
      <c r="I118" s="132"/>
      <c r="J118" s="132"/>
      <c r="K118" s="132"/>
      <c r="L118" s="132"/>
      <c r="M118" s="132"/>
      <c r="N118" s="132"/>
      <c r="O118" s="133"/>
      <c r="P118" s="131"/>
      <c r="Q118" s="132"/>
      <c r="R118" s="132"/>
      <c r="S118" s="132"/>
      <c r="T118" s="132"/>
      <c r="U118" s="132"/>
      <c r="V118" s="132"/>
      <c r="W118" s="132"/>
      <c r="X118" s="133"/>
      <c r="Y118" s="134"/>
      <c r="Z118" s="135"/>
      <c r="AA118" s="136"/>
      <c r="AB118" s="140"/>
      <c r="AC118" s="141"/>
      <c r="AD118" s="142"/>
      <c r="AE118" s="143"/>
      <c r="AF118" s="143"/>
      <c r="AG118" s="143"/>
      <c r="AH118" s="143"/>
      <c r="AI118" s="143"/>
      <c r="AJ118" s="143"/>
      <c r="AK118" s="143"/>
      <c r="AL118" s="143"/>
      <c r="AM118" s="143"/>
      <c r="AN118" s="143"/>
      <c r="AO118" s="143"/>
      <c r="AP118" s="143"/>
      <c r="AQ118" s="149"/>
      <c r="AR118" s="150"/>
      <c r="AS118" s="151" t="s">
        <v>175</v>
      </c>
      <c r="AT118" s="152"/>
      <c r="AU118" s="150"/>
      <c r="AV118" s="150"/>
      <c r="AW118" s="132" t="s">
        <v>166</v>
      </c>
      <c r="AX118" s="153"/>
      <c r="AY118">
        <f t="shared" si="4"/>
        <v>0</v>
      </c>
      <c r="AZ118" s="10"/>
      <c r="BA118" s="10"/>
      <c r="BB118" s="10"/>
      <c r="BC118" s="10"/>
      <c r="BD118" s="10"/>
      <c r="BE118" s="10"/>
      <c r="BF118" s="10"/>
      <c r="BG118" s="10"/>
      <c r="BH118" s="10"/>
    </row>
    <row r="119" spans="1:60" ht="23.25" hidden="1" customHeight="1" x14ac:dyDescent="0.15">
      <c r="A119" s="219"/>
      <c r="B119" s="176"/>
      <c r="C119" s="177"/>
      <c r="D119" s="177"/>
      <c r="E119" s="177"/>
      <c r="F119" s="178"/>
      <c r="G119" s="154"/>
      <c r="H119" s="155"/>
      <c r="I119" s="155"/>
      <c r="J119" s="155"/>
      <c r="K119" s="155"/>
      <c r="L119" s="155"/>
      <c r="M119" s="155"/>
      <c r="N119" s="155"/>
      <c r="O119" s="156"/>
      <c r="P119" s="155"/>
      <c r="Q119" s="163"/>
      <c r="R119" s="163"/>
      <c r="S119" s="163"/>
      <c r="T119" s="163"/>
      <c r="U119" s="163"/>
      <c r="V119" s="163"/>
      <c r="W119" s="163"/>
      <c r="X119" s="164"/>
      <c r="Y119" s="169" t="s">
        <v>57</v>
      </c>
      <c r="Z119" s="170"/>
      <c r="AA119" s="171"/>
      <c r="AB119" s="172"/>
      <c r="AC119" s="172"/>
      <c r="AD119" s="172"/>
      <c r="AE119" s="117"/>
      <c r="AF119" s="111"/>
      <c r="AG119" s="111"/>
      <c r="AH119" s="111"/>
      <c r="AI119" s="117"/>
      <c r="AJ119" s="111"/>
      <c r="AK119" s="111"/>
      <c r="AL119" s="111"/>
      <c r="AM119" s="117"/>
      <c r="AN119" s="111"/>
      <c r="AO119" s="111"/>
      <c r="AP119" s="111"/>
      <c r="AQ119" s="118"/>
      <c r="AR119" s="119"/>
      <c r="AS119" s="119"/>
      <c r="AT119" s="120"/>
      <c r="AU119" s="111"/>
      <c r="AV119" s="111"/>
      <c r="AW119" s="111"/>
      <c r="AX119" s="112"/>
      <c r="AY119">
        <f t="shared" si="4"/>
        <v>0</v>
      </c>
    </row>
    <row r="120" spans="1:60" ht="23.25" hidden="1" customHeight="1" x14ac:dyDescent="0.15">
      <c r="A120" s="219"/>
      <c r="B120" s="176"/>
      <c r="C120" s="177"/>
      <c r="D120" s="177"/>
      <c r="E120" s="177"/>
      <c r="F120" s="178"/>
      <c r="G120" s="157"/>
      <c r="H120" s="158"/>
      <c r="I120" s="158"/>
      <c r="J120" s="158"/>
      <c r="K120" s="158"/>
      <c r="L120" s="158"/>
      <c r="M120" s="158"/>
      <c r="N120" s="158"/>
      <c r="O120" s="159"/>
      <c r="P120" s="165"/>
      <c r="Q120" s="165"/>
      <c r="R120" s="165"/>
      <c r="S120" s="165"/>
      <c r="T120" s="165"/>
      <c r="U120" s="165"/>
      <c r="V120" s="165"/>
      <c r="W120" s="165"/>
      <c r="X120" s="166"/>
      <c r="Y120" s="113" t="s">
        <v>50</v>
      </c>
      <c r="Z120" s="114"/>
      <c r="AA120" s="115"/>
      <c r="AB120" s="116"/>
      <c r="AC120" s="116"/>
      <c r="AD120" s="116"/>
      <c r="AE120" s="117"/>
      <c r="AF120" s="111"/>
      <c r="AG120" s="111"/>
      <c r="AH120" s="111"/>
      <c r="AI120" s="117"/>
      <c r="AJ120" s="111"/>
      <c r="AK120" s="111"/>
      <c r="AL120" s="111"/>
      <c r="AM120" s="117"/>
      <c r="AN120" s="111"/>
      <c r="AO120" s="111"/>
      <c r="AP120" s="111"/>
      <c r="AQ120" s="118"/>
      <c r="AR120" s="119"/>
      <c r="AS120" s="119"/>
      <c r="AT120" s="120"/>
      <c r="AU120" s="111"/>
      <c r="AV120" s="111"/>
      <c r="AW120" s="111"/>
      <c r="AX120" s="112"/>
      <c r="AY120">
        <f t="shared" si="4"/>
        <v>0</v>
      </c>
      <c r="AZ120" s="10"/>
      <c r="BA120" s="10"/>
      <c r="BB120" s="10"/>
      <c r="BC120" s="10"/>
    </row>
    <row r="121" spans="1:60" ht="23.25" hidden="1" customHeight="1" x14ac:dyDescent="0.15">
      <c r="A121" s="219"/>
      <c r="B121" s="176"/>
      <c r="C121" s="177"/>
      <c r="D121" s="177"/>
      <c r="E121" s="177"/>
      <c r="F121" s="178"/>
      <c r="G121" s="160"/>
      <c r="H121" s="161"/>
      <c r="I121" s="161"/>
      <c r="J121" s="161"/>
      <c r="K121" s="161"/>
      <c r="L121" s="161"/>
      <c r="M121" s="161"/>
      <c r="N121" s="161"/>
      <c r="O121" s="162"/>
      <c r="P121" s="167"/>
      <c r="Q121" s="167"/>
      <c r="R121" s="167"/>
      <c r="S121" s="167"/>
      <c r="T121" s="167"/>
      <c r="U121" s="167"/>
      <c r="V121" s="167"/>
      <c r="W121" s="167"/>
      <c r="X121" s="168"/>
      <c r="Y121" s="113" t="s">
        <v>13</v>
      </c>
      <c r="Z121" s="114"/>
      <c r="AA121" s="115"/>
      <c r="AB121" s="121" t="s">
        <v>14</v>
      </c>
      <c r="AC121" s="121"/>
      <c r="AD121" s="121"/>
      <c r="AE121" s="122"/>
      <c r="AF121" s="123"/>
      <c r="AG121" s="123"/>
      <c r="AH121" s="123"/>
      <c r="AI121" s="122"/>
      <c r="AJ121" s="123"/>
      <c r="AK121" s="123"/>
      <c r="AL121" s="123"/>
      <c r="AM121" s="122"/>
      <c r="AN121" s="123"/>
      <c r="AO121" s="123"/>
      <c r="AP121" s="123"/>
      <c r="AQ121" s="118"/>
      <c r="AR121" s="119"/>
      <c r="AS121" s="119"/>
      <c r="AT121" s="120"/>
      <c r="AU121" s="111"/>
      <c r="AV121" s="111"/>
      <c r="AW121" s="111"/>
      <c r="AX121" s="112"/>
      <c r="AY121">
        <f t="shared" si="4"/>
        <v>0</v>
      </c>
      <c r="AZ121" s="10"/>
      <c r="BA121" s="10"/>
      <c r="BB121" s="10"/>
      <c r="BC121" s="10"/>
      <c r="BD121" s="10"/>
      <c r="BE121" s="10"/>
      <c r="BF121" s="10"/>
      <c r="BG121" s="10"/>
      <c r="BH121" s="10"/>
    </row>
    <row r="122" spans="1:60" ht="18.75" hidden="1" customHeight="1" x14ac:dyDescent="0.15">
      <c r="A122" s="219"/>
      <c r="B122" s="173" t="s">
        <v>138</v>
      </c>
      <c r="C122" s="174"/>
      <c r="D122" s="174"/>
      <c r="E122" s="174"/>
      <c r="F122" s="175"/>
      <c r="G122" s="179" t="s">
        <v>56</v>
      </c>
      <c r="H122" s="129"/>
      <c r="I122" s="129"/>
      <c r="J122" s="129"/>
      <c r="K122" s="129"/>
      <c r="L122" s="129"/>
      <c r="M122" s="129"/>
      <c r="N122" s="129"/>
      <c r="O122" s="130"/>
      <c r="P122" s="128" t="s">
        <v>58</v>
      </c>
      <c r="Q122" s="129"/>
      <c r="R122" s="129"/>
      <c r="S122" s="129"/>
      <c r="T122" s="129"/>
      <c r="U122" s="129"/>
      <c r="V122" s="129"/>
      <c r="W122" s="129"/>
      <c r="X122" s="130"/>
      <c r="Y122" s="134"/>
      <c r="Z122" s="135"/>
      <c r="AA122" s="136"/>
      <c r="AB122" s="137" t="s">
        <v>11</v>
      </c>
      <c r="AC122" s="138"/>
      <c r="AD122" s="139"/>
      <c r="AE122" s="143" t="s">
        <v>416</v>
      </c>
      <c r="AF122" s="143"/>
      <c r="AG122" s="143"/>
      <c r="AH122" s="143"/>
      <c r="AI122" s="143" t="s">
        <v>568</v>
      </c>
      <c r="AJ122" s="143"/>
      <c r="AK122" s="143"/>
      <c r="AL122" s="143"/>
      <c r="AM122" s="143" t="s">
        <v>384</v>
      </c>
      <c r="AN122" s="143"/>
      <c r="AO122" s="143"/>
      <c r="AP122" s="143"/>
      <c r="AQ122" s="144" t="s">
        <v>174</v>
      </c>
      <c r="AR122" s="145"/>
      <c r="AS122" s="145"/>
      <c r="AT122" s="146"/>
      <c r="AU122" s="147" t="s">
        <v>128</v>
      </c>
      <c r="AV122" s="147"/>
      <c r="AW122" s="147"/>
      <c r="AX122" s="148"/>
      <c r="AY122">
        <f>COUNTA($G$124)</f>
        <v>0</v>
      </c>
      <c r="AZ122" s="10"/>
      <c r="BA122" s="10"/>
      <c r="BB122" s="10"/>
      <c r="BC122" s="10"/>
    </row>
    <row r="123" spans="1:60" ht="18.75" hidden="1" customHeight="1" x14ac:dyDescent="0.15">
      <c r="A123" s="219"/>
      <c r="B123" s="176"/>
      <c r="C123" s="177"/>
      <c r="D123" s="177"/>
      <c r="E123" s="177"/>
      <c r="F123" s="178"/>
      <c r="G123" s="180"/>
      <c r="H123" s="132"/>
      <c r="I123" s="132"/>
      <c r="J123" s="132"/>
      <c r="K123" s="132"/>
      <c r="L123" s="132"/>
      <c r="M123" s="132"/>
      <c r="N123" s="132"/>
      <c r="O123" s="133"/>
      <c r="P123" s="131"/>
      <c r="Q123" s="132"/>
      <c r="R123" s="132"/>
      <c r="S123" s="132"/>
      <c r="T123" s="132"/>
      <c r="U123" s="132"/>
      <c r="V123" s="132"/>
      <c r="W123" s="132"/>
      <c r="X123" s="133"/>
      <c r="Y123" s="134"/>
      <c r="Z123" s="135"/>
      <c r="AA123" s="136"/>
      <c r="AB123" s="140"/>
      <c r="AC123" s="141"/>
      <c r="AD123" s="142"/>
      <c r="AE123" s="143"/>
      <c r="AF123" s="143"/>
      <c r="AG123" s="143"/>
      <c r="AH123" s="143"/>
      <c r="AI123" s="143"/>
      <c r="AJ123" s="143"/>
      <c r="AK123" s="143"/>
      <c r="AL123" s="143"/>
      <c r="AM123" s="143"/>
      <c r="AN123" s="143"/>
      <c r="AO123" s="143"/>
      <c r="AP123" s="143"/>
      <c r="AQ123" s="149"/>
      <c r="AR123" s="150"/>
      <c r="AS123" s="151" t="s">
        <v>175</v>
      </c>
      <c r="AT123" s="152"/>
      <c r="AU123" s="150"/>
      <c r="AV123" s="150"/>
      <c r="AW123" s="132" t="s">
        <v>166</v>
      </c>
      <c r="AX123" s="153"/>
      <c r="AY123">
        <f>$AY$122</f>
        <v>0</v>
      </c>
      <c r="AZ123" s="10"/>
      <c r="BA123" s="10"/>
      <c r="BB123" s="10"/>
      <c r="BC123" s="10"/>
      <c r="BD123" s="10"/>
      <c r="BE123" s="10"/>
      <c r="BF123" s="10"/>
      <c r="BG123" s="10"/>
      <c r="BH123" s="10"/>
    </row>
    <row r="124" spans="1:60" ht="23.25" hidden="1" customHeight="1" x14ac:dyDescent="0.15">
      <c r="A124" s="219"/>
      <c r="B124" s="176"/>
      <c r="C124" s="177"/>
      <c r="D124" s="177"/>
      <c r="E124" s="177"/>
      <c r="F124" s="178"/>
      <c r="G124" s="154"/>
      <c r="H124" s="155"/>
      <c r="I124" s="155"/>
      <c r="J124" s="155"/>
      <c r="K124" s="155"/>
      <c r="L124" s="155"/>
      <c r="M124" s="155"/>
      <c r="N124" s="155"/>
      <c r="O124" s="156"/>
      <c r="P124" s="155"/>
      <c r="Q124" s="163"/>
      <c r="R124" s="163"/>
      <c r="S124" s="163"/>
      <c r="T124" s="163"/>
      <c r="U124" s="163"/>
      <c r="V124" s="163"/>
      <c r="W124" s="163"/>
      <c r="X124" s="164"/>
      <c r="Y124" s="169" t="s">
        <v>57</v>
      </c>
      <c r="Z124" s="170"/>
      <c r="AA124" s="171"/>
      <c r="AB124" s="172"/>
      <c r="AC124" s="172"/>
      <c r="AD124" s="172"/>
      <c r="AE124" s="117"/>
      <c r="AF124" s="111"/>
      <c r="AG124" s="111"/>
      <c r="AH124" s="111"/>
      <c r="AI124" s="117"/>
      <c r="AJ124" s="111"/>
      <c r="AK124" s="111"/>
      <c r="AL124" s="111"/>
      <c r="AM124" s="117"/>
      <c r="AN124" s="111"/>
      <c r="AO124" s="111"/>
      <c r="AP124" s="111"/>
      <c r="AQ124" s="118"/>
      <c r="AR124" s="119"/>
      <c r="AS124" s="119"/>
      <c r="AT124" s="120"/>
      <c r="AU124" s="111"/>
      <c r="AV124" s="111"/>
      <c r="AW124" s="111"/>
      <c r="AX124" s="112"/>
      <c r="AY124">
        <f>$AY$122</f>
        <v>0</v>
      </c>
    </row>
    <row r="125" spans="1:60" ht="23.25" hidden="1" customHeight="1" x14ac:dyDescent="0.15">
      <c r="A125" s="219"/>
      <c r="B125" s="176"/>
      <c r="C125" s="177"/>
      <c r="D125" s="177"/>
      <c r="E125" s="177"/>
      <c r="F125" s="178"/>
      <c r="G125" s="157"/>
      <c r="H125" s="158"/>
      <c r="I125" s="158"/>
      <c r="J125" s="158"/>
      <c r="K125" s="158"/>
      <c r="L125" s="158"/>
      <c r="M125" s="158"/>
      <c r="N125" s="158"/>
      <c r="O125" s="159"/>
      <c r="P125" s="165"/>
      <c r="Q125" s="165"/>
      <c r="R125" s="165"/>
      <c r="S125" s="165"/>
      <c r="T125" s="165"/>
      <c r="U125" s="165"/>
      <c r="V125" s="165"/>
      <c r="W125" s="165"/>
      <c r="X125" s="166"/>
      <c r="Y125" s="113" t="s">
        <v>50</v>
      </c>
      <c r="Z125" s="114"/>
      <c r="AA125" s="115"/>
      <c r="AB125" s="116"/>
      <c r="AC125" s="116"/>
      <c r="AD125" s="116"/>
      <c r="AE125" s="117"/>
      <c r="AF125" s="111"/>
      <c r="AG125" s="111"/>
      <c r="AH125" s="111"/>
      <c r="AI125" s="117"/>
      <c r="AJ125" s="111"/>
      <c r="AK125" s="111"/>
      <c r="AL125" s="111"/>
      <c r="AM125" s="117"/>
      <c r="AN125" s="111"/>
      <c r="AO125" s="111"/>
      <c r="AP125" s="111"/>
      <c r="AQ125" s="118"/>
      <c r="AR125" s="119"/>
      <c r="AS125" s="119"/>
      <c r="AT125" s="120"/>
      <c r="AU125" s="111"/>
      <c r="AV125" s="111"/>
      <c r="AW125" s="111"/>
      <c r="AX125" s="112"/>
      <c r="AY125">
        <f>$AY$122</f>
        <v>0</v>
      </c>
      <c r="AZ125" s="10"/>
      <c r="BA125" s="10"/>
      <c r="BB125" s="10"/>
      <c r="BC125" s="10"/>
    </row>
    <row r="126" spans="1:60" ht="23.25" hidden="1" customHeight="1" x14ac:dyDescent="0.15">
      <c r="A126" s="219"/>
      <c r="B126" s="181"/>
      <c r="C126" s="182"/>
      <c r="D126" s="182"/>
      <c r="E126" s="182"/>
      <c r="F126" s="183"/>
      <c r="G126" s="160"/>
      <c r="H126" s="161"/>
      <c r="I126" s="161"/>
      <c r="J126" s="161"/>
      <c r="K126" s="161"/>
      <c r="L126" s="161"/>
      <c r="M126" s="161"/>
      <c r="N126" s="161"/>
      <c r="O126" s="162"/>
      <c r="P126" s="167"/>
      <c r="Q126" s="167"/>
      <c r="R126" s="167"/>
      <c r="S126" s="167"/>
      <c r="T126" s="167"/>
      <c r="U126" s="167"/>
      <c r="V126" s="167"/>
      <c r="W126" s="167"/>
      <c r="X126" s="168"/>
      <c r="Y126" s="113" t="s">
        <v>13</v>
      </c>
      <c r="Z126" s="114"/>
      <c r="AA126" s="115"/>
      <c r="AB126" s="121" t="s">
        <v>14</v>
      </c>
      <c r="AC126" s="121"/>
      <c r="AD126" s="121"/>
      <c r="AE126" s="122"/>
      <c r="AF126" s="123"/>
      <c r="AG126" s="123"/>
      <c r="AH126" s="123"/>
      <c r="AI126" s="122"/>
      <c r="AJ126" s="123"/>
      <c r="AK126" s="123"/>
      <c r="AL126" s="123"/>
      <c r="AM126" s="122"/>
      <c r="AN126" s="123"/>
      <c r="AO126" s="123"/>
      <c r="AP126" s="123"/>
      <c r="AQ126" s="118"/>
      <c r="AR126" s="119"/>
      <c r="AS126" s="119"/>
      <c r="AT126" s="120"/>
      <c r="AU126" s="111"/>
      <c r="AV126" s="111"/>
      <c r="AW126" s="111"/>
      <c r="AX126" s="112"/>
      <c r="AY126">
        <f>$AY$122</f>
        <v>0</v>
      </c>
      <c r="AZ126" s="10"/>
      <c r="BA126" s="10"/>
      <c r="BB126" s="10"/>
      <c r="BC126" s="10"/>
      <c r="BD126" s="10"/>
      <c r="BE126" s="10"/>
      <c r="BF126" s="10"/>
      <c r="BG126" s="10"/>
      <c r="BH126" s="10"/>
    </row>
    <row r="127" spans="1:60" ht="18.75" hidden="1" customHeight="1" x14ac:dyDescent="0.15">
      <c r="A127" s="219"/>
      <c r="B127" s="173" t="s">
        <v>138</v>
      </c>
      <c r="C127" s="174"/>
      <c r="D127" s="174"/>
      <c r="E127" s="174"/>
      <c r="F127" s="175"/>
      <c r="G127" s="179" t="s">
        <v>56</v>
      </c>
      <c r="H127" s="129"/>
      <c r="I127" s="129"/>
      <c r="J127" s="129"/>
      <c r="K127" s="129"/>
      <c r="L127" s="129"/>
      <c r="M127" s="129"/>
      <c r="N127" s="129"/>
      <c r="O127" s="130"/>
      <c r="P127" s="128" t="s">
        <v>58</v>
      </c>
      <c r="Q127" s="129"/>
      <c r="R127" s="129"/>
      <c r="S127" s="129"/>
      <c r="T127" s="129"/>
      <c r="U127" s="129"/>
      <c r="V127" s="129"/>
      <c r="W127" s="129"/>
      <c r="X127" s="130"/>
      <c r="Y127" s="134"/>
      <c r="Z127" s="135"/>
      <c r="AA127" s="136"/>
      <c r="AB127" s="137" t="s">
        <v>11</v>
      </c>
      <c r="AC127" s="138"/>
      <c r="AD127" s="139"/>
      <c r="AE127" s="143" t="s">
        <v>416</v>
      </c>
      <c r="AF127" s="143"/>
      <c r="AG127" s="143"/>
      <c r="AH127" s="143"/>
      <c r="AI127" s="143" t="s">
        <v>568</v>
      </c>
      <c r="AJ127" s="143"/>
      <c r="AK127" s="143"/>
      <c r="AL127" s="143"/>
      <c r="AM127" s="143" t="s">
        <v>384</v>
      </c>
      <c r="AN127" s="143"/>
      <c r="AO127" s="143"/>
      <c r="AP127" s="143"/>
      <c r="AQ127" s="144" t="s">
        <v>174</v>
      </c>
      <c r="AR127" s="145"/>
      <c r="AS127" s="145"/>
      <c r="AT127" s="146"/>
      <c r="AU127" s="147" t="s">
        <v>128</v>
      </c>
      <c r="AV127" s="147"/>
      <c r="AW127" s="147"/>
      <c r="AX127" s="148"/>
      <c r="AY127">
        <f>COUNTA($G$129)</f>
        <v>0</v>
      </c>
      <c r="AZ127" s="10"/>
      <c r="BA127" s="10"/>
      <c r="BB127" s="10"/>
      <c r="BC127" s="10"/>
    </row>
    <row r="128" spans="1:60" ht="18.75" hidden="1" customHeight="1" x14ac:dyDescent="0.15">
      <c r="A128" s="219"/>
      <c r="B128" s="176"/>
      <c r="C128" s="177"/>
      <c r="D128" s="177"/>
      <c r="E128" s="177"/>
      <c r="F128" s="178"/>
      <c r="G128" s="180"/>
      <c r="H128" s="132"/>
      <c r="I128" s="132"/>
      <c r="J128" s="132"/>
      <c r="K128" s="132"/>
      <c r="L128" s="132"/>
      <c r="M128" s="132"/>
      <c r="N128" s="132"/>
      <c r="O128" s="133"/>
      <c r="P128" s="131"/>
      <c r="Q128" s="132"/>
      <c r="R128" s="132"/>
      <c r="S128" s="132"/>
      <c r="T128" s="132"/>
      <c r="U128" s="132"/>
      <c r="V128" s="132"/>
      <c r="W128" s="132"/>
      <c r="X128" s="133"/>
      <c r="Y128" s="134"/>
      <c r="Z128" s="135"/>
      <c r="AA128" s="136"/>
      <c r="AB128" s="140"/>
      <c r="AC128" s="141"/>
      <c r="AD128" s="142"/>
      <c r="AE128" s="143"/>
      <c r="AF128" s="143"/>
      <c r="AG128" s="143"/>
      <c r="AH128" s="143"/>
      <c r="AI128" s="143"/>
      <c r="AJ128" s="143"/>
      <c r="AK128" s="143"/>
      <c r="AL128" s="143"/>
      <c r="AM128" s="143"/>
      <c r="AN128" s="143"/>
      <c r="AO128" s="143"/>
      <c r="AP128" s="143"/>
      <c r="AQ128" s="149"/>
      <c r="AR128" s="150"/>
      <c r="AS128" s="151" t="s">
        <v>175</v>
      </c>
      <c r="AT128" s="152"/>
      <c r="AU128" s="150"/>
      <c r="AV128" s="150"/>
      <c r="AW128" s="132" t="s">
        <v>166</v>
      </c>
      <c r="AX128" s="153"/>
      <c r="AY128">
        <f>$AY$127</f>
        <v>0</v>
      </c>
      <c r="AZ128" s="10"/>
      <c r="BA128" s="10"/>
      <c r="BB128" s="10"/>
      <c r="BC128" s="10"/>
      <c r="BD128" s="10"/>
      <c r="BE128" s="10"/>
      <c r="BF128" s="10"/>
      <c r="BG128" s="10"/>
      <c r="BH128" s="10"/>
    </row>
    <row r="129" spans="1:60" ht="23.25" hidden="1" customHeight="1" x14ac:dyDescent="0.15">
      <c r="A129" s="219"/>
      <c r="B129" s="176"/>
      <c r="C129" s="177"/>
      <c r="D129" s="177"/>
      <c r="E129" s="177"/>
      <c r="F129" s="178"/>
      <c r="G129" s="154"/>
      <c r="H129" s="155"/>
      <c r="I129" s="155"/>
      <c r="J129" s="155"/>
      <c r="K129" s="155"/>
      <c r="L129" s="155"/>
      <c r="M129" s="155"/>
      <c r="N129" s="155"/>
      <c r="O129" s="156"/>
      <c r="P129" s="155"/>
      <c r="Q129" s="163"/>
      <c r="R129" s="163"/>
      <c r="S129" s="163"/>
      <c r="T129" s="163"/>
      <c r="U129" s="163"/>
      <c r="V129" s="163"/>
      <c r="W129" s="163"/>
      <c r="X129" s="164"/>
      <c r="Y129" s="169" t="s">
        <v>57</v>
      </c>
      <c r="Z129" s="170"/>
      <c r="AA129" s="171"/>
      <c r="AB129" s="172"/>
      <c r="AC129" s="172"/>
      <c r="AD129" s="172"/>
      <c r="AE129" s="117"/>
      <c r="AF129" s="111"/>
      <c r="AG129" s="111"/>
      <c r="AH129" s="111"/>
      <c r="AI129" s="117"/>
      <c r="AJ129" s="111"/>
      <c r="AK129" s="111"/>
      <c r="AL129" s="111"/>
      <c r="AM129" s="117"/>
      <c r="AN129" s="111"/>
      <c r="AO129" s="111"/>
      <c r="AP129" s="111"/>
      <c r="AQ129" s="118"/>
      <c r="AR129" s="119"/>
      <c r="AS129" s="119"/>
      <c r="AT129" s="120"/>
      <c r="AU129" s="111"/>
      <c r="AV129" s="111"/>
      <c r="AW129" s="111"/>
      <c r="AX129" s="112"/>
      <c r="AY129">
        <f>$AY$127</f>
        <v>0</v>
      </c>
    </row>
    <row r="130" spans="1:60" ht="23.25" hidden="1" customHeight="1" x14ac:dyDescent="0.15">
      <c r="A130" s="219"/>
      <c r="B130" s="176"/>
      <c r="C130" s="177"/>
      <c r="D130" s="177"/>
      <c r="E130" s="177"/>
      <c r="F130" s="178"/>
      <c r="G130" s="157"/>
      <c r="H130" s="158"/>
      <c r="I130" s="158"/>
      <c r="J130" s="158"/>
      <c r="K130" s="158"/>
      <c r="L130" s="158"/>
      <c r="M130" s="158"/>
      <c r="N130" s="158"/>
      <c r="O130" s="159"/>
      <c r="P130" s="165"/>
      <c r="Q130" s="165"/>
      <c r="R130" s="165"/>
      <c r="S130" s="165"/>
      <c r="T130" s="165"/>
      <c r="U130" s="165"/>
      <c r="V130" s="165"/>
      <c r="W130" s="165"/>
      <c r="X130" s="166"/>
      <c r="Y130" s="113" t="s">
        <v>50</v>
      </c>
      <c r="Z130" s="114"/>
      <c r="AA130" s="115"/>
      <c r="AB130" s="116"/>
      <c r="AC130" s="116"/>
      <c r="AD130" s="116"/>
      <c r="AE130" s="117"/>
      <c r="AF130" s="111"/>
      <c r="AG130" s="111"/>
      <c r="AH130" s="111"/>
      <c r="AI130" s="117"/>
      <c r="AJ130" s="111"/>
      <c r="AK130" s="111"/>
      <c r="AL130" s="111"/>
      <c r="AM130" s="117"/>
      <c r="AN130" s="111"/>
      <c r="AO130" s="111"/>
      <c r="AP130" s="111"/>
      <c r="AQ130" s="118"/>
      <c r="AR130" s="119"/>
      <c r="AS130" s="119"/>
      <c r="AT130" s="120"/>
      <c r="AU130" s="111"/>
      <c r="AV130" s="111"/>
      <c r="AW130" s="111"/>
      <c r="AX130" s="112"/>
      <c r="AY130">
        <f>$AY$127</f>
        <v>0</v>
      </c>
      <c r="AZ130" s="10"/>
      <c r="BA130" s="10"/>
      <c r="BB130" s="10"/>
      <c r="BC130" s="10"/>
    </row>
    <row r="131" spans="1:60" ht="23.25" hidden="1" customHeight="1" thickBot="1" x14ac:dyDescent="0.2">
      <c r="A131" s="220"/>
      <c r="B131" s="237"/>
      <c r="C131" s="238"/>
      <c r="D131" s="238"/>
      <c r="E131" s="238"/>
      <c r="F131" s="239"/>
      <c r="G131" s="160"/>
      <c r="H131" s="161"/>
      <c r="I131" s="161"/>
      <c r="J131" s="161"/>
      <c r="K131" s="161"/>
      <c r="L131" s="161"/>
      <c r="M131" s="161"/>
      <c r="N131" s="161"/>
      <c r="O131" s="162"/>
      <c r="P131" s="167"/>
      <c r="Q131" s="167"/>
      <c r="R131" s="167"/>
      <c r="S131" s="167"/>
      <c r="T131" s="167"/>
      <c r="U131" s="167"/>
      <c r="V131" s="167"/>
      <c r="W131" s="167"/>
      <c r="X131" s="168"/>
      <c r="Y131" s="113" t="s">
        <v>13</v>
      </c>
      <c r="Z131" s="114"/>
      <c r="AA131" s="115"/>
      <c r="AB131" s="121" t="s">
        <v>14</v>
      </c>
      <c r="AC131" s="121"/>
      <c r="AD131" s="121"/>
      <c r="AE131" s="122"/>
      <c r="AF131" s="123"/>
      <c r="AG131" s="123"/>
      <c r="AH131" s="123"/>
      <c r="AI131" s="122"/>
      <c r="AJ131" s="123"/>
      <c r="AK131" s="123"/>
      <c r="AL131" s="123"/>
      <c r="AM131" s="122"/>
      <c r="AN131" s="123"/>
      <c r="AO131" s="123"/>
      <c r="AP131" s="123"/>
      <c r="AQ131" s="118"/>
      <c r="AR131" s="119"/>
      <c r="AS131" s="119"/>
      <c r="AT131" s="120"/>
      <c r="AU131" s="111"/>
      <c r="AV131" s="111"/>
      <c r="AW131" s="111"/>
      <c r="AX131" s="112"/>
      <c r="AY131">
        <f>$AY$127</f>
        <v>0</v>
      </c>
      <c r="AZ131" s="10"/>
      <c r="BA131" s="10"/>
      <c r="BB131" s="10"/>
      <c r="BC131" s="10"/>
      <c r="BD131" s="10"/>
      <c r="BE131" s="10"/>
      <c r="BF131" s="10"/>
      <c r="BG131" s="10"/>
      <c r="BH131" s="10"/>
    </row>
    <row r="132" spans="1:60" ht="47.25" hidden="1" customHeight="1" x14ac:dyDescent="0.15">
      <c r="A132" s="739" t="s">
        <v>579</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15">
      <c r="A133" s="675" t="s">
        <v>580</v>
      </c>
      <c r="B133" s="177"/>
      <c r="C133" s="177"/>
      <c r="D133" s="177"/>
      <c r="E133" s="177"/>
      <c r="F133" s="178"/>
      <c r="G133" s="716" t="s">
        <v>572</v>
      </c>
      <c r="H133" s="717"/>
      <c r="I133" s="717"/>
      <c r="J133" s="717"/>
      <c r="K133" s="717"/>
      <c r="L133" s="717"/>
      <c r="M133" s="717"/>
      <c r="N133" s="717"/>
      <c r="O133" s="717"/>
      <c r="P133" s="718" t="s">
        <v>571</v>
      </c>
      <c r="Q133" s="717"/>
      <c r="R133" s="717"/>
      <c r="S133" s="717"/>
      <c r="T133" s="717"/>
      <c r="U133" s="717"/>
      <c r="V133" s="717"/>
      <c r="W133" s="717"/>
      <c r="X133" s="719"/>
      <c r="Y133" s="720"/>
      <c r="Z133" s="721"/>
      <c r="AA133" s="722"/>
      <c r="AB133" s="653" t="s">
        <v>11</v>
      </c>
      <c r="AC133" s="653"/>
      <c r="AD133" s="653"/>
      <c r="AE133" s="143" t="s">
        <v>416</v>
      </c>
      <c r="AF133" s="143"/>
      <c r="AG133" s="143"/>
      <c r="AH133" s="143"/>
      <c r="AI133" s="143" t="s">
        <v>568</v>
      </c>
      <c r="AJ133" s="143"/>
      <c r="AK133" s="143"/>
      <c r="AL133" s="143"/>
      <c r="AM133" s="143" t="s">
        <v>384</v>
      </c>
      <c r="AN133" s="143"/>
      <c r="AO133" s="143"/>
      <c r="AP133" s="143"/>
      <c r="AQ133" s="650" t="s">
        <v>415</v>
      </c>
      <c r="AR133" s="651"/>
      <c r="AS133" s="651"/>
      <c r="AT133" s="652"/>
      <c r="AU133" s="650" t="s">
        <v>593</v>
      </c>
      <c r="AV133" s="651"/>
      <c r="AW133" s="651"/>
      <c r="AX133" s="660"/>
      <c r="AY133">
        <f>COUNTA($G$134)</f>
        <v>0</v>
      </c>
    </row>
    <row r="134" spans="1:60" ht="23.25" hidden="1" customHeight="1" x14ac:dyDescent="0.15">
      <c r="A134" s="675"/>
      <c r="B134" s="177"/>
      <c r="C134" s="177"/>
      <c r="D134" s="177"/>
      <c r="E134" s="177"/>
      <c r="F134" s="178"/>
      <c r="G134" s="661"/>
      <c r="H134" s="662"/>
      <c r="I134" s="662"/>
      <c r="J134" s="662"/>
      <c r="K134" s="662"/>
      <c r="L134" s="662"/>
      <c r="M134" s="662"/>
      <c r="N134" s="662"/>
      <c r="O134" s="662"/>
      <c r="P134" s="665"/>
      <c r="Q134" s="666"/>
      <c r="R134" s="666"/>
      <c r="S134" s="666"/>
      <c r="T134" s="666"/>
      <c r="U134" s="666"/>
      <c r="V134" s="666"/>
      <c r="W134" s="666"/>
      <c r="X134" s="667"/>
      <c r="Y134" s="671" t="s">
        <v>51</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15">
      <c r="A135" s="212"/>
      <c r="B135" s="182"/>
      <c r="C135" s="182"/>
      <c r="D135" s="182"/>
      <c r="E135" s="182"/>
      <c r="F135" s="183"/>
      <c r="G135" s="663"/>
      <c r="H135" s="664"/>
      <c r="I135" s="664"/>
      <c r="J135" s="664"/>
      <c r="K135" s="664"/>
      <c r="L135" s="664"/>
      <c r="M135" s="664"/>
      <c r="N135" s="664"/>
      <c r="O135" s="664"/>
      <c r="P135" s="668"/>
      <c r="Q135" s="669"/>
      <c r="R135" s="669"/>
      <c r="S135" s="669"/>
      <c r="T135" s="669"/>
      <c r="U135" s="669"/>
      <c r="V135" s="669"/>
      <c r="W135" s="669"/>
      <c r="X135" s="670"/>
      <c r="Y135" s="647" t="s">
        <v>52</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15">
      <c r="A136" s="211" t="s">
        <v>581</v>
      </c>
      <c r="B136" s="129"/>
      <c r="C136" s="129"/>
      <c r="D136" s="129"/>
      <c r="E136" s="129"/>
      <c r="F136" s="690"/>
      <c r="G136" s="200" t="s">
        <v>582</v>
      </c>
      <c r="H136" s="200"/>
      <c r="I136" s="200"/>
      <c r="J136" s="200"/>
      <c r="K136" s="200"/>
      <c r="L136" s="200"/>
      <c r="M136" s="200"/>
      <c r="N136" s="200"/>
      <c r="O136" s="200"/>
      <c r="P136" s="200"/>
      <c r="Q136" s="200"/>
      <c r="R136" s="200"/>
      <c r="S136" s="200"/>
      <c r="T136" s="200"/>
      <c r="U136" s="200"/>
      <c r="V136" s="200"/>
      <c r="W136" s="200"/>
      <c r="X136" s="201"/>
      <c r="Y136" s="657"/>
      <c r="Z136" s="658"/>
      <c r="AA136" s="659"/>
      <c r="AB136" s="199" t="s">
        <v>11</v>
      </c>
      <c r="AC136" s="200"/>
      <c r="AD136" s="201"/>
      <c r="AE136" s="143" t="s">
        <v>416</v>
      </c>
      <c r="AF136" s="143"/>
      <c r="AG136" s="143"/>
      <c r="AH136" s="143"/>
      <c r="AI136" s="143" t="s">
        <v>568</v>
      </c>
      <c r="AJ136" s="143"/>
      <c r="AK136" s="143"/>
      <c r="AL136" s="143"/>
      <c r="AM136" s="143" t="s">
        <v>384</v>
      </c>
      <c r="AN136" s="143"/>
      <c r="AO136" s="143"/>
      <c r="AP136" s="143"/>
      <c r="AQ136" s="654" t="s">
        <v>594</v>
      </c>
      <c r="AR136" s="655"/>
      <c r="AS136" s="655"/>
      <c r="AT136" s="655"/>
      <c r="AU136" s="655"/>
      <c r="AV136" s="655"/>
      <c r="AW136" s="655"/>
      <c r="AX136" s="656"/>
      <c r="AY136">
        <f>IF(SUBSTITUTE(SUBSTITUTE($G$137,"／",""),"　","")="",0,1)</f>
        <v>0</v>
      </c>
    </row>
    <row r="137" spans="1:60" ht="23.25" hidden="1" customHeight="1" x14ac:dyDescent="0.15">
      <c r="A137" s="691"/>
      <c r="B137" s="221"/>
      <c r="C137" s="221"/>
      <c r="D137" s="221"/>
      <c r="E137" s="221"/>
      <c r="F137" s="692"/>
      <c r="G137" s="679" t="s">
        <v>583</v>
      </c>
      <c r="H137" s="680"/>
      <c r="I137" s="680"/>
      <c r="J137" s="680"/>
      <c r="K137" s="680"/>
      <c r="L137" s="680"/>
      <c r="M137" s="680"/>
      <c r="N137" s="680"/>
      <c r="O137" s="680"/>
      <c r="P137" s="680"/>
      <c r="Q137" s="680"/>
      <c r="R137" s="680"/>
      <c r="S137" s="680"/>
      <c r="T137" s="680"/>
      <c r="U137" s="680"/>
      <c r="V137" s="680"/>
      <c r="W137" s="680"/>
      <c r="X137" s="680"/>
      <c r="Y137" s="683" t="s">
        <v>581</v>
      </c>
      <c r="Z137" s="684"/>
      <c r="AA137" s="685"/>
      <c r="AB137" s="686"/>
      <c r="AC137" s="687"/>
      <c r="AD137" s="688"/>
      <c r="AE137" s="689"/>
      <c r="AF137" s="689"/>
      <c r="AG137" s="689"/>
      <c r="AH137" s="689"/>
      <c r="AI137" s="689"/>
      <c r="AJ137" s="689"/>
      <c r="AK137" s="689"/>
      <c r="AL137" s="689"/>
      <c r="AM137" s="689"/>
      <c r="AN137" s="689"/>
      <c r="AO137" s="689"/>
      <c r="AP137" s="689"/>
      <c r="AQ137" s="117"/>
      <c r="AR137" s="111"/>
      <c r="AS137" s="111"/>
      <c r="AT137" s="111"/>
      <c r="AU137" s="111"/>
      <c r="AV137" s="111"/>
      <c r="AW137" s="111"/>
      <c r="AX137" s="112"/>
      <c r="AY137">
        <f>$AY$136</f>
        <v>0</v>
      </c>
    </row>
    <row r="138" spans="1:60" ht="46.5" hidden="1" customHeight="1" x14ac:dyDescent="0.15">
      <c r="A138" s="693"/>
      <c r="B138" s="132"/>
      <c r="C138" s="132"/>
      <c r="D138" s="132"/>
      <c r="E138" s="132"/>
      <c r="F138" s="694"/>
      <c r="G138" s="681"/>
      <c r="H138" s="682"/>
      <c r="I138" s="682"/>
      <c r="J138" s="682"/>
      <c r="K138" s="682"/>
      <c r="L138" s="682"/>
      <c r="M138" s="682"/>
      <c r="N138" s="682"/>
      <c r="O138" s="682"/>
      <c r="P138" s="682"/>
      <c r="Q138" s="682"/>
      <c r="R138" s="682"/>
      <c r="S138" s="682"/>
      <c r="T138" s="682"/>
      <c r="U138" s="682"/>
      <c r="V138" s="682"/>
      <c r="W138" s="682"/>
      <c r="X138" s="682"/>
      <c r="Y138" s="243" t="s">
        <v>584</v>
      </c>
      <c r="Z138" s="676"/>
      <c r="AA138" s="677"/>
      <c r="AB138" s="639" t="s">
        <v>585</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8"/>
      <c r="AY138">
        <f>$AY$136</f>
        <v>0</v>
      </c>
    </row>
    <row r="139" spans="1:60" ht="18.75" hidden="1" customHeight="1" x14ac:dyDescent="0.15">
      <c r="A139" s="444" t="s">
        <v>236</v>
      </c>
      <c r="B139" s="620"/>
      <c r="C139" s="620"/>
      <c r="D139" s="620"/>
      <c r="E139" s="620"/>
      <c r="F139" s="621"/>
      <c r="G139" s="629" t="s">
        <v>139</v>
      </c>
      <c r="H139" s="221"/>
      <c r="I139" s="221"/>
      <c r="J139" s="221"/>
      <c r="K139" s="221"/>
      <c r="L139" s="221"/>
      <c r="M139" s="221"/>
      <c r="N139" s="221"/>
      <c r="O139" s="222"/>
      <c r="P139" s="223" t="s">
        <v>55</v>
      </c>
      <c r="Q139" s="221"/>
      <c r="R139" s="221"/>
      <c r="S139" s="221"/>
      <c r="T139" s="221"/>
      <c r="U139" s="221"/>
      <c r="V139" s="221"/>
      <c r="W139" s="221"/>
      <c r="X139" s="222"/>
      <c r="Y139" s="630"/>
      <c r="Z139" s="631"/>
      <c r="AA139" s="632"/>
      <c r="AB139" s="636" t="s">
        <v>11</v>
      </c>
      <c r="AC139" s="637"/>
      <c r="AD139" s="638"/>
      <c r="AE139" s="143" t="s">
        <v>416</v>
      </c>
      <c r="AF139" s="143"/>
      <c r="AG139" s="143"/>
      <c r="AH139" s="143"/>
      <c r="AI139" s="143" t="s">
        <v>568</v>
      </c>
      <c r="AJ139" s="143"/>
      <c r="AK139" s="143"/>
      <c r="AL139" s="143"/>
      <c r="AM139" s="143" t="s">
        <v>384</v>
      </c>
      <c r="AN139" s="143"/>
      <c r="AO139" s="143"/>
      <c r="AP139" s="143"/>
      <c r="AQ139" s="240" t="s">
        <v>174</v>
      </c>
      <c r="AR139" s="241"/>
      <c r="AS139" s="241"/>
      <c r="AT139" s="242"/>
      <c r="AU139" s="221" t="s">
        <v>128</v>
      </c>
      <c r="AV139" s="221"/>
      <c r="AW139" s="221"/>
      <c r="AX139" s="224"/>
      <c r="AY139">
        <f>COUNTA($G$141)</f>
        <v>0</v>
      </c>
    </row>
    <row r="140" spans="1:60" ht="18.75" hidden="1" customHeight="1" x14ac:dyDescent="0.15">
      <c r="A140" s="622"/>
      <c r="B140" s="623"/>
      <c r="C140" s="623"/>
      <c r="D140" s="623"/>
      <c r="E140" s="623"/>
      <c r="F140" s="624"/>
      <c r="G140" s="180"/>
      <c r="H140" s="132"/>
      <c r="I140" s="132"/>
      <c r="J140" s="132"/>
      <c r="K140" s="132"/>
      <c r="L140" s="132"/>
      <c r="M140" s="132"/>
      <c r="N140" s="132"/>
      <c r="O140" s="133"/>
      <c r="P140" s="131"/>
      <c r="Q140" s="132"/>
      <c r="R140" s="132"/>
      <c r="S140" s="132"/>
      <c r="T140" s="132"/>
      <c r="U140" s="132"/>
      <c r="V140" s="132"/>
      <c r="W140" s="132"/>
      <c r="X140" s="133"/>
      <c r="Y140" s="633"/>
      <c r="Z140" s="634"/>
      <c r="AA140" s="635"/>
      <c r="AB140" s="140"/>
      <c r="AC140" s="141"/>
      <c r="AD140" s="142"/>
      <c r="AE140" s="143"/>
      <c r="AF140" s="143"/>
      <c r="AG140" s="143"/>
      <c r="AH140" s="143"/>
      <c r="AI140" s="143"/>
      <c r="AJ140" s="143"/>
      <c r="AK140" s="143"/>
      <c r="AL140" s="143"/>
      <c r="AM140" s="143"/>
      <c r="AN140" s="143"/>
      <c r="AO140" s="143"/>
      <c r="AP140" s="143"/>
      <c r="AQ140" s="534"/>
      <c r="AR140" s="535"/>
      <c r="AS140" s="151" t="s">
        <v>175</v>
      </c>
      <c r="AT140" s="152"/>
      <c r="AU140" s="150"/>
      <c r="AV140" s="150"/>
      <c r="AW140" s="132" t="s">
        <v>166</v>
      </c>
      <c r="AX140" s="153"/>
      <c r="AY140">
        <f t="shared" ref="AY140:AY145" si="5">$AY$139</f>
        <v>0</v>
      </c>
    </row>
    <row r="141" spans="1:60" ht="23.25" hidden="1" customHeight="1" x14ac:dyDescent="0.15">
      <c r="A141" s="625"/>
      <c r="B141" s="623"/>
      <c r="C141" s="623"/>
      <c r="D141" s="623"/>
      <c r="E141" s="623"/>
      <c r="F141" s="624"/>
      <c r="G141" s="202"/>
      <c r="H141" s="203"/>
      <c r="I141" s="203"/>
      <c r="J141" s="203"/>
      <c r="K141" s="203"/>
      <c r="L141" s="203"/>
      <c r="M141" s="203"/>
      <c r="N141" s="203"/>
      <c r="O141" s="204"/>
      <c r="P141" s="155"/>
      <c r="Q141" s="155"/>
      <c r="R141" s="155"/>
      <c r="S141" s="155"/>
      <c r="T141" s="155"/>
      <c r="U141" s="155"/>
      <c r="V141" s="155"/>
      <c r="W141" s="155"/>
      <c r="X141" s="156"/>
      <c r="Y141" s="243" t="s">
        <v>12</v>
      </c>
      <c r="Z141" s="244"/>
      <c r="AA141" s="245"/>
      <c r="AB141" s="172"/>
      <c r="AC141" s="172"/>
      <c r="AD141" s="172"/>
      <c r="AE141" s="117"/>
      <c r="AF141" s="111"/>
      <c r="AG141" s="111"/>
      <c r="AH141" s="111"/>
      <c r="AI141" s="117"/>
      <c r="AJ141" s="111"/>
      <c r="AK141" s="111"/>
      <c r="AL141" s="111"/>
      <c r="AM141" s="117"/>
      <c r="AN141" s="111"/>
      <c r="AO141" s="111"/>
      <c r="AP141" s="111"/>
      <c r="AQ141" s="118"/>
      <c r="AR141" s="119"/>
      <c r="AS141" s="119"/>
      <c r="AT141" s="120"/>
      <c r="AU141" s="111"/>
      <c r="AV141" s="111"/>
      <c r="AW141" s="111"/>
      <c r="AX141" s="112"/>
      <c r="AY141">
        <f t="shared" si="5"/>
        <v>0</v>
      </c>
    </row>
    <row r="142" spans="1:60" ht="23.25" hidden="1" customHeight="1" x14ac:dyDescent="0.15">
      <c r="A142" s="626"/>
      <c r="B142" s="627"/>
      <c r="C142" s="627"/>
      <c r="D142" s="627"/>
      <c r="E142" s="627"/>
      <c r="F142" s="628"/>
      <c r="G142" s="205"/>
      <c r="H142" s="206"/>
      <c r="I142" s="206"/>
      <c r="J142" s="206"/>
      <c r="K142" s="206"/>
      <c r="L142" s="206"/>
      <c r="M142" s="206"/>
      <c r="N142" s="206"/>
      <c r="O142" s="207"/>
      <c r="P142" s="158"/>
      <c r="Q142" s="158"/>
      <c r="R142" s="158"/>
      <c r="S142" s="158"/>
      <c r="T142" s="158"/>
      <c r="U142" s="158"/>
      <c r="V142" s="158"/>
      <c r="W142" s="158"/>
      <c r="X142" s="159"/>
      <c r="Y142" s="199" t="s">
        <v>50</v>
      </c>
      <c r="Z142" s="200"/>
      <c r="AA142" s="201"/>
      <c r="AB142" s="116"/>
      <c r="AC142" s="116"/>
      <c r="AD142" s="116"/>
      <c r="AE142" s="117"/>
      <c r="AF142" s="111"/>
      <c r="AG142" s="111"/>
      <c r="AH142" s="111"/>
      <c r="AI142" s="117"/>
      <c r="AJ142" s="111"/>
      <c r="AK142" s="111"/>
      <c r="AL142" s="111"/>
      <c r="AM142" s="117"/>
      <c r="AN142" s="111"/>
      <c r="AO142" s="111"/>
      <c r="AP142" s="111"/>
      <c r="AQ142" s="118"/>
      <c r="AR142" s="119"/>
      <c r="AS142" s="119"/>
      <c r="AT142" s="120"/>
      <c r="AU142" s="111"/>
      <c r="AV142" s="111"/>
      <c r="AW142" s="111"/>
      <c r="AX142" s="112"/>
      <c r="AY142">
        <f t="shared" si="5"/>
        <v>0</v>
      </c>
    </row>
    <row r="143" spans="1:60" ht="23.25" hidden="1" customHeight="1" x14ac:dyDescent="0.15">
      <c r="A143" s="625"/>
      <c r="B143" s="623"/>
      <c r="C143" s="623"/>
      <c r="D143" s="623"/>
      <c r="E143" s="623"/>
      <c r="F143" s="624"/>
      <c r="G143" s="208"/>
      <c r="H143" s="209"/>
      <c r="I143" s="209"/>
      <c r="J143" s="209"/>
      <c r="K143" s="209"/>
      <c r="L143" s="209"/>
      <c r="M143" s="209"/>
      <c r="N143" s="209"/>
      <c r="O143" s="210"/>
      <c r="P143" s="161"/>
      <c r="Q143" s="161"/>
      <c r="R143" s="161"/>
      <c r="S143" s="161"/>
      <c r="T143" s="161"/>
      <c r="U143" s="161"/>
      <c r="V143" s="161"/>
      <c r="W143" s="161"/>
      <c r="X143" s="162"/>
      <c r="Y143" s="199" t="s">
        <v>13</v>
      </c>
      <c r="Z143" s="200"/>
      <c r="AA143" s="201"/>
      <c r="AB143" s="619" t="s">
        <v>14</v>
      </c>
      <c r="AC143" s="619"/>
      <c r="AD143" s="619"/>
      <c r="AE143" s="117"/>
      <c r="AF143" s="111"/>
      <c r="AG143" s="111"/>
      <c r="AH143" s="111"/>
      <c r="AI143" s="117"/>
      <c r="AJ143" s="111"/>
      <c r="AK143" s="111"/>
      <c r="AL143" s="111"/>
      <c r="AM143" s="117"/>
      <c r="AN143" s="111"/>
      <c r="AO143" s="111"/>
      <c r="AP143" s="111"/>
      <c r="AQ143" s="118"/>
      <c r="AR143" s="119"/>
      <c r="AS143" s="119"/>
      <c r="AT143" s="120"/>
      <c r="AU143" s="111"/>
      <c r="AV143" s="111"/>
      <c r="AW143" s="111"/>
      <c r="AX143" s="112"/>
      <c r="AY143">
        <f t="shared" si="5"/>
        <v>0</v>
      </c>
    </row>
    <row r="144" spans="1:60" ht="23.25" hidden="1" customHeight="1" x14ac:dyDescent="0.15">
      <c r="A144" s="211" t="s">
        <v>260</v>
      </c>
      <c r="B144" s="174"/>
      <c r="C144" s="174"/>
      <c r="D144" s="174"/>
      <c r="E144" s="174"/>
      <c r="F144" s="175"/>
      <c r="G144" s="213"/>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f t="shared" si="5"/>
        <v>0</v>
      </c>
    </row>
    <row r="145" spans="1:60" ht="23.25" hidden="1" customHeight="1" thickBot="1" x14ac:dyDescent="0.2">
      <c r="A145" s="212"/>
      <c r="B145" s="182"/>
      <c r="C145" s="182"/>
      <c r="D145" s="182"/>
      <c r="E145" s="182"/>
      <c r="F145" s="183"/>
      <c r="G145" s="216"/>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8"/>
      <c r="AY145">
        <f t="shared" si="5"/>
        <v>0</v>
      </c>
    </row>
    <row r="146" spans="1:60" ht="18.75" hidden="1" customHeight="1" x14ac:dyDescent="0.15">
      <c r="A146" s="219" t="s">
        <v>573</v>
      </c>
      <c r="B146" s="176" t="s">
        <v>574</v>
      </c>
      <c r="C146" s="177"/>
      <c r="D146" s="177"/>
      <c r="E146" s="177"/>
      <c r="F146" s="178"/>
      <c r="G146" s="221" t="s">
        <v>575</v>
      </c>
      <c r="H146" s="221"/>
      <c r="I146" s="221"/>
      <c r="J146" s="221"/>
      <c r="K146" s="221"/>
      <c r="L146" s="221"/>
      <c r="M146" s="221"/>
      <c r="N146" s="221"/>
      <c r="O146" s="221"/>
      <c r="P146" s="221"/>
      <c r="Q146" s="221"/>
      <c r="R146" s="221"/>
      <c r="S146" s="221"/>
      <c r="T146" s="221"/>
      <c r="U146" s="221"/>
      <c r="V146" s="221"/>
      <c r="W146" s="221"/>
      <c r="X146" s="221"/>
      <c r="Y146" s="221"/>
      <c r="Z146" s="221"/>
      <c r="AA146" s="222"/>
      <c r="AB146" s="223" t="s">
        <v>595</v>
      </c>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4"/>
      <c r="AY146">
        <f>COUNTA($G$148)</f>
        <v>0</v>
      </c>
    </row>
    <row r="147" spans="1:60" ht="22.5" hidden="1" customHeight="1" x14ac:dyDescent="0.15">
      <c r="A147" s="219"/>
      <c r="B147" s="176"/>
      <c r="C147" s="177"/>
      <c r="D147" s="177"/>
      <c r="E147" s="177"/>
      <c r="F147" s="178"/>
      <c r="G147" s="132"/>
      <c r="H147" s="132"/>
      <c r="I147" s="132"/>
      <c r="J147" s="132"/>
      <c r="K147" s="132"/>
      <c r="L147" s="132"/>
      <c r="M147" s="132"/>
      <c r="N147" s="132"/>
      <c r="O147" s="132"/>
      <c r="P147" s="132"/>
      <c r="Q147" s="132"/>
      <c r="R147" s="132"/>
      <c r="S147" s="132"/>
      <c r="T147" s="132"/>
      <c r="U147" s="132"/>
      <c r="V147" s="132"/>
      <c r="W147" s="132"/>
      <c r="X147" s="132"/>
      <c r="Y147" s="132"/>
      <c r="Z147" s="132"/>
      <c r="AA147" s="133"/>
      <c r="AB147" s="131"/>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53"/>
      <c r="AY147">
        <f t="shared" ref="AY147:AY155" si="6">$AY$146</f>
        <v>0</v>
      </c>
    </row>
    <row r="148" spans="1:60" ht="22.5" hidden="1" customHeight="1" x14ac:dyDescent="0.15">
      <c r="A148" s="219"/>
      <c r="B148" s="176"/>
      <c r="C148" s="177"/>
      <c r="D148" s="177"/>
      <c r="E148" s="177"/>
      <c r="F148" s="178"/>
      <c r="G148" s="225"/>
      <c r="H148" s="225"/>
      <c r="I148" s="225"/>
      <c r="J148" s="225"/>
      <c r="K148" s="225"/>
      <c r="L148" s="225"/>
      <c r="M148" s="225"/>
      <c r="N148" s="225"/>
      <c r="O148" s="225"/>
      <c r="P148" s="225"/>
      <c r="Q148" s="225"/>
      <c r="R148" s="225"/>
      <c r="S148" s="225"/>
      <c r="T148" s="225"/>
      <c r="U148" s="225"/>
      <c r="V148" s="225"/>
      <c r="W148" s="225"/>
      <c r="X148" s="225"/>
      <c r="Y148" s="225"/>
      <c r="Z148" s="225"/>
      <c r="AA148" s="226"/>
      <c r="AB148" s="231"/>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32"/>
      <c r="AY148">
        <f t="shared" si="6"/>
        <v>0</v>
      </c>
    </row>
    <row r="149" spans="1:60" ht="22.5" hidden="1" customHeight="1" x14ac:dyDescent="0.15">
      <c r="A149" s="219"/>
      <c r="B149" s="176"/>
      <c r="C149" s="177"/>
      <c r="D149" s="177"/>
      <c r="E149" s="177"/>
      <c r="F149" s="178"/>
      <c r="G149" s="227"/>
      <c r="H149" s="227"/>
      <c r="I149" s="227"/>
      <c r="J149" s="227"/>
      <c r="K149" s="227"/>
      <c r="L149" s="227"/>
      <c r="M149" s="227"/>
      <c r="N149" s="227"/>
      <c r="O149" s="227"/>
      <c r="P149" s="227"/>
      <c r="Q149" s="227"/>
      <c r="R149" s="227"/>
      <c r="S149" s="227"/>
      <c r="T149" s="227"/>
      <c r="U149" s="227"/>
      <c r="V149" s="227"/>
      <c r="W149" s="227"/>
      <c r="X149" s="227"/>
      <c r="Y149" s="227"/>
      <c r="Z149" s="227"/>
      <c r="AA149" s="228"/>
      <c r="AB149" s="233"/>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34"/>
      <c r="AY149">
        <f t="shared" si="6"/>
        <v>0</v>
      </c>
    </row>
    <row r="150" spans="1:60" ht="19.5" hidden="1" customHeight="1" x14ac:dyDescent="0.15">
      <c r="A150" s="219"/>
      <c r="B150" s="181"/>
      <c r="C150" s="182"/>
      <c r="D150" s="182"/>
      <c r="E150" s="182"/>
      <c r="F150" s="183"/>
      <c r="G150" s="229"/>
      <c r="H150" s="229"/>
      <c r="I150" s="229"/>
      <c r="J150" s="229"/>
      <c r="K150" s="229"/>
      <c r="L150" s="229"/>
      <c r="M150" s="229"/>
      <c r="N150" s="229"/>
      <c r="O150" s="229"/>
      <c r="P150" s="229"/>
      <c r="Q150" s="229"/>
      <c r="R150" s="229"/>
      <c r="S150" s="229"/>
      <c r="T150" s="229"/>
      <c r="U150" s="229"/>
      <c r="V150" s="229"/>
      <c r="W150" s="229"/>
      <c r="X150" s="229"/>
      <c r="Y150" s="229"/>
      <c r="Z150" s="229"/>
      <c r="AA150" s="230"/>
      <c r="AB150" s="235"/>
      <c r="AC150" s="229"/>
      <c r="AD150" s="229"/>
      <c r="AE150" s="227"/>
      <c r="AF150" s="227"/>
      <c r="AG150" s="227"/>
      <c r="AH150" s="227"/>
      <c r="AI150" s="227"/>
      <c r="AJ150" s="227"/>
      <c r="AK150" s="227"/>
      <c r="AL150" s="227"/>
      <c r="AM150" s="227"/>
      <c r="AN150" s="227"/>
      <c r="AO150" s="227"/>
      <c r="AP150" s="227"/>
      <c r="AQ150" s="227"/>
      <c r="AR150" s="227"/>
      <c r="AS150" s="227"/>
      <c r="AT150" s="227"/>
      <c r="AU150" s="229"/>
      <c r="AV150" s="229"/>
      <c r="AW150" s="229"/>
      <c r="AX150" s="236"/>
      <c r="AY150">
        <f t="shared" si="6"/>
        <v>0</v>
      </c>
    </row>
    <row r="151" spans="1:60" ht="18.75" hidden="1" customHeight="1" x14ac:dyDescent="0.15">
      <c r="A151" s="219"/>
      <c r="B151" s="173" t="s">
        <v>138</v>
      </c>
      <c r="C151" s="174"/>
      <c r="D151" s="174"/>
      <c r="E151" s="174"/>
      <c r="F151" s="175"/>
      <c r="G151" s="179" t="s">
        <v>56</v>
      </c>
      <c r="H151" s="129"/>
      <c r="I151" s="129"/>
      <c r="J151" s="129"/>
      <c r="K151" s="129"/>
      <c r="L151" s="129"/>
      <c r="M151" s="129"/>
      <c r="N151" s="129"/>
      <c r="O151" s="130"/>
      <c r="P151" s="128" t="s">
        <v>58</v>
      </c>
      <c r="Q151" s="129"/>
      <c r="R151" s="129"/>
      <c r="S151" s="129"/>
      <c r="T151" s="129"/>
      <c r="U151" s="129"/>
      <c r="V151" s="129"/>
      <c r="W151" s="129"/>
      <c r="X151" s="130"/>
      <c r="Y151" s="134"/>
      <c r="Z151" s="135"/>
      <c r="AA151" s="136"/>
      <c r="AB151" s="137" t="s">
        <v>11</v>
      </c>
      <c r="AC151" s="138"/>
      <c r="AD151" s="139"/>
      <c r="AE151" s="143" t="s">
        <v>416</v>
      </c>
      <c r="AF151" s="143"/>
      <c r="AG151" s="143"/>
      <c r="AH151" s="143"/>
      <c r="AI151" s="143" t="s">
        <v>568</v>
      </c>
      <c r="AJ151" s="143"/>
      <c r="AK151" s="143"/>
      <c r="AL151" s="143"/>
      <c r="AM151" s="143" t="s">
        <v>384</v>
      </c>
      <c r="AN151" s="143"/>
      <c r="AO151" s="143"/>
      <c r="AP151" s="143"/>
      <c r="AQ151" s="144" t="s">
        <v>174</v>
      </c>
      <c r="AR151" s="145"/>
      <c r="AS151" s="145"/>
      <c r="AT151" s="146"/>
      <c r="AU151" s="147" t="s">
        <v>128</v>
      </c>
      <c r="AV151" s="147"/>
      <c r="AW151" s="147"/>
      <c r="AX151" s="148"/>
      <c r="AY151">
        <f t="shared" si="6"/>
        <v>0</v>
      </c>
      <c r="AZ151" s="10"/>
      <c r="BA151" s="10"/>
      <c r="BB151" s="10"/>
      <c r="BC151" s="10"/>
    </row>
    <row r="152" spans="1:60" ht="18.75" hidden="1" customHeight="1" x14ac:dyDescent="0.15">
      <c r="A152" s="219"/>
      <c r="B152" s="176"/>
      <c r="C152" s="177"/>
      <c r="D152" s="177"/>
      <c r="E152" s="177"/>
      <c r="F152" s="178"/>
      <c r="G152" s="180"/>
      <c r="H152" s="132"/>
      <c r="I152" s="132"/>
      <c r="J152" s="132"/>
      <c r="K152" s="132"/>
      <c r="L152" s="132"/>
      <c r="M152" s="132"/>
      <c r="N152" s="132"/>
      <c r="O152" s="133"/>
      <c r="P152" s="131"/>
      <c r="Q152" s="132"/>
      <c r="R152" s="132"/>
      <c r="S152" s="132"/>
      <c r="T152" s="132"/>
      <c r="U152" s="132"/>
      <c r="V152" s="132"/>
      <c r="W152" s="132"/>
      <c r="X152" s="133"/>
      <c r="Y152" s="134"/>
      <c r="Z152" s="135"/>
      <c r="AA152" s="136"/>
      <c r="AB152" s="140"/>
      <c r="AC152" s="141"/>
      <c r="AD152" s="142"/>
      <c r="AE152" s="143"/>
      <c r="AF152" s="143"/>
      <c r="AG152" s="143"/>
      <c r="AH152" s="143"/>
      <c r="AI152" s="143"/>
      <c r="AJ152" s="143"/>
      <c r="AK152" s="143"/>
      <c r="AL152" s="143"/>
      <c r="AM152" s="143"/>
      <c r="AN152" s="143"/>
      <c r="AO152" s="143"/>
      <c r="AP152" s="143"/>
      <c r="AQ152" s="149"/>
      <c r="AR152" s="150"/>
      <c r="AS152" s="151" t="s">
        <v>175</v>
      </c>
      <c r="AT152" s="152"/>
      <c r="AU152" s="150"/>
      <c r="AV152" s="150"/>
      <c r="AW152" s="132" t="s">
        <v>166</v>
      </c>
      <c r="AX152" s="153"/>
      <c r="AY152">
        <f t="shared" si="6"/>
        <v>0</v>
      </c>
      <c r="AZ152" s="10"/>
      <c r="BA152" s="10"/>
      <c r="BB152" s="10"/>
      <c r="BC152" s="10"/>
      <c r="BD152" s="10"/>
      <c r="BE152" s="10"/>
      <c r="BF152" s="10"/>
      <c r="BG152" s="10"/>
      <c r="BH152" s="10"/>
    </row>
    <row r="153" spans="1:60" ht="23.25" hidden="1" customHeight="1" x14ac:dyDescent="0.15">
      <c r="A153" s="219"/>
      <c r="B153" s="176"/>
      <c r="C153" s="177"/>
      <c r="D153" s="177"/>
      <c r="E153" s="177"/>
      <c r="F153" s="178"/>
      <c r="G153" s="154"/>
      <c r="H153" s="155"/>
      <c r="I153" s="155"/>
      <c r="J153" s="155"/>
      <c r="K153" s="155"/>
      <c r="L153" s="155"/>
      <c r="M153" s="155"/>
      <c r="N153" s="155"/>
      <c r="O153" s="156"/>
      <c r="P153" s="155"/>
      <c r="Q153" s="163"/>
      <c r="R153" s="163"/>
      <c r="S153" s="163"/>
      <c r="T153" s="163"/>
      <c r="U153" s="163"/>
      <c r="V153" s="163"/>
      <c r="W153" s="163"/>
      <c r="X153" s="164"/>
      <c r="Y153" s="169" t="s">
        <v>57</v>
      </c>
      <c r="Z153" s="170"/>
      <c r="AA153" s="171"/>
      <c r="AB153" s="172"/>
      <c r="AC153" s="172"/>
      <c r="AD153" s="172"/>
      <c r="AE153" s="117"/>
      <c r="AF153" s="111"/>
      <c r="AG153" s="111"/>
      <c r="AH153" s="111"/>
      <c r="AI153" s="117"/>
      <c r="AJ153" s="111"/>
      <c r="AK153" s="111"/>
      <c r="AL153" s="111"/>
      <c r="AM153" s="117"/>
      <c r="AN153" s="111"/>
      <c r="AO153" s="111"/>
      <c r="AP153" s="111"/>
      <c r="AQ153" s="118"/>
      <c r="AR153" s="119"/>
      <c r="AS153" s="119"/>
      <c r="AT153" s="120"/>
      <c r="AU153" s="111"/>
      <c r="AV153" s="111"/>
      <c r="AW153" s="111"/>
      <c r="AX153" s="112"/>
      <c r="AY153">
        <f t="shared" si="6"/>
        <v>0</v>
      </c>
    </row>
    <row r="154" spans="1:60" ht="23.25" hidden="1" customHeight="1" x14ac:dyDescent="0.15">
      <c r="A154" s="219"/>
      <c r="B154" s="176"/>
      <c r="C154" s="177"/>
      <c r="D154" s="177"/>
      <c r="E154" s="177"/>
      <c r="F154" s="178"/>
      <c r="G154" s="157"/>
      <c r="H154" s="158"/>
      <c r="I154" s="158"/>
      <c r="J154" s="158"/>
      <c r="K154" s="158"/>
      <c r="L154" s="158"/>
      <c r="M154" s="158"/>
      <c r="N154" s="158"/>
      <c r="O154" s="159"/>
      <c r="P154" s="165"/>
      <c r="Q154" s="165"/>
      <c r="R154" s="165"/>
      <c r="S154" s="165"/>
      <c r="T154" s="165"/>
      <c r="U154" s="165"/>
      <c r="V154" s="165"/>
      <c r="W154" s="165"/>
      <c r="X154" s="166"/>
      <c r="Y154" s="113" t="s">
        <v>50</v>
      </c>
      <c r="Z154" s="114"/>
      <c r="AA154" s="115"/>
      <c r="AB154" s="116"/>
      <c r="AC154" s="116"/>
      <c r="AD154" s="116"/>
      <c r="AE154" s="117"/>
      <c r="AF154" s="111"/>
      <c r="AG154" s="111"/>
      <c r="AH154" s="111"/>
      <c r="AI154" s="117"/>
      <c r="AJ154" s="111"/>
      <c r="AK154" s="111"/>
      <c r="AL154" s="111"/>
      <c r="AM154" s="117"/>
      <c r="AN154" s="111"/>
      <c r="AO154" s="111"/>
      <c r="AP154" s="111"/>
      <c r="AQ154" s="118"/>
      <c r="AR154" s="119"/>
      <c r="AS154" s="119"/>
      <c r="AT154" s="120"/>
      <c r="AU154" s="111"/>
      <c r="AV154" s="111"/>
      <c r="AW154" s="111"/>
      <c r="AX154" s="112"/>
      <c r="AY154">
        <f t="shared" si="6"/>
        <v>0</v>
      </c>
      <c r="AZ154" s="10"/>
      <c r="BA154" s="10"/>
      <c r="BB154" s="10"/>
      <c r="BC154" s="10"/>
    </row>
    <row r="155" spans="1:60" ht="23.25" hidden="1" customHeight="1" x14ac:dyDescent="0.15">
      <c r="A155" s="219"/>
      <c r="B155" s="176"/>
      <c r="C155" s="177"/>
      <c r="D155" s="177"/>
      <c r="E155" s="177"/>
      <c r="F155" s="178"/>
      <c r="G155" s="160"/>
      <c r="H155" s="161"/>
      <c r="I155" s="161"/>
      <c r="J155" s="161"/>
      <c r="K155" s="161"/>
      <c r="L155" s="161"/>
      <c r="M155" s="161"/>
      <c r="N155" s="161"/>
      <c r="O155" s="162"/>
      <c r="P155" s="167"/>
      <c r="Q155" s="167"/>
      <c r="R155" s="167"/>
      <c r="S155" s="167"/>
      <c r="T155" s="167"/>
      <c r="U155" s="167"/>
      <c r="V155" s="167"/>
      <c r="W155" s="167"/>
      <c r="X155" s="168"/>
      <c r="Y155" s="113" t="s">
        <v>13</v>
      </c>
      <c r="Z155" s="114"/>
      <c r="AA155" s="115"/>
      <c r="AB155" s="121" t="s">
        <v>14</v>
      </c>
      <c r="AC155" s="121"/>
      <c r="AD155" s="121"/>
      <c r="AE155" s="122"/>
      <c r="AF155" s="123"/>
      <c r="AG155" s="123"/>
      <c r="AH155" s="123"/>
      <c r="AI155" s="122"/>
      <c r="AJ155" s="123"/>
      <c r="AK155" s="123"/>
      <c r="AL155" s="123"/>
      <c r="AM155" s="122"/>
      <c r="AN155" s="123"/>
      <c r="AO155" s="123"/>
      <c r="AP155" s="123"/>
      <c r="AQ155" s="118"/>
      <c r="AR155" s="119"/>
      <c r="AS155" s="119"/>
      <c r="AT155" s="120"/>
      <c r="AU155" s="111"/>
      <c r="AV155" s="111"/>
      <c r="AW155" s="111"/>
      <c r="AX155" s="112"/>
      <c r="AY155">
        <f t="shared" si="6"/>
        <v>0</v>
      </c>
      <c r="AZ155" s="10"/>
      <c r="BA155" s="10"/>
      <c r="BB155" s="10"/>
      <c r="BC155" s="10"/>
      <c r="BD155" s="10"/>
      <c r="BE155" s="10"/>
      <c r="BF155" s="10"/>
      <c r="BG155" s="10"/>
      <c r="BH155" s="10"/>
    </row>
    <row r="156" spans="1:60" ht="18.75" hidden="1" customHeight="1" x14ac:dyDescent="0.15">
      <c r="A156" s="219"/>
      <c r="B156" s="173" t="s">
        <v>138</v>
      </c>
      <c r="C156" s="174"/>
      <c r="D156" s="174"/>
      <c r="E156" s="174"/>
      <c r="F156" s="175"/>
      <c r="G156" s="179" t="s">
        <v>56</v>
      </c>
      <c r="H156" s="129"/>
      <c r="I156" s="129"/>
      <c r="J156" s="129"/>
      <c r="K156" s="129"/>
      <c r="L156" s="129"/>
      <c r="M156" s="129"/>
      <c r="N156" s="129"/>
      <c r="O156" s="130"/>
      <c r="P156" s="128" t="s">
        <v>58</v>
      </c>
      <c r="Q156" s="129"/>
      <c r="R156" s="129"/>
      <c r="S156" s="129"/>
      <c r="T156" s="129"/>
      <c r="U156" s="129"/>
      <c r="V156" s="129"/>
      <c r="W156" s="129"/>
      <c r="X156" s="130"/>
      <c r="Y156" s="134"/>
      <c r="Z156" s="135"/>
      <c r="AA156" s="136"/>
      <c r="AB156" s="137" t="s">
        <v>11</v>
      </c>
      <c r="AC156" s="138"/>
      <c r="AD156" s="139"/>
      <c r="AE156" s="143" t="s">
        <v>416</v>
      </c>
      <c r="AF156" s="143"/>
      <c r="AG156" s="143"/>
      <c r="AH156" s="143"/>
      <c r="AI156" s="143" t="s">
        <v>568</v>
      </c>
      <c r="AJ156" s="143"/>
      <c r="AK156" s="143"/>
      <c r="AL156" s="143"/>
      <c r="AM156" s="143" t="s">
        <v>384</v>
      </c>
      <c r="AN156" s="143"/>
      <c r="AO156" s="143"/>
      <c r="AP156" s="143"/>
      <c r="AQ156" s="144" t="s">
        <v>174</v>
      </c>
      <c r="AR156" s="145"/>
      <c r="AS156" s="145"/>
      <c r="AT156" s="146"/>
      <c r="AU156" s="147" t="s">
        <v>128</v>
      </c>
      <c r="AV156" s="147"/>
      <c r="AW156" s="147"/>
      <c r="AX156" s="148"/>
      <c r="AY156">
        <f>COUNTA($G$158)</f>
        <v>0</v>
      </c>
      <c r="AZ156" s="10"/>
      <c r="BA156" s="10"/>
      <c r="BB156" s="10"/>
      <c r="BC156" s="10"/>
    </row>
    <row r="157" spans="1:60" ht="18.75" hidden="1" customHeight="1" x14ac:dyDescent="0.15">
      <c r="A157" s="219"/>
      <c r="B157" s="176"/>
      <c r="C157" s="177"/>
      <c r="D157" s="177"/>
      <c r="E157" s="177"/>
      <c r="F157" s="178"/>
      <c r="G157" s="180"/>
      <c r="H157" s="132"/>
      <c r="I157" s="132"/>
      <c r="J157" s="132"/>
      <c r="K157" s="132"/>
      <c r="L157" s="132"/>
      <c r="M157" s="132"/>
      <c r="N157" s="132"/>
      <c r="O157" s="133"/>
      <c r="P157" s="131"/>
      <c r="Q157" s="132"/>
      <c r="R157" s="132"/>
      <c r="S157" s="132"/>
      <c r="T157" s="132"/>
      <c r="U157" s="132"/>
      <c r="V157" s="132"/>
      <c r="W157" s="132"/>
      <c r="X157" s="133"/>
      <c r="Y157" s="134"/>
      <c r="Z157" s="135"/>
      <c r="AA157" s="136"/>
      <c r="AB157" s="140"/>
      <c r="AC157" s="141"/>
      <c r="AD157" s="142"/>
      <c r="AE157" s="143"/>
      <c r="AF157" s="143"/>
      <c r="AG157" s="143"/>
      <c r="AH157" s="143"/>
      <c r="AI157" s="143"/>
      <c r="AJ157" s="143"/>
      <c r="AK157" s="143"/>
      <c r="AL157" s="143"/>
      <c r="AM157" s="143"/>
      <c r="AN157" s="143"/>
      <c r="AO157" s="143"/>
      <c r="AP157" s="143"/>
      <c r="AQ157" s="149"/>
      <c r="AR157" s="150"/>
      <c r="AS157" s="151" t="s">
        <v>175</v>
      </c>
      <c r="AT157" s="152"/>
      <c r="AU157" s="150"/>
      <c r="AV157" s="150"/>
      <c r="AW157" s="132" t="s">
        <v>166</v>
      </c>
      <c r="AX157" s="153"/>
      <c r="AY157">
        <f>$AY$156</f>
        <v>0</v>
      </c>
      <c r="AZ157" s="10"/>
      <c r="BA157" s="10"/>
      <c r="BB157" s="10"/>
      <c r="BC157" s="10"/>
      <c r="BD157" s="10"/>
      <c r="BE157" s="10"/>
      <c r="BF157" s="10"/>
      <c r="BG157" s="10"/>
      <c r="BH157" s="10"/>
    </row>
    <row r="158" spans="1:60" ht="23.25" hidden="1" customHeight="1" x14ac:dyDescent="0.15">
      <c r="A158" s="219"/>
      <c r="B158" s="176"/>
      <c r="C158" s="177"/>
      <c r="D158" s="177"/>
      <c r="E158" s="177"/>
      <c r="F158" s="178"/>
      <c r="G158" s="154"/>
      <c r="H158" s="155"/>
      <c r="I158" s="155"/>
      <c r="J158" s="155"/>
      <c r="K158" s="155"/>
      <c r="L158" s="155"/>
      <c r="M158" s="155"/>
      <c r="N158" s="155"/>
      <c r="O158" s="156"/>
      <c r="P158" s="155"/>
      <c r="Q158" s="163"/>
      <c r="R158" s="163"/>
      <c r="S158" s="163"/>
      <c r="T158" s="163"/>
      <c r="U158" s="163"/>
      <c r="V158" s="163"/>
      <c r="W158" s="163"/>
      <c r="X158" s="164"/>
      <c r="Y158" s="169" t="s">
        <v>57</v>
      </c>
      <c r="Z158" s="170"/>
      <c r="AA158" s="171"/>
      <c r="AB158" s="172"/>
      <c r="AC158" s="172"/>
      <c r="AD158" s="172"/>
      <c r="AE158" s="117"/>
      <c r="AF158" s="111"/>
      <c r="AG158" s="111"/>
      <c r="AH158" s="111"/>
      <c r="AI158" s="117"/>
      <c r="AJ158" s="111"/>
      <c r="AK158" s="111"/>
      <c r="AL158" s="111"/>
      <c r="AM158" s="117"/>
      <c r="AN158" s="111"/>
      <c r="AO158" s="111"/>
      <c r="AP158" s="111"/>
      <c r="AQ158" s="118"/>
      <c r="AR158" s="119"/>
      <c r="AS158" s="119"/>
      <c r="AT158" s="120"/>
      <c r="AU158" s="111"/>
      <c r="AV158" s="111"/>
      <c r="AW158" s="111"/>
      <c r="AX158" s="112"/>
      <c r="AY158">
        <f>$AY$156</f>
        <v>0</v>
      </c>
    </row>
    <row r="159" spans="1:60" ht="23.25" hidden="1" customHeight="1" x14ac:dyDescent="0.15">
      <c r="A159" s="219"/>
      <c r="B159" s="176"/>
      <c r="C159" s="177"/>
      <c r="D159" s="177"/>
      <c r="E159" s="177"/>
      <c r="F159" s="178"/>
      <c r="G159" s="157"/>
      <c r="H159" s="158"/>
      <c r="I159" s="158"/>
      <c r="J159" s="158"/>
      <c r="K159" s="158"/>
      <c r="L159" s="158"/>
      <c r="M159" s="158"/>
      <c r="N159" s="158"/>
      <c r="O159" s="159"/>
      <c r="P159" s="165"/>
      <c r="Q159" s="165"/>
      <c r="R159" s="165"/>
      <c r="S159" s="165"/>
      <c r="T159" s="165"/>
      <c r="U159" s="165"/>
      <c r="V159" s="165"/>
      <c r="W159" s="165"/>
      <c r="X159" s="166"/>
      <c r="Y159" s="113" t="s">
        <v>50</v>
      </c>
      <c r="Z159" s="114"/>
      <c r="AA159" s="115"/>
      <c r="AB159" s="116"/>
      <c r="AC159" s="116"/>
      <c r="AD159" s="116"/>
      <c r="AE159" s="117"/>
      <c r="AF159" s="111"/>
      <c r="AG159" s="111"/>
      <c r="AH159" s="111"/>
      <c r="AI159" s="117"/>
      <c r="AJ159" s="111"/>
      <c r="AK159" s="111"/>
      <c r="AL159" s="111"/>
      <c r="AM159" s="117"/>
      <c r="AN159" s="111"/>
      <c r="AO159" s="111"/>
      <c r="AP159" s="111"/>
      <c r="AQ159" s="118"/>
      <c r="AR159" s="119"/>
      <c r="AS159" s="119"/>
      <c r="AT159" s="120"/>
      <c r="AU159" s="111"/>
      <c r="AV159" s="111"/>
      <c r="AW159" s="111"/>
      <c r="AX159" s="112"/>
      <c r="AY159">
        <f>$AY$156</f>
        <v>0</v>
      </c>
      <c r="AZ159" s="10"/>
      <c r="BA159" s="10"/>
      <c r="BB159" s="10"/>
      <c r="BC159" s="10"/>
    </row>
    <row r="160" spans="1:60" ht="23.25" hidden="1" customHeight="1" x14ac:dyDescent="0.15">
      <c r="A160" s="219"/>
      <c r="B160" s="181"/>
      <c r="C160" s="182"/>
      <c r="D160" s="182"/>
      <c r="E160" s="182"/>
      <c r="F160" s="183"/>
      <c r="G160" s="160"/>
      <c r="H160" s="161"/>
      <c r="I160" s="161"/>
      <c r="J160" s="161"/>
      <c r="K160" s="161"/>
      <c r="L160" s="161"/>
      <c r="M160" s="161"/>
      <c r="N160" s="161"/>
      <c r="O160" s="162"/>
      <c r="P160" s="167"/>
      <c r="Q160" s="167"/>
      <c r="R160" s="167"/>
      <c r="S160" s="167"/>
      <c r="T160" s="167"/>
      <c r="U160" s="167"/>
      <c r="V160" s="167"/>
      <c r="W160" s="167"/>
      <c r="X160" s="168"/>
      <c r="Y160" s="113" t="s">
        <v>13</v>
      </c>
      <c r="Z160" s="114"/>
      <c r="AA160" s="115"/>
      <c r="AB160" s="121" t="s">
        <v>14</v>
      </c>
      <c r="AC160" s="121"/>
      <c r="AD160" s="121"/>
      <c r="AE160" s="122"/>
      <c r="AF160" s="123"/>
      <c r="AG160" s="123"/>
      <c r="AH160" s="123"/>
      <c r="AI160" s="122"/>
      <c r="AJ160" s="123"/>
      <c r="AK160" s="123"/>
      <c r="AL160" s="123"/>
      <c r="AM160" s="122"/>
      <c r="AN160" s="123"/>
      <c r="AO160" s="123"/>
      <c r="AP160" s="123"/>
      <c r="AQ160" s="118"/>
      <c r="AR160" s="119"/>
      <c r="AS160" s="119"/>
      <c r="AT160" s="120"/>
      <c r="AU160" s="111"/>
      <c r="AV160" s="111"/>
      <c r="AW160" s="111"/>
      <c r="AX160" s="112"/>
      <c r="AY160">
        <f>$AY$156</f>
        <v>0</v>
      </c>
      <c r="AZ160" s="10"/>
      <c r="BA160" s="10"/>
      <c r="BB160" s="10"/>
      <c r="BC160" s="10"/>
      <c r="BD160" s="10"/>
      <c r="BE160" s="10"/>
      <c r="BF160" s="10"/>
      <c r="BG160" s="10"/>
      <c r="BH160" s="10"/>
    </row>
    <row r="161" spans="1:60" ht="18.75" hidden="1" customHeight="1" x14ac:dyDescent="0.15">
      <c r="A161" s="219"/>
      <c r="B161" s="173" t="s">
        <v>138</v>
      </c>
      <c r="C161" s="174"/>
      <c r="D161" s="174"/>
      <c r="E161" s="174"/>
      <c r="F161" s="175"/>
      <c r="G161" s="179" t="s">
        <v>56</v>
      </c>
      <c r="H161" s="129"/>
      <c r="I161" s="129"/>
      <c r="J161" s="129"/>
      <c r="K161" s="129"/>
      <c r="L161" s="129"/>
      <c r="M161" s="129"/>
      <c r="N161" s="129"/>
      <c r="O161" s="130"/>
      <c r="P161" s="128" t="s">
        <v>58</v>
      </c>
      <c r="Q161" s="129"/>
      <c r="R161" s="129"/>
      <c r="S161" s="129"/>
      <c r="T161" s="129"/>
      <c r="U161" s="129"/>
      <c r="V161" s="129"/>
      <c r="W161" s="129"/>
      <c r="X161" s="130"/>
      <c r="Y161" s="134"/>
      <c r="Z161" s="135"/>
      <c r="AA161" s="136"/>
      <c r="AB161" s="137" t="s">
        <v>11</v>
      </c>
      <c r="AC161" s="138"/>
      <c r="AD161" s="139"/>
      <c r="AE161" s="143" t="s">
        <v>416</v>
      </c>
      <c r="AF161" s="143"/>
      <c r="AG161" s="143"/>
      <c r="AH161" s="143"/>
      <c r="AI161" s="143" t="s">
        <v>568</v>
      </c>
      <c r="AJ161" s="143"/>
      <c r="AK161" s="143"/>
      <c r="AL161" s="143"/>
      <c r="AM161" s="143" t="s">
        <v>384</v>
      </c>
      <c r="AN161" s="143"/>
      <c r="AO161" s="143"/>
      <c r="AP161" s="143"/>
      <c r="AQ161" s="144" t="s">
        <v>174</v>
      </c>
      <c r="AR161" s="145"/>
      <c r="AS161" s="145"/>
      <c r="AT161" s="146"/>
      <c r="AU161" s="147" t="s">
        <v>128</v>
      </c>
      <c r="AV161" s="147"/>
      <c r="AW161" s="147"/>
      <c r="AX161" s="148"/>
      <c r="AY161">
        <f>COUNTA($G$163)</f>
        <v>0</v>
      </c>
      <c r="AZ161" s="10"/>
      <c r="BA161" s="10"/>
      <c r="BB161" s="10"/>
      <c r="BC161" s="10"/>
    </row>
    <row r="162" spans="1:60" ht="18.75" hidden="1" customHeight="1" x14ac:dyDescent="0.15">
      <c r="A162" s="219"/>
      <c r="B162" s="176"/>
      <c r="C162" s="177"/>
      <c r="D162" s="177"/>
      <c r="E162" s="177"/>
      <c r="F162" s="178"/>
      <c r="G162" s="180"/>
      <c r="H162" s="132"/>
      <c r="I162" s="132"/>
      <c r="J162" s="132"/>
      <c r="K162" s="132"/>
      <c r="L162" s="132"/>
      <c r="M162" s="132"/>
      <c r="N162" s="132"/>
      <c r="O162" s="133"/>
      <c r="P162" s="131"/>
      <c r="Q162" s="132"/>
      <c r="R162" s="132"/>
      <c r="S162" s="132"/>
      <c r="T162" s="132"/>
      <c r="U162" s="132"/>
      <c r="V162" s="132"/>
      <c r="W162" s="132"/>
      <c r="X162" s="133"/>
      <c r="Y162" s="134"/>
      <c r="Z162" s="135"/>
      <c r="AA162" s="136"/>
      <c r="AB162" s="140"/>
      <c r="AC162" s="141"/>
      <c r="AD162" s="142"/>
      <c r="AE162" s="143"/>
      <c r="AF162" s="143"/>
      <c r="AG162" s="143"/>
      <c r="AH162" s="143"/>
      <c r="AI162" s="143"/>
      <c r="AJ162" s="143"/>
      <c r="AK162" s="143"/>
      <c r="AL162" s="143"/>
      <c r="AM162" s="143"/>
      <c r="AN162" s="143"/>
      <c r="AO162" s="143"/>
      <c r="AP162" s="143"/>
      <c r="AQ162" s="149"/>
      <c r="AR162" s="150"/>
      <c r="AS162" s="151" t="s">
        <v>175</v>
      </c>
      <c r="AT162" s="152"/>
      <c r="AU162" s="150"/>
      <c r="AV162" s="150"/>
      <c r="AW162" s="132" t="s">
        <v>166</v>
      </c>
      <c r="AX162" s="153"/>
      <c r="AY162">
        <f>$AY$161</f>
        <v>0</v>
      </c>
      <c r="AZ162" s="10"/>
      <c r="BA162" s="10"/>
      <c r="BB162" s="10"/>
      <c r="BC162" s="10"/>
      <c r="BD162" s="10"/>
      <c r="BE162" s="10"/>
      <c r="BF162" s="10"/>
      <c r="BG162" s="10"/>
      <c r="BH162" s="10"/>
    </row>
    <row r="163" spans="1:60" ht="23.25" hidden="1" customHeight="1" x14ac:dyDescent="0.15">
      <c r="A163" s="219"/>
      <c r="B163" s="176"/>
      <c r="C163" s="177"/>
      <c r="D163" s="177"/>
      <c r="E163" s="177"/>
      <c r="F163" s="178"/>
      <c r="G163" s="154"/>
      <c r="H163" s="155"/>
      <c r="I163" s="155"/>
      <c r="J163" s="155"/>
      <c r="K163" s="155"/>
      <c r="L163" s="155"/>
      <c r="M163" s="155"/>
      <c r="N163" s="155"/>
      <c r="O163" s="156"/>
      <c r="P163" s="155"/>
      <c r="Q163" s="163"/>
      <c r="R163" s="163"/>
      <c r="S163" s="163"/>
      <c r="T163" s="163"/>
      <c r="U163" s="163"/>
      <c r="V163" s="163"/>
      <c r="W163" s="163"/>
      <c r="X163" s="164"/>
      <c r="Y163" s="169" t="s">
        <v>57</v>
      </c>
      <c r="Z163" s="170"/>
      <c r="AA163" s="171"/>
      <c r="AB163" s="172"/>
      <c r="AC163" s="172"/>
      <c r="AD163" s="172"/>
      <c r="AE163" s="117"/>
      <c r="AF163" s="111"/>
      <c r="AG163" s="111"/>
      <c r="AH163" s="111"/>
      <c r="AI163" s="117"/>
      <c r="AJ163" s="111"/>
      <c r="AK163" s="111"/>
      <c r="AL163" s="111"/>
      <c r="AM163" s="117"/>
      <c r="AN163" s="111"/>
      <c r="AO163" s="111"/>
      <c r="AP163" s="111"/>
      <c r="AQ163" s="118"/>
      <c r="AR163" s="119"/>
      <c r="AS163" s="119"/>
      <c r="AT163" s="120"/>
      <c r="AU163" s="111"/>
      <c r="AV163" s="111"/>
      <c r="AW163" s="111"/>
      <c r="AX163" s="112"/>
      <c r="AY163">
        <f>$AY$161</f>
        <v>0</v>
      </c>
    </row>
    <row r="164" spans="1:60" ht="23.25" hidden="1" customHeight="1" x14ac:dyDescent="0.15">
      <c r="A164" s="219"/>
      <c r="B164" s="176"/>
      <c r="C164" s="177"/>
      <c r="D164" s="177"/>
      <c r="E164" s="177"/>
      <c r="F164" s="178"/>
      <c r="G164" s="157"/>
      <c r="H164" s="158"/>
      <c r="I164" s="158"/>
      <c r="J164" s="158"/>
      <c r="K164" s="158"/>
      <c r="L164" s="158"/>
      <c r="M164" s="158"/>
      <c r="N164" s="158"/>
      <c r="O164" s="159"/>
      <c r="P164" s="165"/>
      <c r="Q164" s="165"/>
      <c r="R164" s="165"/>
      <c r="S164" s="165"/>
      <c r="T164" s="165"/>
      <c r="U164" s="165"/>
      <c r="V164" s="165"/>
      <c r="W164" s="165"/>
      <c r="X164" s="166"/>
      <c r="Y164" s="113" t="s">
        <v>50</v>
      </c>
      <c r="Z164" s="114"/>
      <c r="AA164" s="115"/>
      <c r="AB164" s="116"/>
      <c r="AC164" s="116"/>
      <c r="AD164" s="116"/>
      <c r="AE164" s="117"/>
      <c r="AF164" s="111"/>
      <c r="AG164" s="111"/>
      <c r="AH164" s="111"/>
      <c r="AI164" s="117"/>
      <c r="AJ164" s="111"/>
      <c r="AK164" s="111"/>
      <c r="AL164" s="111"/>
      <c r="AM164" s="117"/>
      <c r="AN164" s="111"/>
      <c r="AO164" s="111"/>
      <c r="AP164" s="111"/>
      <c r="AQ164" s="118"/>
      <c r="AR164" s="119"/>
      <c r="AS164" s="119"/>
      <c r="AT164" s="120"/>
      <c r="AU164" s="111"/>
      <c r="AV164" s="111"/>
      <c r="AW164" s="111"/>
      <c r="AX164" s="112"/>
      <c r="AY164">
        <f>$AY$161</f>
        <v>0</v>
      </c>
      <c r="AZ164" s="10"/>
      <c r="BA164" s="10"/>
      <c r="BB164" s="10"/>
      <c r="BC164" s="10"/>
    </row>
    <row r="165" spans="1:60" ht="23.25" hidden="1" customHeight="1" thickBot="1" x14ac:dyDescent="0.2">
      <c r="A165" s="220"/>
      <c r="B165" s="237"/>
      <c r="C165" s="238"/>
      <c r="D165" s="238"/>
      <c r="E165" s="238"/>
      <c r="F165" s="239"/>
      <c r="G165" s="194"/>
      <c r="H165" s="195"/>
      <c r="I165" s="195"/>
      <c r="J165" s="195"/>
      <c r="K165" s="195"/>
      <c r="L165" s="195"/>
      <c r="M165" s="195"/>
      <c r="N165" s="195"/>
      <c r="O165" s="196"/>
      <c r="P165" s="197"/>
      <c r="Q165" s="197"/>
      <c r="R165" s="197"/>
      <c r="S165" s="197"/>
      <c r="T165" s="197"/>
      <c r="U165" s="197"/>
      <c r="V165" s="197"/>
      <c r="W165" s="197"/>
      <c r="X165" s="198"/>
      <c r="Y165" s="184" t="s">
        <v>13</v>
      </c>
      <c r="Z165" s="185"/>
      <c r="AA165" s="186"/>
      <c r="AB165" s="187" t="s">
        <v>14</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c r="AZ165" s="10"/>
      <c r="BA165" s="10"/>
      <c r="BB165" s="10"/>
      <c r="BC165" s="10"/>
      <c r="BD165" s="10"/>
      <c r="BE165" s="10"/>
      <c r="BF165" s="10"/>
      <c r="BG165" s="10"/>
      <c r="BH165" s="10"/>
    </row>
    <row r="166" spans="1:60" ht="47.25" hidden="1" customHeight="1" x14ac:dyDescent="0.15">
      <c r="A166" s="739" t="s">
        <v>579</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15">
      <c r="A167" s="675" t="s">
        <v>580</v>
      </c>
      <c r="B167" s="177"/>
      <c r="C167" s="177"/>
      <c r="D167" s="177"/>
      <c r="E167" s="177"/>
      <c r="F167" s="178"/>
      <c r="G167" s="716" t="s">
        <v>572</v>
      </c>
      <c r="H167" s="717"/>
      <c r="I167" s="717"/>
      <c r="J167" s="717"/>
      <c r="K167" s="717"/>
      <c r="L167" s="717"/>
      <c r="M167" s="717"/>
      <c r="N167" s="717"/>
      <c r="O167" s="717"/>
      <c r="P167" s="718" t="s">
        <v>571</v>
      </c>
      <c r="Q167" s="717"/>
      <c r="R167" s="717"/>
      <c r="S167" s="717"/>
      <c r="T167" s="717"/>
      <c r="U167" s="717"/>
      <c r="V167" s="717"/>
      <c r="W167" s="717"/>
      <c r="X167" s="719"/>
      <c r="Y167" s="720"/>
      <c r="Z167" s="721"/>
      <c r="AA167" s="722"/>
      <c r="AB167" s="653" t="s">
        <v>11</v>
      </c>
      <c r="AC167" s="653"/>
      <c r="AD167" s="653"/>
      <c r="AE167" s="143" t="s">
        <v>416</v>
      </c>
      <c r="AF167" s="143"/>
      <c r="AG167" s="143"/>
      <c r="AH167" s="143"/>
      <c r="AI167" s="143" t="s">
        <v>568</v>
      </c>
      <c r="AJ167" s="143"/>
      <c r="AK167" s="143"/>
      <c r="AL167" s="143"/>
      <c r="AM167" s="143" t="s">
        <v>384</v>
      </c>
      <c r="AN167" s="143"/>
      <c r="AO167" s="143"/>
      <c r="AP167" s="143"/>
      <c r="AQ167" s="650" t="s">
        <v>415</v>
      </c>
      <c r="AR167" s="651"/>
      <c r="AS167" s="651"/>
      <c r="AT167" s="652"/>
      <c r="AU167" s="650" t="s">
        <v>593</v>
      </c>
      <c r="AV167" s="651"/>
      <c r="AW167" s="651"/>
      <c r="AX167" s="660"/>
      <c r="AY167">
        <f>COUNTA($G$168)</f>
        <v>0</v>
      </c>
    </row>
    <row r="168" spans="1:60" ht="23.25" hidden="1" customHeight="1" x14ac:dyDescent="0.15">
      <c r="A168" s="675"/>
      <c r="B168" s="177"/>
      <c r="C168" s="177"/>
      <c r="D168" s="177"/>
      <c r="E168" s="177"/>
      <c r="F168" s="178"/>
      <c r="G168" s="661"/>
      <c r="H168" s="662"/>
      <c r="I168" s="662"/>
      <c r="J168" s="662"/>
      <c r="K168" s="662"/>
      <c r="L168" s="662"/>
      <c r="M168" s="662"/>
      <c r="N168" s="662"/>
      <c r="O168" s="662"/>
      <c r="P168" s="665"/>
      <c r="Q168" s="666"/>
      <c r="R168" s="666"/>
      <c r="S168" s="666"/>
      <c r="T168" s="666"/>
      <c r="U168" s="666"/>
      <c r="V168" s="666"/>
      <c r="W168" s="666"/>
      <c r="X168" s="667"/>
      <c r="Y168" s="671" t="s">
        <v>51</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15">
      <c r="A169" s="212"/>
      <c r="B169" s="182"/>
      <c r="C169" s="182"/>
      <c r="D169" s="182"/>
      <c r="E169" s="182"/>
      <c r="F169" s="183"/>
      <c r="G169" s="663"/>
      <c r="H169" s="664"/>
      <c r="I169" s="664"/>
      <c r="J169" s="664"/>
      <c r="K169" s="664"/>
      <c r="L169" s="664"/>
      <c r="M169" s="664"/>
      <c r="N169" s="664"/>
      <c r="O169" s="664"/>
      <c r="P169" s="668"/>
      <c r="Q169" s="669"/>
      <c r="R169" s="669"/>
      <c r="S169" s="669"/>
      <c r="T169" s="669"/>
      <c r="U169" s="669"/>
      <c r="V169" s="669"/>
      <c r="W169" s="669"/>
      <c r="X169" s="670"/>
      <c r="Y169" s="647" t="s">
        <v>52</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15">
      <c r="A170" s="211" t="s">
        <v>581</v>
      </c>
      <c r="B170" s="129"/>
      <c r="C170" s="129"/>
      <c r="D170" s="129"/>
      <c r="E170" s="129"/>
      <c r="F170" s="690"/>
      <c r="G170" s="200" t="s">
        <v>582</v>
      </c>
      <c r="H170" s="200"/>
      <c r="I170" s="200"/>
      <c r="J170" s="200"/>
      <c r="K170" s="200"/>
      <c r="L170" s="200"/>
      <c r="M170" s="200"/>
      <c r="N170" s="200"/>
      <c r="O170" s="200"/>
      <c r="P170" s="200"/>
      <c r="Q170" s="200"/>
      <c r="R170" s="200"/>
      <c r="S170" s="200"/>
      <c r="T170" s="200"/>
      <c r="U170" s="200"/>
      <c r="V170" s="200"/>
      <c r="W170" s="200"/>
      <c r="X170" s="201"/>
      <c r="Y170" s="657"/>
      <c r="Z170" s="658"/>
      <c r="AA170" s="659"/>
      <c r="AB170" s="199" t="s">
        <v>11</v>
      </c>
      <c r="AC170" s="200"/>
      <c r="AD170" s="201"/>
      <c r="AE170" s="143" t="s">
        <v>416</v>
      </c>
      <c r="AF170" s="143"/>
      <c r="AG170" s="143"/>
      <c r="AH170" s="143"/>
      <c r="AI170" s="143" t="s">
        <v>568</v>
      </c>
      <c r="AJ170" s="143"/>
      <c r="AK170" s="143"/>
      <c r="AL170" s="143"/>
      <c r="AM170" s="143" t="s">
        <v>384</v>
      </c>
      <c r="AN170" s="143"/>
      <c r="AO170" s="143"/>
      <c r="AP170" s="143"/>
      <c r="AQ170" s="654" t="s">
        <v>594</v>
      </c>
      <c r="AR170" s="655"/>
      <c r="AS170" s="655"/>
      <c r="AT170" s="655"/>
      <c r="AU170" s="655"/>
      <c r="AV170" s="655"/>
      <c r="AW170" s="655"/>
      <c r="AX170" s="656"/>
      <c r="AY170">
        <f>IF(SUBSTITUTE(SUBSTITUTE($G$171,"／",""),"　","")="",0,1)</f>
        <v>0</v>
      </c>
    </row>
    <row r="171" spans="1:60" ht="23.25" hidden="1" customHeight="1" x14ac:dyDescent="0.15">
      <c r="A171" s="691"/>
      <c r="B171" s="221"/>
      <c r="C171" s="221"/>
      <c r="D171" s="221"/>
      <c r="E171" s="221"/>
      <c r="F171" s="692"/>
      <c r="G171" s="679" t="s">
        <v>583</v>
      </c>
      <c r="H171" s="680"/>
      <c r="I171" s="680"/>
      <c r="J171" s="680"/>
      <c r="K171" s="680"/>
      <c r="L171" s="680"/>
      <c r="M171" s="680"/>
      <c r="N171" s="680"/>
      <c r="O171" s="680"/>
      <c r="P171" s="680"/>
      <c r="Q171" s="680"/>
      <c r="R171" s="680"/>
      <c r="S171" s="680"/>
      <c r="T171" s="680"/>
      <c r="U171" s="680"/>
      <c r="V171" s="680"/>
      <c r="W171" s="680"/>
      <c r="X171" s="680"/>
      <c r="Y171" s="683" t="s">
        <v>581</v>
      </c>
      <c r="Z171" s="684"/>
      <c r="AA171" s="685"/>
      <c r="AB171" s="686"/>
      <c r="AC171" s="687"/>
      <c r="AD171" s="688"/>
      <c r="AE171" s="689"/>
      <c r="AF171" s="689"/>
      <c r="AG171" s="689"/>
      <c r="AH171" s="689"/>
      <c r="AI171" s="689"/>
      <c r="AJ171" s="689"/>
      <c r="AK171" s="689"/>
      <c r="AL171" s="689"/>
      <c r="AM171" s="689"/>
      <c r="AN171" s="689"/>
      <c r="AO171" s="689"/>
      <c r="AP171" s="689"/>
      <c r="AQ171" s="117"/>
      <c r="AR171" s="111"/>
      <c r="AS171" s="111"/>
      <c r="AT171" s="111"/>
      <c r="AU171" s="111"/>
      <c r="AV171" s="111"/>
      <c r="AW171" s="111"/>
      <c r="AX171" s="112"/>
      <c r="AY171">
        <f>$AY$170</f>
        <v>0</v>
      </c>
    </row>
    <row r="172" spans="1:60" ht="46.5" hidden="1" customHeight="1" x14ac:dyDescent="0.15">
      <c r="A172" s="693"/>
      <c r="B172" s="132"/>
      <c r="C172" s="132"/>
      <c r="D172" s="132"/>
      <c r="E172" s="132"/>
      <c r="F172" s="694"/>
      <c r="G172" s="681"/>
      <c r="H172" s="682"/>
      <c r="I172" s="682"/>
      <c r="J172" s="682"/>
      <c r="K172" s="682"/>
      <c r="L172" s="682"/>
      <c r="M172" s="682"/>
      <c r="N172" s="682"/>
      <c r="O172" s="682"/>
      <c r="P172" s="682"/>
      <c r="Q172" s="682"/>
      <c r="R172" s="682"/>
      <c r="S172" s="682"/>
      <c r="T172" s="682"/>
      <c r="U172" s="682"/>
      <c r="V172" s="682"/>
      <c r="W172" s="682"/>
      <c r="X172" s="682"/>
      <c r="Y172" s="243" t="s">
        <v>584</v>
      </c>
      <c r="Z172" s="676"/>
      <c r="AA172" s="677"/>
      <c r="AB172" s="639" t="s">
        <v>585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8"/>
      <c r="AY172">
        <f>$AY$170</f>
        <v>0</v>
      </c>
    </row>
    <row r="173" spans="1:60" ht="18.75" hidden="1" customHeight="1" x14ac:dyDescent="0.15">
      <c r="A173" s="444" t="s">
        <v>236</v>
      </c>
      <c r="B173" s="620"/>
      <c r="C173" s="620"/>
      <c r="D173" s="620"/>
      <c r="E173" s="620"/>
      <c r="F173" s="621"/>
      <c r="G173" s="629" t="s">
        <v>139</v>
      </c>
      <c r="H173" s="221"/>
      <c r="I173" s="221"/>
      <c r="J173" s="221"/>
      <c r="K173" s="221"/>
      <c r="L173" s="221"/>
      <c r="M173" s="221"/>
      <c r="N173" s="221"/>
      <c r="O173" s="222"/>
      <c r="P173" s="223" t="s">
        <v>55</v>
      </c>
      <c r="Q173" s="221"/>
      <c r="R173" s="221"/>
      <c r="S173" s="221"/>
      <c r="T173" s="221"/>
      <c r="U173" s="221"/>
      <c r="V173" s="221"/>
      <c r="W173" s="221"/>
      <c r="X173" s="222"/>
      <c r="Y173" s="630"/>
      <c r="Z173" s="631"/>
      <c r="AA173" s="632"/>
      <c r="AB173" s="636" t="s">
        <v>11</v>
      </c>
      <c r="AC173" s="637"/>
      <c r="AD173" s="638"/>
      <c r="AE173" s="143" t="s">
        <v>416</v>
      </c>
      <c r="AF173" s="143"/>
      <c r="AG173" s="143"/>
      <c r="AH173" s="143"/>
      <c r="AI173" s="143" t="s">
        <v>568</v>
      </c>
      <c r="AJ173" s="143"/>
      <c r="AK173" s="143"/>
      <c r="AL173" s="143"/>
      <c r="AM173" s="143" t="s">
        <v>384</v>
      </c>
      <c r="AN173" s="143"/>
      <c r="AO173" s="143"/>
      <c r="AP173" s="143"/>
      <c r="AQ173" s="240" t="s">
        <v>174</v>
      </c>
      <c r="AR173" s="241"/>
      <c r="AS173" s="241"/>
      <c r="AT173" s="242"/>
      <c r="AU173" s="221" t="s">
        <v>128</v>
      </c>
      <c r="AV173" s="221"/>
      <c r="AW173" s="221"/>
      <c r="AX173" s="224"/>
      <c r="AY173">
        <f>COUNTA($G$175)</f>
        <v>0</v>
      </c>
    </row>
    <row r="174" spans="1:60" ht="18.75" hidden="1" customHeight="1" x14ac:dyDescent="0.15">
      <c r="A174" s="622"/>
      <c r="B174" s="623"/>
      <c r="C174" s="623"/>
      <c r="D174" s="623"/>
      <c r="E174" s="623"/>
      <c r="F174" s="624"/>
      <c r="G174" s="180"/>
      <c r="H174" s="132"/>
      <c r="I174" s="132"/>
      <c r="J174" s="132"/>
      <c r="K174" s="132"/>
      <c r="L174" s="132"/>
      <c r="M174" s="132"/>
      <c r="N174" s="132"/>
      <c r="O174" s="133"/>
      <c r="P174" s="131"/>
      <c r="Q174" s="132"/>
      <c r="R174" s="132"/>
      <c r="S174" s="132"/>
      <c r="T174" s="132"/>
      <c r="U174" s="132"/>
      <c r="V174" s="132"/>
      <c r="W174" s="132"/>
      <c r="X174" s="133"/>
      <c r="Y174" s="633"/>
      <c r="Z174" s="634"/>
      <c r="AA174" s="635"/>
      <c r="AB174" s="140"/>
      <c r="AC174" s="141"/>
      <c r="AD174" s="142"/>
      <c r="AE174" s="143"/>
      <c r="AF174" s="143"/>
      <c r="AG174" s="143"/>
      <c r="AH174" s="143"/>
      <c r="AI174" s="143"/>
      <c r="AJ174" s="143"/>
      <c r="AK174" s="143"/>
      <c r="AL174" s="143"/>
      <c r="AM174" s="143"/>
      <c r="AN174" s="143"/>
      <c r="AO174" s="143"/>
      <c r="AP174" s="143"/>
      <c r="AQ174" s="534"/>
      <c r="AR174" s="535"/>
      <c r="AS174" s="151" t="s">
        <v>175</v>
      </c>
      <c r="AT174" s="152"/>
      <c r="AU174" s="150"/>
      <c r="AV174" s="150"/>
      <c r="AW174" s="132" t="s">
        <v>166</v>
      </c>
      <c r="AX174" s="153"/>
      <c r="AY174">
        <f t="shared" ref="AY174:AY179" si="7">$AY$173</f>
        <v>0</v>
      </c>
    </row>
    <row r="175" spans="1:60" ht="23.25" hidden="1" customHeight="1" x14ac:dyDescent="0.15">
      <c r="A175" s="625"/>
      <c r="B175" s="623"/>
      <c r="C175" s="623"/>
      <c r="D175" s="623"/>
      <c r="E175" s="623"/>
      <c r="F175" s="624"/>
      <c r="G175" s="202"/>
      <c r="H175" s="203"/>
      <c r="I175" s="203"/>
      <c r="J175" s="203"/>
      <c r="K175" s="203"/>
      <c r="L175" s="203"/>
      <c r="M175" s="203"/>
      <c r="N175" s="203"/>
      <c r="O175" s="204"/>
      <c r="P175" s="155"/>
      <c r="Q175" s="155"/>
      <c r="R175" s="155"/>
      <c r="S175" s="155"/>
      <c r="T175" s="155"/>
      <c r="U175" s="155"/>
      <c r="V175" s="155"/>
      <c r="W175" s="155"/>
      <c r="X175" s="156"/>
      <c r="Y175" s="243" t="s">
        <v>12</v>
      </c>
      <c r="Z175" s="244"/>
      <c r="AA175" s="245"/>
      <c r="AB175" s="172"/>
      <c r="AC175" s="172"/>
      <c r="AD175" s="172"/>
      <c r="AE175" s="117"/>
      <c r="AF175" s="111"/>
      <c r="AG175" s="111"/>
      <c r="AH175" s="111"/>
      <c r="AI175" s="117"/>
      <c r="AJ175" s="111"/>
      <c r="AK175" s="111"/>
      <c r="AL175" s="111"/>
      <c r="AM175" s="117"/>
      <c r="AN175" s="111"/>
      <c r="AO175" s="111"/>
      <c r="AP175" s="111"/>
      <c r="AQ175" s="118"/>
      <c r="AR175" s="119"/>
      <c r="AS175" s="119"/>
      <c r="AT175" s="120"/>
      <c r="AU175" s="111"/>
      <c r="AV175" s="111"/>
      <c r="AW175" s="111"/>
      <c r="AX175" s="112"/>
      <c r="AY175">
        <f t="shared" si="7"/>
        <v>0</v>
      </c>
    </row>
    <row r="176" spans="1:60" ht="23.25" hidden="1" customHeight="1" x14ac:dyDescent="0.15">
      <c r="A176" s="626"/>
      <c r="B176" s="627"/>
      <c r="C176" s="627"/>
      <c r="D176" s="627"/>
      <c r="E176" s="627"/>
      <c r="F176" s="628"/>
      <c r="G176" s="205"/>
      <c r="H176" s="206"/>
      <c r="I176" s="206"/>
      <c r="J176" s="206"/>
      <c r="K176" s="206"/>
      <c r="L176" s="206"/>
      <c r="M176" s="206"/>
      <c r="N176" s="206"/>
      <c r="O176" s="207"/>
      <c r="P176" s="158"/>
      <c r="Q176" s="158"/>
      <c r="R176" s="158"/>
      <c r="S176" s="158"/>
      <c r="T176" s="158"/>
      <c r="U176" s="158"/>
      <c r="V176" s="158"/>
      <c r="W176" s="158"/>
      <c r="X176" s="159"/>
      <c r="Y176" s="199" t="s">
        <v>50</v>
      </c>
      <c r="Z176" s="200"/>
      <c r="AA176" s="201"/>
      <c r="AB176" s="116"/>
      <c r="AC176" s="116"/>
      <c r="AD176" s="116"/>
      <c r="AE176" s="117"/>
      <c r="AF176" s="111"/>
      <c r="AG176" s="111"/>
      <c r="AH176" s="111"/>
      <c r="AI176" s="117"/>
      <c r="AJ176" s="111"/>
      <c r="AK176" s="111"/>
      <c r="AL176" s="111"/>
      <c r="AM176" s="117"/>
      <c r="AN176" s="111"/>
      <c r="AO176" s="111"/>
      <c r="AP176" s="111"/>
      <c r="AQ176" s="118"/>
      <c r="AR176" s="119"/>
      <c r="AS176" s="119"/>
      <c r="AT176" s="120"/>
      <c r="AU176" s="111"/>
      <c r="AV176" s="111"/>
      <c r="AW176" s="111"/>
      <c r="AX176" s="112"/>
      <c r="AY176">
        <f t="shared" si="7"/>
        <v>0</v>
      </c>
    </row>
    <row r="177" spans="1:60" ht="23.25" hidden="1" customHeight="1" x14ac:dyDescent="0.15">
      <c r="A177" s="625"/>
      <c r="B177" s="623"/>
      <c r="C177" s="623"/>
      <c r="D177" s="623"/>
      <c r="E177" s="623"/>
      <c r="F177" s="624"/>
      <c r="G177" s="208"/>
      <c r="H177" s="209"/>
      <c r="I177" s="209"/>
      <c r="J177" s="209"/>
      <c r="K177" s="209"/>
      <c r="L177" s="209"/>
      <c r="M177" s="209"/>
      <c r="N177" s="209"/>
      <c r="O177" s="210"/>
      <c r="P177" s="161"/>
      <c r="Q177" s="161"/>
      <c r="R177" s="161"/>
      <c r="S177" s="161"/>
      <c r="T177" s="161"/>
      <c r="U177" s="161"/>
      <c r="V177" s="161"/>
      <c r="W177" s="161"/>
      <c r="X177" s="162"/>
      <c r="Y177" s="199" t="s">
        <v>13</v>
      </c>
      <c r="Z177" s="200"/>
      <c r="AA177" s="201"/>
      <c r="AB177" s="619" t="s">
        <v>14</v>
      </c>
      <c r="AC177" s="619"/>
      <c r="AD177" s="619"/>
      <c r="AE177" s="117"/>
      <c r="AF177" s="111"/>
      <c r="AG177" s="111"/>
      <c r="AH177" s="111"/>
      <c r="AI177" s="117"/>
      <c r="AJ177" s="111"/>
      <c r="AK177" s="111"/>
      <c r="AL177" s="111"/>
      <c r="AM177" s="117"/>
      <c r="AN177" s="111"/>
      <c r="AO177" s="111"/>
      <c r="AP177" s="111"/>
      <c r="AQ177" s="118"/>
      <c r="AR177" s="119"/>
      <c r="AS177" s="119"/>
      <c r="AT177" s="120"/>
      <c r="AU177" s="111"/>
      <c r="AV177" s="111"/>
      <c r="AW177" s="111"/>
      <c r="AX177" s="112"/>
      <c r="AY177">
        <f t="shared" si="7"/>
        <v>0</v>
      </c>
    </row>
    <row r="178" spans="1:60" ht="23.25" hidden="1" customHeight="1" x14ac:dyDescent="0.15">
      <c r="A178" s="211" t="s">
        <v>260</v>
      </c>
      <c r="B178" s="174"/>
      <c r="C178" s="174"/>
      <c r="D178" s="174"/>
      <c r="E178" s="174"/>
      <c r="F178" s="175"/>
      <c r="G178" s="213"/>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5"/>
      <c r="AY178">
        <f t="shared" si="7"/>
        <v>0</v>
      </c>
    </row>
    <row r="179" spans="1:60" ht="23.25" hidden="1" customHeight="1" x14ac:dyDescent="0.15">
      <c r="A179" s="212"/>
      <c r="B179" s="182"/>
      <c r="C179" s="182"/>
      <c r="D179" s="182"/>
      <c r="E179" s="182"/>
      <c r="F179" s="183"/>
      <c r="G179" s="216"/>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8"/>
      <c r="AY179">
        <f t="shared" si="7"/>
        <v>0</v>
      </c>
    </row>
    <row r="180" spans="1:60" ht="18.75" hidden="1" customHeight="1" x14ac:dyDescent="0.15">
      <c r="A180" s="219" t="s">
        <v>573</v>
      </c>
      <c r="B180" s="176" t="s">
        <v>574</v>
      </c>
      <c r="C180" s="177"/>
      <c r="D180" s="177"/>
      <c r="E180" s="177"/>
      <c r="F180" s="178"/>
      <c r="G180" s="221" t="s">
        <v>575</v>
      </c>
      <c r="H180" s="221"/>
      <c r="I180" s="221"/>
      <c r="J180" s="221"/>
      <c r="K180" s="221"/>
      <c r="L180" s="221"/>
      <c r="M180" s="221"/>
      <c r="N180" s="221"/>
      <c r="O180" s="221"/>
      <c r="P180" s="221"/>
      <c r="Q180" s="221"/>
      <c r="R180" s="221"/>
      <c r="S180" s="221"/>
      <c r="T180" s="221"/>
      <c r="U180" s="221"/>
      <c r="V180" s="221"/>
      <c r="W180" s="221"/>
      <c r="X180" s="221"/>
      <c r="Y180" s="221"/>
      <c r="Z180" s="221"/>
      <c r="AA180" s="222"/>
      <c r="AB180" s="223" t="s">
        <v>595</v>
      </c>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4"/>
      <c r="AY180">
        <f>COUNTA($G$182)</f>
        <v>0</v>
      </c>
    </row>
    <row r="181" spans="1:60" ht="22.5" hidden="1" customHeight="1" x14ac:dyDescent="0.15">
      <c r="A181" s="219"/>
      <c r="B181" s="176"/>
      <c r="C181" s="177"/>
      <c r="D181" s="177"/>
      <c r="E181" s="177"/>
      <c r="F181" s="178"/>
      <c r="G181" s="132"/>
      <c r="H181" s="132"/>
      <c r="I181" s="132"/>
      <c r="J181" s="132"/>
      <c r="K181" s="132"/>
      <c r="L181" s="132"/>
      <c r="M181" s="132"/>
      <c r="N181" s="132"/>
      <c r="O181" s="132"/>
      <c r="P181" s="132"/>
      <c r="Q181" s="132"/>
      <c r="R181" s="132"/>
      <c r="S181" s="132"/>
      <c r="T181" s="132"/>
      <c r="U181" s="132"/>
      <c r="V181" s="132"/>
      <c r="W181" s="132"/>
      <c r="X181" s="132"/>
      <c r="Y181" s="132"/>
      <c r="Z181" s="132"/>
      <c r="AA181" s="133"/>
      <c r="AB181" s="131"/>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53"/>
      <c r="AY181">
        <f t="shared" ref="AY181:AY189" si="8">$AY$180</f>
        <v>0</v>
      </c>
    </row>
    <row r="182" spans="1:60" ht="22.5" hidden="1" customHeight="1" x14ac:dyDescent="0.15">
      <c r="A182" s="219"/>
      <c r="B182" s="176"/>
      <c r="C182" s="177"/>
      <c r="D182" s="177"/>
      <c r="E182" s="177"/>
      <c r="F182" s="178"/>
      <c r="G182" s="225"/>
      <c r="H182" s="225"/>
      <c r="I182" s="225"/>
      <c r="J182" s="225"/>
      <c r="K182" s="225"/>
      <c r="L182" s="225"/>
      <c r="M182" s="225"/>
      <c r="N182" s="225"/>
      <c r="O182" s="225"/>
      <c r="P182" s="225"/>
      <c r="Q182" s="225"/>
      <c r="R182" s="225"/>
      <c r="S182" s="225"/>
      <c r="T182" s="225"/>
      <c r="U182" s="225"/>
      <c r="V182" s="225"/>
      <c r="W182" s="225"/>
      <c r="X182" s="225"/>
      <c r="Y182" s="225"/>
      <c r="Z182" s="225"/>
      <c r="AA182" s="226"/>
      <c r="AB182" s="231"/>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32"/>
      <c r="AY182">
        <f t="shared" si="8"/>
        <v>0</v>
      </c>
    </row>
    <row r="183" spans="1:60" ht="22.5" hidden="1" customHeight="1" x14ac:dyDescent="0.15">
      <c r="A183" s="219"/>
      <c r="B183" s="176"/>
      <c r="C183" s="177"/>
      <c r="D183" s="177"/>
      <c r="E183" s="177"/>
      <c r="F183" s="178"/>
      <c r="G183" s="227"/>
      <c r="H183" s="227"/>
      <c r="I183" s="227"/>
      <c r="J183" s="227"/>
      <c r="K183" s="227"/>
      <c r="L183" s="227"/>
      <c r="M183" s="227"/>
      <c r="N183" s="227"/>
      <c r="O183" s="227"/>
      <c r="P183" s="227"/>
      <c r="Q183" s="227"/>
      <c r="R183" s="227"/>
      <c r="S183" s="227"/>
      <c r="T183" s="227"/>
      <c r="U183" s="227"/>
      <c r="V183" s="227"/>
      <c r="W183" s="227"/>
      <c r="X183" s="227"/>
      <c r="Y183" s="227"/>
      <c r="Z183" s="227"/>
      <c r="AA183" s="228"/>
      <c r="AB183" s="233"/>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34"/>
      <c r="AY183">
        <f t="shared" si="8"/>
        <v>0</v>
      </c>
    </row>
    <row r="184" spans="1:60" ht="19.5" hidden="1" customHeight="1" x14ac:dyDescent="0.15">
      <c r="A184" s="219"/>
      <c r="B184" s="181"/>
      <c r="C184" s="182"/>
      <c r="D184" s="182"/>
      <c r="E184" s="182"/>
      <c r="F184" s="183"/>
      <c r="G184" s="229"/>
      <c r="H184" s="229"/>
      <c r="I184" s="229"/>
      <c r="J184" s="229"/>
      <c r="K184" s="229"/>
      <c r="L184" s="229"/>
      <c r="M184" s="229"/>
      <c r="N184" s="229"/>
      <c r="O184" s="229"/>
      <c r="P184" s="229"/>
      <c r="Q184" s="229"/>
      <c r="R184" s="229"/>
      <c r="S184" s="229"/>
      <c r="T184" s="229"/>
      <c r="U184" s="229"/>
      <c r="V184" s="229"/>
      <c r="W184" s="229"/>
      <c r="X184" s="229"/>
      <c r="Y184" s="229"/>
      <c r="Z184" s="229"/>
      <c r="AA184" s="230"/>
      <c r="AB184" s="235"/>
      <c r="AC184" s="229"/>
      <c r="AD184" s="229"/>
      <c r="AE184" s="227"/>
      <c r="AF184" s="227"/>
      <c r="AG184" s="227"/>
      <c r="AH184" s="227"/>
      <c r="AI184" s="227"/>
      <c r="AJ184" s="227"/>
      <c r="AK184" s="227"/>
      <c r="AL184" s="227"/>
      <c r="AM184" s="227"/>
      <c r="AN184" s="227"/>
      <c r="AO184" s="227"/>
      <c r="AP184" s="227"/>
      <c r="AQ184" s="227"/>
      <c r="AR184" s="227"/>
      <c r="AS184" s="227"/>
      <c r="AT184" s="227"/>
      <c r="AU184" s="229"/>
      <c r="AV184" s="229"/>
      <c r="AW184" s="229"/>
      <c r="AX184" s="236"/>
      <c r="AY184">
        <f t="shared" si="8"/>
        <v>0</v>
      </c>
    </row>
    <row r="185" spans="1:60" ht="18.75" hidden="1" customHeight="1" x14ac:dyDescent="0.15">
      <c r="A185" s="219"/>
      <c r="B185" s="173" t="s">
        <v>138</v>
      </c>
      <c r="C185" s="174"/>
      <c r="D185" s="174"/>
      <c r="E185" s="174"/>
      <c r="F185" s="175"/>
      <c r="G185" s="179" t="s">
        <v>56</v>
      </c>
      <c r="H185" s="129"/>
      <c r="I185" s="129"/>
      <c r="J185" s="129"/>
      <c r="K185" s="129"/>
      <c r="L185" s="129"/>
      <c r="M185" s="129"/>
      <c r="N185" s="129"/>
      <c r="O185" s="130"/>
      <c r="P185" s="128" t="s">
        <v>58</v>
      </c>
      <c r="Q185" s="129"/>
      <c r="R185" s="129"/>
      <c r="S185" s="129"/>
      <c r="T185" s="129"/>
      <c r="U185" s="129"/>
      <c r="V185" s="129"/>
      <c r="W185" s="129"/>
      <c r="X185" s="130"/>
      <c r="Y185" s="134"/>
      <c r="Z185" s="135"/>
      <c r="AA185" s="136"/>
      <c r="AB185" s="137" t="s">
        <v>11</v>
      </c>
      <c r="AC185" s="138"/>
      <c r="AD185" s="139"/>
      <c r="AE185" s="143" t="s">
        <v>416</v>
      </c>
      <c r="AF185" s="143"/>
      <c r="AG185" s="143"/>
      <c r="AH185" s="143"/>
      <c r="AI185" s="143" t="s">
        <v>568</v>
      </c>
      <c r="AJ185" s="143"/>
      <c r="AK185" s="143"/>
      <c r="AL185" s="143"/>
      <c r="AM185" s="143" t="s">
        <v>384</v>
      </c>
      <c r="AN185" s="143"/>
      <c r="AO185" s="143"/>
      <c r="AP185" s="143"/>
      <c r="AQ185" s="144" t="s">
        <v>174</v>
      </c>
      <c r="AR185" s="145"/>
      <c r="AS185" s="145"/>
      <c r="AT185" s="146"/>
      <c r="AU185" s="147" t="s">
        <v>128</v>
      </c>
      <c r="AV185" s="147"/>
      <c r="AW185" s="147"/>
      <c r="AX185" s="148"/>
      <c r="AY185">
        <f t="shared" si="8"/>
        <v>0</v>
      </c>
      <c r="AZ185" s="10"/>
      <c r="BA185" s="10"/>
      <c r="BB185" s="10"/>
      <c r="BC185" s="10"/>
    </row>
    <row r="186" spans="1:60" ht="18.75" hidden="1" customHeight="1" x14ac:dyDescent="0.15">
      <c r="A186" s="219"/>
      <c r="B186" s="176"/>
      <c r="C186" s="177"/>
      <c r="D186" s="177"/>
      <c r="E186" s="177"/>
      <c r="F186" s="178"/>
      <c r="G186" s="180"/>
      <c r="H186" s="132"/>
      <c r="I186" s="132"/>
      <c r="J186" s="132"/>
      <c r="K186" s="132"/>
      <c r="L186" s="132"/>
      <c r="M186" s="132"/>
      <c r="N186" s="132"/>
      <c r="O186" s="133"/>
      <c r="P186" s="131"/>
      <c r="Q186" s="132"/>
      <c r="R186" s="132"/>
      <c r="S186" s="132"/>
      <c r="T186" s="132"/>
      <c r="U186" s="132"/>
      <c r="V186" s="132"/>
      <c r="W186" s="132"/>
      <c r="X186" s="133"/>
      <c r="Y186" s="134"/>
      <c r="Z186" s="135"/>
      <c r="AA186" s="136"/>
      <c r="AB186" s="140"/>
      <c r="AC186" s="141"/>
      <c r="AD186" s="142"/>
      <c r="AE186" s="143"/>
      <c r="AF186" s="143"/>
      <c r="AG186" s="143"/>
      <c r="AH186" s="143"/>
      <c r="AI186" s="143"/>
      <c r="AJ186" s="143"/>
      <c r="AK186" s="143"/>
      <c r="AL186" s="143"/>
      <c r="AM186" s="143"/>
      <c r="AN186" s="143"/>
      <c r="AO186" s="143"/>
      <c r="AP186" s="143"/>
      <c r="AQ186" s="149"/>
      <c r="AR186" s="150"/>
      <c r="AS186" s="151" t="s">
        <v>175</v>
      </c>
      <c r="AT186" s="152"/>
      <c r="AU186" s="150"/>
      <c r="AV186" s="150"/>
      <c r="AW186" s="132" t="s">
        <v>166</v>
      </c>
      <c r="AX186" s="153"/>
      <c r="AY186">
        <f t="shared" si="8"/>
        <v>0</v>
      </c>
      <c r="AZ186" s="10"/>
      <c r="BA186" s="10"/>
      <c r="BB186" s="10"/>
      <c r="BC186" s="10"/>
      <c r="BD186" s="10"/>
      <c r="BE186" s="10"/>
      <c r="BF186" s="10"/>
      <c r="BG186" s="10"/>
      <c r="BH186" s="10"/>
    </row>
    <row r="187" spans="1:60" ht="23.25" hidden="1" customHeight="1" x14ac:dyDescent="0.15">
      <c r="A187" s="219"/>
      <c r="B187" s="176"/>
      <c r="C187" s="177"/>
      <c r="D187" s="177"/>
      <c r="E187" s="177"/>
      <c r="F187" s="178"/>
      <c r="G187" s="154"/>
      <c r="H187" s="155"/>
      <c r="I187" s="155"/>
      <c r="J187" s="155"/>
      <c r="K187" s="155"/>
      <c r="L187" s="155"/>
      <c r="M187" s="155"/>
      <c r="N187" s="155"/>
      <c r="O187" s="156"/>
      <c r="P187" s="155"/>
      <c r="Q187" s="163"/>
      <c r="R187" s="163"/>
      <c r="S187" s="163"/>
      <c r="T187" s="163"/>
      <c r="U187" s="163"/>
      <c r="V187" s="163"/>
      <c r="W187" s="163"/>
      <c r="X187" s="164"/>
      <c r="Y187" s="169" t="s">
        <v>57</v>
      </c>
      <c r="Z187" s="170"/>
      <c r="AA187" s="171"/>
      <c r="AB187" s="172"/>
      <c r="AC187" s="172"/>
      <c r="AD187" s="172"/>
      <c r="AE187" s="117"/>
      <c r="AF187" s="111"/>
      <c r="AG187" s="111"/>
      <c r="AH187" s="111"/>
      <c r="AI187" s="117"/>
      <c r="AJ187" s="111"/>
      <c r="AK187" s="111"/>
      <c r="AL187" s="111"/>
      <c r="AM187" s="117"/>
      <c r="AN187" s="111"/>
      <c r="AO187" s="111"/>
      <c r="AP187" s="111"/>
      <c r="AQ187" s="118"/>
      <c r="AR187" s="119"/>
      <c r="AS187" s="119"/>
      <c r="AT187" s="120"/>
      <c r="AU187" s="111"/>
      <c r="AV187" s="111"/>
      <c r="AW187" s="111"/>
      <c r="AX187" s="112"/>
      <c r="AY187">
        <f t="shared" si="8"/>
        <v>0</v>
      </c>
    </row>
    <row r="188" spans="1:60" ht="23.25" hidden="1" customHeight="1" x14ac:dyDescent="0.15">
      <c r="A188" s="219"/>
      <c r="B188" s="176"/>
      <c r="C188" s="177"/>
      <c r="D188" s="177"/>
      <c r="E188" s="177"/>
      <c r="F188" s="178"/>
      <c r="G188" s="157"/>
      <c r="H188" s="158"/>
      <c r="I188" s="158"/>
      <c r="J188" s="158"/>
      <c r="K188" s="158"/>
      <c r="L188" s="158"/>
      <c r="M188" s="158"/>
      <c r="N188" s="158"/>
      <c r="O188" s="159"/>
      <c r="P188" s="165"/>
      <c r="Q188" s="165"/>
      <c r="R188" s="165"/>
      <c r="S188" s="165"/>
      <c r="T188" s="165"/>
      <c r="U188" s="165"/>
      <c r="V188" s="165"/>
      <c r="W188" s="165"/>
      <c r="X188" s="166"/>
      <c r="Y188" s="113" t="s">
        <v>50</v>
      </c>
      <c r="Z188" s="114"/>
      <c r="AA188" s="115"/>
      <c r="AB188" s="116"/>
      <c r="AC188" s="116"/>
      <c r="AD188" s="116"/>
      <c r="AE188" s="117"/>
      <c r="AF188" s="111"/>
      <c r="AG188" s="111"/>
      <c r="AH188" s="111"/>
      <c r="AI188" s="117"/>
      <c r="AJ188" s="111"/>
      <c r="AK188" s="111"/>
      <c r="AL188" s="111"/>
      <c r="AM188" s="117"/>
      <c r="AN188" s="111"/>
      <c r="AO188" s="111"/>
      <c r="AP188" s="111"/>
      <c r="AQ188" s="118"/>
      <c r="AR188" s="119"/>
      <c r="AS188" s="119"/>
      <c r="AT188" s="120"/>
      <c r="AU188" s="111"/>
      <c r="AV188" s="111"/>
      <c r="AW188" s="111"/>
      <c r="AX188" s="112"/>
      <c r="AY188">
        <f t="shared" si="8"/>
        <v>0</v>
      </c>
      <c r="AZ188" s="10"/>
      <c r="BA188" s="10"/>
      <c r="BB188" s="10"/>
      <c r="BC188" s="10"/>
    </row>
    <row r="189" spans="1:60" ht="23.25" hidden="1" customHeight="1" x14ac:dyDescent="0.15">
      <c r="A189" s="219"/>
      <c r="B189" s="176"/>
      <c r="C189" s="177"/>
      <c r="D189" s="177"/>
      <c r="E189" s="177"/>
      <c r="F189" s="178"/>
      <c r="G189" s="160"/>
      <c r="H189" s="161"/>
      <c r="I189" s="161"/>
      <c r="J189" s="161"/>
      <c r="K189" s="161"/>
      <c r="L189" s="161"/>
      <c r="M189" s="161"/>
      <c r="N189" s="161"/>
      <c r="O189" s="162"/>
      <c r="P189" s="167"/>
      <c r="Q189" s="167"/>
      <c r="R189" s="167"/>
      <c r="S189" s="167"/>
      <c r="T189" s="167"/>
      <c r="U189" s="167"/>
      <c r="V189" s="167"/>
      <c r="W189" s="167"/>
      <c r="X189" s="168"/>
      <c r="Y189" s="113" t="s">
        <v>13</v>
      </c>
      <c r="Z189" s="114"/>
      <c r="AA189" s="115"/>
      <c r="AB189" s="121" t="s">
        <v>14</v>
      </c>
      <c r="AC189" s="121"/>
      <c r="AD189" s="121"/>
      <c r="AE189" s="122"/>
      <c r="AF189" s="123"/>
      <c r="AG189" s="123"/>
      <c r="AH189" s="123"/>
      <c r="AI189" s="122"/>
      <c r="AJ189" s="123"/>
      <c r="AK189" s="123"/>
      <c r="AL189" s="123"/>
      <c r="AM189" s="122"/>
      <c r="AN189" s="123"/>
      <c r="AO189" s="123"/>
      <c r="AP189" s="123"/>
      <c r="AQ189" s="118"/>
      <c r="AR189" s="119"/>
      <c r="AS189" s="119"/>
      <c r="AT189" s="120"/>
      <c r="AU189" s="111"/>
      <c r="AV189" s="111"/>
      <c r="AW189" s="111"/>
      <c r="AX189" s="112"/>
      <c r="AY189">
        <f t="shared" si="8"/>
        <v>0</v>
      </c>
      <c r="AZ189" s="10"/>
      <c r="BA189" s="10"/>
      <c r="BB189" s="10"/>
      <c r="BC189" s="10"/>
      <c r="BD189" s="10"/>
      <c r="BE189" s="10"/>
      <c r="BF189" s="10"/>
      <c r="BG189" s="10"/>
      <c r="BH189" s="10"/>
    </row>
    <row r="190" spans="1:60" ht="18.75" hidden="1" customHeight="1" x14ac:dyDescent="0.15">
      <c r="A190" s="219"/>
      <c r="B190" s="173" t="s">
        <v>138</v>
      </c>
      <c r="C190" s="174"/>
      <c r="D190" s="174"/>
      <c r="E190" s="174"/>
      <c r="F190" s="175"/>
      <c r="G190" s="179" t="s">
        <v>56</v>
      </c>
      <c r="H190" s="129"/>
      <c r="I190" s="129"/>
      <c r="J190" s="129"/>
      <c r="K190" s="129"/>
      <c r="L190" s="129"/>
      <c r="M190" s="129"/>
      <c r="N190" s="129"/>
      <c r="O190" s="130"/>
      <c r="P190" s="128" t="s">
        <v>58</v>
      </c>
      <c r="Q190" s="129"/>
      <c r="R190" s="129"/>
      <c r="S190" s="129"/>
      <c r="T190" s="129"/>
      <c r="U190" s="129"/>
      <c r="V190" s="129"/>
      <c r="W190" s="129"/>
      <c r="X190" s="130"/>
      <c r="Y190" s="134"/>
      <c r="Z190" s="135"/>
      <c r="AA190" s="136"/>
      <c r="AB190" s="137" t="s">
        <v>11</v>
      </c>
      <c r="AC190" s="138"/>
      <c r="AD190" s="139"/>
      <c r="AE190" s="143" t="s">
        <v>416</v>
      </c>
      <c r="AF190" s="143"/>
      <c r="AG190" s="143"/>
      <c r="AH190" s="143"/>
      <c r="AI190" s="143" t="s">
        <v>568</v>
      </c>
      <c r="AJ190" s="143"/>
      <c r="AK190" s="143"/>
      <c r="AL190" s="143"/>
      <c r="AM190" s="143" t="s">
        <v>384</v>
      </c>
      <c r="AN190" s="143"/>
      <c r="AO190" s="143"/>
      <c r="AP190" s="143"/>
      <c r="AQ190" s="144" t="s">
        <v>174</v>
      </c>
      <c r="AR190" s="145"/>
      <c r="AS190" s="145"/>
      <c r="AT190" s="146"/>
      <c r="AU190" s="147" t="s">
        <v>128</v>
      </c>
      <c r="AV190" s="147"/>
      <c r="AW190" s="147"/>
      <c r="AX190" s="148"/>
      <c r="AY190">
        <f>COUNTA($G$192)</f>
        <v>0</v>
      </c>
      <c r="AZ190" s="10"/>
      <c r="BA190" s="10"/>
      <c r="BB190" s="10"/>
      <c r="BC190" s="10"/>
    </row>
    <row r="191" spans="1:60" ht="18.75" hidden="1" customHeight="1" x14ac:dyDescent="0.15">
      <c r="A191" s="219"/>
      <c r="B191" s="176"/>
      <c r="C191" s="177"/>
      <c r="D191" s="177"/>
      <c r="E191" s="177"/>
      <c r="F191" s="178"/>
      <c r="G191" s="180"/>
      <c r="H191" s="132"/>
      <c r="I191" s="132"/>
      <c r="J191" s="132"/>
      <c r="K191" s="132"/>
      <c r="L191" s="132"/>
      <c r="M191" s="132"/>
      <c r="N191" s="132"/>
      <c r="O191" s="133"/>
      <c r="P191" s="131"/>
      <c r="Q191" s="132"/>
      <c r="R191" s="132"/>
      <c r="S191" s="132"/>
      <c r="T191" s="132"/>
      <c r="U191" s="132"/>
      <c r="V191" s="132"/>
      <c r="W191" s="132"/>
      <c r="X191" s="133"/>
      <c r="Y191" s="134"/>
      <c r="Z191" s="135"/>
      <c r="AA191" s="136"/>
      <c r="AB191" s="140"/>
      <c r="AC191" s="141"/>
      <c r="AD191" s="142"/>
      <c r="AE191" s="143"/>
      <c r="AF191" s="143"/>
      <c r="AG191" s="143"/>
      <c r="AH191" s="143"/>
      <c r="AI191" s="143"/>
      <c r="AJ191" s="143"/>
      <c r="AK191" s="143"/>
      <c r="AL191" s="143"/>
      <c r="AM191" s="143"/>
      <c r="AN191" s="143"/>
      <c r="AO191" s="143"/>
      <c r="AP191" s="143"/>
      <c r="AQ191" s="149"/>
      <c r="AR191" s="150"/>
      <c r="AS191" s="151" t="s">
        <v>175</v>
      </c>
      <c r="AT191" s="152"/>
      <c r="AU191" s="150"/>
      <c r="AV191" s="150"/>
      <c r="AW191" s="132" t="s">
        <v>166</v>
      </c>
      <c r="AX191" s="153"/>
      <c r="AY191">
        <f>$AY$190</f>
        <v>0</v>
      </c>
      <c r="AZ191" s="10"/>
      <c r="BA191" s="10"/>
      <c r="BB191" s="10"/>
      <c r="BC191" s="10"/>
      <c r="BD191" s="10"/>
      <c r="BE191" s="10"/>
      <c r="BF191" s="10"/>
      <c r="BG191" s="10"/>
      <c r="BH191" s="10"/>
    </row>
    <row r="192" spans="1:60" ht="23.25" hidden="1" customHeight="1" x14ac:dyDescent="0.15">
      <c r="A192" s="219"/>
      <c r="B192" s="176"/>
      <c r="C192" s="177"/>
      <c r="D192" s="177"/>
      <c r="E192" s="177"/>
      <c r="F192" s="178"/>
      <c r="G192" s="154"/>
      <c r="H192" s="155"/>
      <c r="I192" s="155"/>
      <c r="J192" s="155"/>
      <c r="K192" s="155"/>
      <c r="L192" s="155"/>
      <c r="M192" s="155"/>
      <c r="N192" s="155"/>
      <c r="O192" s="156"/>
      <c r="P192" s="155"/>
      <c r="Q192" s="163"/>
      <c r="R192" s="163"/>
      <c r="S192" s="163"/>
      <c r="T192" s="163"/>
      <c r="U192" s="163"/>
      <c r="V192" s="163"/>
      <c r="W192" s="163"/>
      <c r="X192" s="164"/>
      <c r="Y192" s="169" t="s">
        <v>57</v>
      </c>
      <c r="Z192" s="170"/>
      <c r="AA192" s="171"/>
      <c r="AB192" s="172"/>
      <c r="AC192" s="172"/>
      <c r="AD192" s="172"/>
      <c r="AE192" s="117"/>
      <c r="AF192" s="111"/>
      <c r="AG192" s="111"/>
      <c r="AH192" s="111"/>
      <c r="AI192" s="117"/>
      <c r="AJ192" s="111"/>
      <c r="AK192" s="111"/>
      <c r="AL192" s="111"/>
      <c r="AM192" s="117"/>
      <c r="AN192" s="111"/>
      <c r="AO192" s="111"/>
      <c r="AP192" s="111"/>
      <c r="AQ192" s="118"/>
      <c r="AR192" s="119"/>
      <c r="AS192" s="119"/>
      <c r="AT192" s="120"/>
      <c r="AU192" s="111"/>
      <c r="AV192" s="111"/>
      <c r="AW192" s="111"/>
      <c r="AX192" s="112"/>
      <c r="AY192">
        <f>$AY$190</f>
        <v>0</v>
      </c>
    </row>
    <row r="193" spans="1:60" ht="23.25" hidden="1" customHeight="1" x14ac:dyDescent="0.15">
      <c r="A193" s="219"/>
      <c r="B193" s="176"/>
      <c r="C193" s="177"/>
      <c r="D193" s="177"/>
      <c r="E193" s="177"/>
      <c r="F193" s="178"/>
      <c r="G193" s="157"/>
      <c r="H193" s="158"/>
      <c r="I193" s="158"/>
      <c r="J193" s="158"/>
      <c r="K193" s="158"/>
      <c r="L193" s="158"/>
      <c r="M193" s="158"/>
      <c r="N193" s="158"/>
      <c r="O193" s="159"/>
      <c r="P193" s="165"/>
      <c r="Q193" s="165"/>
      <c r="R193" s="165"/>
      <c r="S193" s="165"/>
      <c r="T193" s="165"/>
      <c r="U193" s="165"/>
      <c r="V193" s="165"/>
      <c r="W193" s="165"/>
      <c r="X193" s="166"/>
      <c r="Y193" s="113" t="s">
        <v>50</v>
      </c>
      <c r="Z193" s="114"/>
      <c r="AA193" s="115"/>
      <c r="AB193" s="116"/>
      <c r="AC193" s="116"/>
      <c r="AD193" s="116"/>
      <c r="AE193" s="117"/>
      <c r="AF193" s="111"/>
      <c r="AG193" s="111"/>
      <c r="AH193" s="111"/>
      <c r="AI193" s="117"/>
      <c r="AJ193" s="111"/>
      <c r="AK193" s="111"/>
      <c r="AL193" s="111"/>
      <c r="AM193" s="117"/>
      <c r="AN193" s="111"/>
      <c r="AO193" s="111"/>
      <c r="AP193" s="111"/>
      <c r="AQ193" s="118"/>
      <c r="AR193" s="119"/>
      <c r="AS193" s="119"/>
      <c r="AT193" s="120"/>
      <c r="AU193" s="111"/>
      <c r="AV193" s="111"/>
      <c r="AW193" s="111"/>
      <c r="AX193" s="112"/>
      <c r="AY193">
        <f>$AY$190</f>
        <v>0</v>
      </c>
      <c r="AZ193" s="10"/>
      <c r="BA193" s="10"/>
      <c r="BB193" s="10"/>
      <c r="BC193" s="10"/>
    </row>
    <row r="194" spans="1:60" ht="23.25" hidden="1" customHeight="1" x14ac:dyDescent="0.15">
      <c r="A194" s="219"/>
      <c r="B194" s="181"/>
      <c r="C194" s="182"/>
      <c r="D194" s="182"/>
      <c r="E194" s="182"/>
      <c r="F194" s="183"/>
      <c r="G194" s="160"/>
      <c r="H194" s="161"/>
      <c r="I194" s="161"/>
      <c r="J194" s="161"/>
      <c r="K194" s="161"/>
      <c r="L194" s="161"/>
      <c r="M194" s="161"/>
      <c r="N194" s="161"/>
      <c r="O194" s="162"/>
      <c r="P194" s="167"/>
      <c r="Q194" s="167"/>
      <c r="R194" s="167"/>
      <c r="S194" s="167"/>
      <c r="T194" s="167"/>
      <c r="U194" s="167"/>
      <c r="V194" s="167"/>
      <c r="W194" s="167"/>
      <c r="X194" s="168"/>
      <c r="Y194" s="113" t="s">
        <v>13</v>
      </c>
      <c r="Z194" s="114"/>
      <c r="AA194" s="115"/>
      <c r="AB194" s="121" t="s">
        <v>14</v>
      </c>
      <c r="AC194" s="121"/>
      <c r="AD194" s="121"/>
      <c r="AE194" s="122"/>
      <c r="AF194" s="123"/>
      <c r="AG194" s="123"/>
      <c r="AH194" s="123"/>
      <c r="AI194" s="122"/>
      <c r="AJ194" s="123"/>
      <c r="AK194" s="123"/>
      <c r="AL194" s="123"/>
      <c r="AM194" s="122"/>
      <c r="AN194" s="123"/>
      <c r="AO194" s="123"/>
      <c r="AP194" s="123"/>
      <c r="AQ194" s="118"/>
      <c r="AR194" s="119"/>
      <c r="AS194" s="119"/>
      <c r="AT194" s="120"/>
      <c r="AU194" s="111"/>
      <c r="AV194" s="111"/>
      <c r="AW194" s="111"/>
      <c r="AX194" s="112"/>
      <c r="AY194">
        <f>$AY$190</f>
        <v>0</v>
      </c>
      <c r="AZ194" s="10"/>
      <c r="BA194" s="10"/>
      <c r="BB194" s="10"/>
      <c r="BC194" s="10"/>
      <c r="BD194" s="10"/>
      <c r="BE194" s="10"/>
      <c r="BF194" s="10"/>
      <c r="BG194" s="10"/>
      <c r="BH194" s="10"/>
    </row>
    <row r="195" spans="1:60" ht="18.75" hidden="1" customHeight="1" x14ac:dyDescent="0.15">
      <c r="A195" s="219"/>
      <c r="B195" s="173" t="s">
        <v>138</v>
      </c>
      <c r="C195" s="174"/>
      <c r="D195" s="174"/>
      <c r="E195" s="174"/>
      <c r="F195" s="175"/>
      <c r="G195" s="179" t="s">
        <v>56</v>
      </c>
      <c r="H195" s="129"/>
      <c r="I195" s="129"/>
      <c r="J195" s="129"/>
      <c r="K195" s="129"/>
      <c r="L195" s="129"/>
      <c r="M195" s="129"/>
      <c r="N195" s="129"/>
      <c r="O195" s="130"/>
      <c r="P195" s="128" t="s">
        <v>58</v>
      </c>
      <c r="Q195" s="129"/>
      <c r="R195" s="129"/>
      <c r="S195" s="129"/>
      <c r="T195" s="129"/>
      <c r="U195" s="129"/>
      <c r="V195" s="129"/>
      <c r="W195" s="129"/>
      <c r="X195" s="130"/>
      <c r="Y195" s="134"/>
      <c r="Z195" s="135"/>
      <c r="AA195" s="136"/>
      <c r="AB195" s="137" t="s">
        <v>11</v>
      </c>
      <c r="AC195" s="138"/>
      <c r="AD195" s="139"/>
      <c r="AE195" s="143" t="s">
        <v>416</v>
      </c>
      <c r="AF195" s="143"/>
      <c r="AG195" s="143"/>
      <c r="AH195" s="143"/>
      <c r="AI195" s="143" t="s">
        <v>568</v>
      </c>
      <c r="AJ195" s="143"/>
      <c r="AK195" s="143"/>
      <c r="AL195" s="143"/>
      <c r="AM195" s="143" t="s">
        <v>384</v>
      </c>
      <c r="AN195" s="143"/>
      <c r="AO195" s="143"/>
      <c r="AP195" s="143"/>
      <c r="AQ195" s="144" t="s">
        <v>174</v>
      </c>
      <c r="AR195" s="145"/>
      <c r="AS195" s="145"/>
      <c r="AT195" s="146"/>
      <c r="AU195" s="147" t="s">
        <v>128</v>
      </c>
      <c r="AV195" s="147"/>
      <c r="AW195" s="147"/>
      <c r="AX195" s="148"/>
      <c r="AY195">
        <f>COUNTA($G$197)</f>
        <v>0</v>
      </c>
      <c r="AZ195" s="10"/>
      <c r="BA195" s="10"/>
      <c r="BB195" s="10"/>
      <c r="BC195" s="10"/>
    </row>
    <row r="196" spans="1:60" ht="18.75" hidden="1" customHeight="1" x14ac:dyDescent="0.15">
      <c r="A196" s="219"/>
      <c r="B196" s="176"/>
      <c r="C196" s="177"/>
      <c r="D196" s="177"/>
      <c r="E196" s="177"/>
      <c r="F196" s="178"/>
      <c r="G196" s="180"/>
      <c r="H196" s="132"/>
      <c r="I196" s="132"/>
      <c r="J196" s="132"/>
      <c r="K196" s="132"/>
      <c r="L196" s="132"/>
      <c r="M196" s="132"/>
      <c r="N196" s="132"/>
      <c r="O196" s="133"/>
      <c r="P196" s="131"/>
      <c r="Q196" s="132"/>
      <c r="R196" s="132"/>
      <c r="S196" s="132"/>
      <c r="T196" s="132"/>
      <c r="U196" s="132"/>
      <c r="V196" s="132"/>
      <c r="W196" s="132"/>
      <c r="X196" s="133"/>
      <c r="Y196" s="134"/>
      <c r="Z196" s="135"/>
      <c r="AA196" s="136"/>
      <c r="AB196" s="140"/>
      <c r="AC196" s="141"/>
      <c r="AD196" s="142"/>
      <c r="AE196" s="143"/>
      <c r="AF196" s="143"/>
      <c r="AG196" s="143"/>
      <c r="AH196" s="143"/>
      <c r="AI196" s="143"/>
      <c r="AJ196" s="143"/>
      <c r="AK196" s="143"/>
      <c r="AL196" s="143"/>
      <c r="AM196" s="143"/>
      <c r="AN196" s="143"/>
      <c r="AO196" s="143"/>
      <c r="AP196" s="143"/>
      <c r="AQ196" s="149"/>
      <c r="AR196" s="150"/>
      <c r="AS196" s="151" t="s">
        <v>175</v>
      </c>
      <c r="AT196" s="152"/>
      <c r="AU196" s="150"/>
      <c r="AV196" s="150"/>
      <c r="AW196" s="132" t="s">
        <v>166</v>
      </c>
      <c r="AX196" s="153"/>
      <c r="AY196">
        <f>$AY$195</f>
        <v>0</v>
      </c>
      <c r="AZ196" s="10"/>
      <c r="BA196" s="10"/>
      <c r="BB196" s="10"/>
      <c r="BC196" s="10"/>
      <c r="BD196" s="10"/>
      <c r="BE196" s="10"/>
      <c r="BF196" s="10"/>
      <c r="BG196" s="10"/>
      <c r="BH196" s="10"/>
    </row>
    <row r="197" spans="1:60" ht="23.25" hidden="1" customHeight="1" x14ac:dyDescent="0.15">
      <c r="A197" s="219"/>
      <c r="B197" s="176"/>
      <c r="C197" s="177"/>
      <c r="D197" s="177"/>
      <c r="E197" s="177"/>
      <c r="F197" s="178"/>
      <c r="G197" s="154"/>
      <c r="H197" s="155"/>
      <c r="I197" s="155"/>
      <c r="J197" s="155"/>
      <c r="K197" s="155"/>
      <c r="L197" s="155"/>
      <c r="M197" s="155"/>
      <c r="N197" s="155"/>
      <c r="O197" s="156"/>
      <c r="P197" s="155"/>
      <c r="Q197" s="163"/>
      <c r="R197" s="163"/>
      <c r="S197" s="163"/>
      <c r="T197" s="163"/>
      <c r="U197" s="163"/>
      <c r="V197" s="163"/>
      <c r="W197" s="163"/>
      <c r="X197" s="164"/>
      <c r="Y197" s="169" t="s">
        <v>57</v>
      </c>
      <c r="Z197" s="170"/>
      <c r="AA197" s="171"/>
      <c r="AB197" s="172"/>
      <c r="AC197" s="172"/>
      <c r="AD197" s="172"/>
      <c r="AE197" s="117"/>
      <c r="AF197" s="111"/>
      <c r="AG197" s="111"/>
      <c r="AH197" s="111"/>
      <c r="AI197" s="117"/>
      <c r="AJ197" s="111"/>
      <c r="AK197" s="111"/>
      <c r="AL197" s="111"/>
      <c r="AM197" s="117"/>
      <c r="AN197" s="111"/>
      <c r="AO197" s="111"/>
      <c r="AP197" s="111"/>
      <c r="AQ197" s="118"/>
      <c r="AR197" s="119"/>
      <c r="AS197" s="119"/>
      <c r="AT197" s="120"/>
      <c r="AU197" s="111"/>
      <c r="AV197" s="111"/>
      <c r="AW197" s="111"/>
      <c r="AX197" s="112"/>
      <c r="AY197">
        <f t="shared" ref="AY197:AY199" si="9">$AY$195</f>
        <v>0</v>
      </c>
    </row>
    <row r="198" spans="1:60" ht="23.25" hidden="1" customHeight="1" x14ac:dyDescent="0.15">
      <c r="A198" s="219"/>
      <c r="B198" s="176"/>
      <c r="C198" s="177"/>
      <c r="D198" s="177"/>
      <c r="E198" s="177"/>
      <c r="F198" s="178"/>
      <c r="G198" s="157"/>
      <c r="H198" s="158"/>
      <c r="I198" s="158"/>
      <c r="J198" s="158"/>
      <c r="K198" s="158"/>
      <c r="L198" s="158"/>
      <c r="M198" s="158"/>
      <c r="N198" s="158"/>
      <c r="O198" s="159"/>
      <c r="P198" s="165"/>
      <c r="Q198" s="165"/>
      <c r="R198" s="165"/>
      <c r="S198" s="165"/>
      <c r="T198" s="165"/>
      <c r="U198" s="165"/>
      <c r="V198" s="165"/>
      <c r="W198" s="165"/>
      <c r="X198" s="166"/>
      <c r="Y198" s="113" t="s">
        <v>50</v>
      </c>
      <c r="Z198" s="114"/>
      <c r="AA198" s="115"/>
      <c r="AB198" s="116"/>
      <c r="AC198" s="116"/>
      <c r="AD198" s="116"/>
      <c r="AE198" s="117"/>
      <c r="AF198" s="111"/>
      <c r="AG198" s="111"/>
      <c r="AH198" s="111"/>
      <c r="AI198" s="117"/>
      <c r="AJ198" s="111"/>
      <c r="AK198" s="111"/>
      <c r="AL198" s="111"/>
      <c r="AM198" s="117"/>
      <c r="AN198" s="111"/>
      <c r="AO198" s="111"/>
      <c r="AP198" s="111"/>
      <c r="AQ198" s="118"/>
      <c r="AR198" s="119"/>
      <c r="AS198" s="119"/>
      <c r="AT198" s="120"/>
      <c r="AU198" s="111"/>
      <c r="AV198" s="111"/>
      <c r="AW198" s="111"/>
      <c r="AX198" s="112"/>
      <c r="AY198">
        <f t="shared" si="9"/>
        <v>0</v>
      </c>
      <c r="AZ198" s="10"/>
      <c r="BA198" s="10"/>
      <c r="BB198" s="10"/>
      <c r="BC198" s="10"/>
    </row>
    <row r="199" spans="1:60" ht="23.25" hidden="1" customHeight="1" thickBot="1" x14ac:dyDescent="0.2">
      <c r="A199" s="220"/>
      <c r="B199" s="237"/>
      <c r="C199" s="238"/>
      <c r="D199" s="238"/>
      <c r="E199" s="238"/>
      <c r="F199" s="239"/>
      <c r="G199" s="194"/>
      <c r="H199" s="195"/>
      <c r="I199" s="195"/>
      <c r="J199" s="195"/>
      <c r="K199" s="195"/>
      <c r="L199" s="195"/>
      <c r="M199" s="195"/>
      <c r="N199" s="195"/>
      <c r="O199" s="196"/>
      <c r="P199" s="197"/>
      <c r="Q199" s="197"/>
      <c r="R199" s="197"/>
      <c r="S199" s="197"/>
      <c r="T199" s="197"/>
      <c r="U199" s="197"/>
      <c r="V199" s="197"/>
      <c r="W199" s="197"/>
      <c r="X199" s="198"/>
      <c r="Y199" s="184" t="s">
        <v>13</v>
      </c>
      <c r="Z199" s="185"/>
      <c r="AA199" s="186"/>
      <c r="AB199" s="187" t="s">
        <v>14</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604"/>
      <c r="H200" s="606" t="s">
        <v>139</v>
      </c>
      <c r="I200" s="606"/>
      <c r="J200" s="606"/>
      <c r="K200" s="606"/>
      <c r="L200" s="606"/>
      <c r="M200" s="606"/>
      <c r="N200" s="606"/>
      <c r="O200" s="607"/>
      <c r="P200" s="609" t="s">
        <v>55</v>
      </c>
      <c r="Q200" s="606"/>
      <c r="R200" s="606"/>
      <c r="S200" s="606"/>
      <c r="T200" s="606"/>
      <c r="U200" s="606"/>
      <c r="V200" s="607"/>
      <c r="W200" s="611" t="s">
        <v>233</v>
      </c>
      <c r="X200" s="612"/>
      <c r="Y200" s="615"/>
      <c r="Z200" s="615"/>
      <c r="AA200" s="616"/>
      <c r="AB200" s="609" t="s">
        <v>11</v>
      </c>
      <c r="AC200" s="606"/>
      <c r="AD200" s="607"/>
      <c r="AE200" s="143" t="s">
        <v>416</v>
      </c>
      <c r="AF200" s="143"/>
      <c r="AG200" s="143"/>
      <c r="AH200" s="143"/>
      <c r="AI200" s="143" t="s">
        <v>568</v>
      </c>
      <c r="AJ200" s="143"/>
      <c r="AK200" s="143"/>
      <c r="AL200" s="143"/>
      <c r="AM200" s="143" t="s">
        <v>384</v>
      </c>
      <c r="AN200" s="143"/>
      <c r="AO200" s="143"/>
      <c r="AP200" s="143"/>
      <c r="AQ200" s="144" t="s">
        <v>174</v>
      </c>
      <c r="AR200" s="145"/>
      <c r="AS200" s="145"/>
      <c r="AT200" s="146"/>
      <c r="AU200" s="600" t="s">
        <v>128</v>
      </c>
      <c r="AV200" s="600"/>
      <c r="AW200" s="600"/>
      <c r="AX200" s="601"/>
      <c r="AY200">
        <f>COUNTA($H$202)</f>
        <v>0</v>
      </c>
    </row>
    <row r="201" spans="1:60" ht="18.75" hidden="1" customHeight="1" x14ac:dyDescent="0.15">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43"/>
      <c r="AF201" s="143"/>
      <c r="AG201" s="143"/>
      <c r="AH201" s="143"/>
      <c r="AI201" s="143"/>
      <c r="AJ201" s="143"/>
      <c r="AK201" s="143"/>
      <c r="AL201" s="143"/>
      <c r="AM201" s="143"/>
      <c r="AN201" s="143"/>
      <c r="AO201" s="143"/>
      <c r="AP201" s="143"/>
      <c r="AQ201" s="534"/>
      <c r="AR201" s="535"/>
      <c r="AS201" s="151" t="s">
        <v>175</v>
      </c>
      <c r="AT201" s="152"/>
      <c r="AU201" s="150"/>
      <c r="AV201" s="150"/>
      <c r="AW201" s="602" t="s">
        <v>166</v>
      </c>
      <c r="AX201" s="603"/>
      <c r="AY201">
        <f t="shared" ref="AY201:AY207" si="10">$AY$200</f>
        <v>0</v>
      </c>
    </row>
    <row r="202" spans="1:60" ht="23.25" hidden="1" customHeight="1" x14ac:dyDescent="0.15">
      <c r="A202" s="540"/>
      <c r="B202" s="541"/>
      <c r="C202" s="541"/>
      <c r="D202" s="541"/>
      <c r="E202" s="541"/>
      <c r="F202" s="542"/>
      <c r="G202" s="586" t="s">
        <v>176</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250</v>
      </c>
      <c r="AC202" s="585"/>
      <c r="AD202" s="585"/>
      <c r="AE202" s="117"/>
      <c r="AF202" s="111"/>
      <c r="AG202" s="111"/>
      <c r="AH202" s="111"/>
      <c r="AI202" s="117"/>
      <c r="AJ202" s="111"/>
      <c r="AK202" s="111"/>
      <c r="AL202" s="111"/>
      <c r="AM202" s="117"/>
      <c r="AN202" s="111"/>
      <c r="AO202" s="111"/>
      <c r="AP202" s="111"/>
      <c r="AQ202" s="117"/>
      <c r="AR202" s="111"/>
      <c r="AS202" s="111"/>
      <c r="AT202" s="530"/>
      <c r="AU202" s="111"/>
      <c r="AV202" s="111"/>
      <c r="AW202" s="111"/>
      <c r="AX202" s="112"/>
      <c r="AY202">
        <f t="shared" si="10"/>
        <v>0</v>
      </c>
    </row>
    <row r="203" spans="1:60" ht="23.25" hidden="1" customHeight="1" x14ac:dyDescent="0.15">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50</v>
      </c>
      <c r="Z203" s="577"/>
      <c r="AA203" s="578"/>
      <c r="AB203" s="584" t="s">
        <v>250</v>
      </c>
      <c r="AC203" s="584"/>
      <c r="AD203" s="584"/>
      <c r="AE203" s="117"/>
      <c r="AF203" s="111"/>
      <c r="AG203" s="111"/>
      <c r="AH203" s="111"/>
      <c r="AI203" s="117"/>
      <c r="AJ203" s="111"/>
      <c r="AK203" s="111"/>
      <c r="AL203" s="111"/>
      <c r="AM203" s="117"/>
      <c r="AN203" s="111"/>
      <c r="AO203" s="111"/>
      <c r="AP203" s="111"/>
      <c r="AQ203" s="117"/>
      <c r="AR203" s="111"/>
      <c r="AS203" s="111"/>
      <c r="AT203" s="530"/>
      <c r="AU203" s="111"/>
      <c r="AV203" s="111"/>
      <c r="AW203" s="111"/>
      <c r="AX203" s="112"/>
      <c r="AY203">
        <f t="shared" si="10"/>
        <v>0</v>
      </c>
    </row>
    <row r="204" spans="1:60" ht="23.25" hidden="1" customHeight="1" x14ac:dyDescent="0.15">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251</v>
      </c>
      <c r="AC204" s="582"/>
      <c r="AD204" s="582"/>
      <c r="AE204" s="122"/>
      <c r="AF204" s="123"/>
      <c r="AG204" s="123"/>
      <c r="AH204" s="123"/>
      <c r="AI204" s="122"/>
      <c r="AJ204" s="123"/>
      <c r="AK204" s="123"/>
      <c r="AL204" s="123"/>
      <c r="AM204" s="122"/>
      <c r="AN204" s="123"/>
      <c r="AO204" s="123"/>
      <c r="AP204" s="123"/>
      <c r="AQ204" s="117"/>
      <c r="AR204" s="111"/>
      <c r="AS204" s="111"/>
      <c r="AT204" s="530"/>
      <c r="AU204" s="111"/>
      <c r="AV204" s="111"/>
      <c r="AW204" s="111"/>
      <c r="AX204" s="112"/>
      <c r="AY204">
        <f t="shared" si="10"/>
        <v>0</v>
      </c>
    </row>
    <row r="205" spans="1:60" ht="23.25" hidden="1" customHeight="1" x14ac:dyDescent="0.15">
      <c r="A205" s="540" t="s">
        <v>240</v>
      </c>
      <c r="B205" s="541"/>
      <c r="C205" s="541"/>
      <c r="D205" s="541"/>
      <c r="E205" s="541"/>
      <c r="F205" s="542"/>
      <c r="G205" s="565" t="s">
        <v>177</v>
      </c>
      <c r="H205" s="566"/>
      <c r="I205" s="566"/>
      <c r="J205" s="566"/>
      <c r="K205" s="566"/>
      <c r="L205" s="566"/>
      <c r="M205" s="566"/>
      <c r="N205" s="566"/>
      <c r="O205" s="566"/>
      <c r="P205" s="566"/>
      <c r="Q205" s="566"/>
      <c r="R205" s="566"/>
      <c r="S205" s="566"/>
      <c r="T205" s="566"/>
      <c r="U205" s="566"/>
      <c r="V205" s="566"/>
      <c r="W205" s="569" t="s">
        <v>249</v>
      </c>
      <c r="X205" s="570"/>
      <c r="Y205" s="575" t="s">
        <v>12</v>
      </c>
      <c r="Z205" s="575"/>
      <c r="AA205" s="576"/>
      <c r="AB205" s="585" t="s">
        <v>250</v>
      </c>
      <c r="AC205" s="585"/>
      <c r="AD205" s="585"/>
      <c r="AE205" s="117"/>
      <c r="AF205" s="111"/>
      <c r="AG205" s="111"/>
      <c r="AH205" s="111"/>
      <c r="AI205" s="117"/>
      <c r="AJ205" s="111"/>
      <c r="AK205" s="111"/>
      <c r="AL205" s="111"/>
      <c r="AM205" s="117"/>
      <c r="AN205" s="111"/>
      <c r="AO205" s="111"/>
      <c r="AP205" s="111"/>
      <c r="AQ205" s="117"/>
      <c r="AR205" s="111"/>
      <c r="AS205" s="111"/>
      <c r="AT205" s="530"/>
      <c r="AU205" s="111"/>
      <c r="AV205" s="111"/>
      <c r="AW205" s="111"/>
      <c r="AX205" s="112"/>
      <c r="AY205">
        <f t="shared" si="10"/>
        <v>0</v>
      </c>
    </row>
    <row r="206" spans="1:60" ht="23.25" hidden="1" customHeight="1" x14ac:dyDescent="0.15">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50</v>
      </c>
      <c r="Z206" s="577"/>
      <c r="AA206" s="578"/>
      <c r="AB206" s="584" t="s">
        <v>250</v>
      </c>
      <c r="AC206" s="584"/>
      <c r="AD206" s="584"/>
      <c r="AE206" s="117"/>
      <c r="AF206" s="111"/>
      <c r="AG206" s="111"/>
      <c r="AH206" s="111"/>
      <c r="AI206" s="117"/>
      <c r="AJ206" s="111"/>
      <c r="AK206" s="111"/>
      <c r="AL206" s="111"/>
      <c r="AM206" s="117"/>
      <c r="AN206" s="111"/>
      <c r="AO206" s="111"/>
      <c r="AP206" s="111"/>
      <c r="AQ206" s="117"/>
      <c r="AR206" s="111"/>
      <c r="AS206" s="111"/>
      <c r="AT206" s="530"/>
      <c r="AU206" s="111"/>
      <c r="AV206" s="111"/>
      <c r="AW206" s="111"/>
      <c r="AX206" s="112"/>
      <c r="AY206">
        <f t="shared" si="10"/>
        <v>0</v>
      </c>
    </row>
    <row r="207" spans="1:60" ht="23.25" hidden="1" customHeight="1" x14ac:dyDescent="0.15">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251</v>
      </c>
      <c r="AC207" s="582"/>
      <c r="AD207" s="582"/>
      <c r="AE207" s="122"/>
      <c r="AF207" s="123"/>
      <c r="AG207" s="123"/>
      <c r="AH207" s="123"/>
      <c r="AI207" s="122"/>
      <c r="AJ207" s="123"/>
      <c r="AK207" s="123"/>
      <c r="AL207" s="123"/>
      <c r="AM207" s="122"/>
      <c r="AN207" s="123"/>
      <c r="AO207" s="123"/>
      <c r="AP207" s="583"/>
      <c r="AQ207" s="117"/>
      <c r="AR207" s="111"/>
      <c r="AS207" s="111"/>
      <c r="AT207" s="530"/>
      <c r="AU207" s="111"/>
      <c r="AV207" s="111"/>
      <c r="AW207" s="111"/>
      <c r="AX207" s="112"/>
      <c r="AY207">
        <f t="shared" si="10"/>
        <v>0</v>
      </c>
    </row>
    <row r="208" spans="1:60" ht="18.75" hidden="1" customHeight="1" x14ac:dyDescent="0.15">
      <c r="A208" s="537" t="s">
        <v>237</v>
      </c>
      <c r="B208" s="538"/>
      <c r="C208" s="538"/>
      <c r="D208" s="538"/>
      <c r="E208" s="538"/>
      <c r="F208" s="539"/>
      <c r="G208" s="543"/>
      <c r="H208" s="145" t="s">
        <v>139</v>
      </c>
      <c r="I208" s="145"/>
      <c r="J208" s="145"/>
      <c r="K208" s="145"/>
      <c r="L208" s="145"/>
      <c r="M208" s="145"/>
      <c r="N208" s="145"/>
      <c r="O208" s="146"/>
      <c r="P208" s="144" t="s">
        <v>55</v>
      </c>
      <c r="Q208" s="145"/>
      <c r="R208" s="145"/>
      <c r="S208" s="145"/>
      <c r="T208" s="145"/>
      <c r="U208" s="145"/>
      <c r="V208" s="145"/>
      <c r="W208" s="145"/>
      <c r="X208" s="146"/>
      <c r="Y208" s="546"/>
      <c r="Z208" s="547"/>
      <c r="AA208" s="548"/>
      <c r="AB208" s="128" t="s">
        <v>11</v>
      </c>
      <c r="AC208" s="129"/>
      <c r="AD208" s="130"/>
      <c r="AE208" s="280" t="s">
        <v>416</v>
      </c>
      <c r="AF208" s="280"/>
      <c r="AG208" s="280"/>
      <c r="AH208" s="280"/>
      <c r="AI208" s="143" t="s">
        <v>568</v>
      </c>
      <c r="AJ208" s="143"/>
      <c r="AK208" s="143"/>
      <c r="AL208" s="143"/>
      <c r="AM208" s="143" t="s">
        <v>384</v>
      </c>
      <c r="AN208" s="143"/>
      <c r="AO208" s="143"/>
      <c r="AP208" s="143"/>
      <c r="AQ208" s="144" t="s">
        <v>174</v>
      </c>
      <c r="AR208" s="145"/>
      <c r="AS208" s="145"/>
      <c r="AT208" s="146"/>
      <c r="AU208" s="531" t="s">
        <v>128</v>
      </c>
      <c r="AV208" s="532"/>
      <c r="AW208" s="532"/>
      <c r="AX208" s="533"/>
      <c r="AY208">
        <f>COUNTA($H$210)</f>
        <v>0</v>
      </c>
    </row>
    <row r="209" spans="1:51" ht="18.75" hidden="1" customHeight="1" x14ac:dyDescent="0.15">
      <c r="A209" s="540"/>
      <c r="B209" s="541"/>
      <c r="C209" s="541"/>
      <c r="D209" s="541"/>
      <c r="E209" s="541"/>
      <c r="F209" s="542"/>
      <c r="G209" s="544"/>
      <c r="H209" s="151"/>
      <c r="I209" s="151"/>
      <c r="J209" s="151"/>
      <c r="K209" s="151"/>
      <c r="L209" s="151"/>
      <c r="M209" s="151"/>
      <c r="N209" s="151"/>
      <c r="O209" s="152"/>
      <c r="P209" s="545"/>
      <c r="Q209" s="151"/>
      <c r="R209" s="151"/>
      <c r="S209" s="151"/>
      <c r="T209" s="151"/>
      <c r="U209" s="151"/>
      <c r="V209" s="151"/>
      <c r="W209" s="151"/>
      <c r="X209" s="152"/>
      <c r="Y209" s="549"/>
      <c r="Z209" s="550"/>
      <c r="AA209" s="551"/>
      <c r="AB209" s="131"/>
      <c r="AC209" s="132"/>
      <c r="AD209" s="133"/>
      <c r="AE209" s="280"/>
      <c r="AF209" s="280"/>
      <c r="AG209" s="280"/>
      <c r="AH209" s="280"/>
      <c r="AI209" s="143"/>
      <c r="AJ209" s="143"/>
      <c r="AK209" s="143"/>
      <c r="AL209" s="143"/>
      <c r="AM209" s="143"/>
      <c r="AN209" s="143"/>
      <c r="AO209" s="143"/>
      <c r="AP209" s="143"/>
      <c r="AQ209" s="534"/>
      <c r="AR209" s="535"/>
      <c r="AS209" s="151" t="s">
        <v>175</v>
      </c>
      <c r="AT209" s="152"/>
      <c r="AU209" s="534"/>
      <c r="AV209" s="535"/>
      <c r="AW209" s="151" t="s">
        <v>166</v>
      </c>
      <c r="AX209" s="536"/>
      <c r="AY209">
        <f>$AY$208</f>
        <v>0</v>
      </c>
    </row>
    <row r="210" spans="1:51" ht="23.25" hidden="1" customHeight="1" x14ac:dyDescent="0.15">
      <c r="A210" s="540"/>
      <c r="B210" s="541"/>
      <c r="C210" s="541"/>
      <c r="D210" s="541"/>
      <c r="E210" s="541"/>
      <c r="F210" s="542"/>
      <c r="G210" s="552" t="s">
        <v>176</v>
      </c>
      <c r="H210" s="155"/>
      <c r="I210" s="155"/>
      <c r="J210" s="155"/>
      <c r="K210" s="155"/>
      <c r="L210" s="155"/>
      <c r="M210" s="155"/>
      <c r="N210" s="155"/>
      <c r="O210" s="156"/>
      <c r="P210" s="155"/>
      <c r="Q210" s="155"/>
      <c r="R210" s="155"/>
      <c r="S210" s="155"/>
      <c r="T210" s="155"/>
      <c r="U210" s="155"/>
      <c r="V210" s="155"/>
      <c r="W210" s="155"/>
      <c r="X210" s="156"/>
      <c r="Y210" s="555" t="s">
        <v>12</v>
      </c>
      <c r="Z210" s="556"/>
      <c r="AA210" s="557"/>
      <c r="AB210" s="495"/>
      <c r="AC210" s="495"/>
      <c r="AD210" s="495"/>
      <c r="AE210" s="118"/>
      <c r="AF210" s="119"/>
      <c r="AG210" s="119"/>
      <c r="AH210" s="119"/>
      <c r="AI210" s="118"/>
      <c r="AJ210" s="119"/>
      <c r="AK210" s="119"/>
      <c r="AL210" s="119"/>
      <c r="AM210" s="118"/>
      <c r="AN210" s="119"/>
      <c r="AO210" s="119"/>
      <c r="AP210" s="119"/>
      <c r="AQ210" s="118"/>
      <c r="AR210" s="119"/>
      <c r="AS210" s="119"/>
      <c r="AT210" s="120"/>
      <c r="AU210" s="111"/>
      <c r="AV210" s="111"/>
      <c r="AW210" s="111"/>
      <c r="AX210" s="112"/>
      <c r="AY210">
        <f>$AY$208</f>
        <v>0</v>
      </c>
    </row>
    <row r="211" spans="1:51" ht="23.25" hidden="1" customHeight="1" x14ac:dyDescent="0.15">
      <c r="A211" s="540"/>
      <c r="B211" s="541"/>
      <c r="C211" s="541"/>
      <c r="D211" s="541"/>
      <c r="E211" s="541"/>
      <c r="F211" s="542"/>
      <c r="G211" s="553"/>
      <c r="H211" s="158"/>
      <c r="I211" s="158"/>
      <c r="J211" s="158"/>
      <c r="K211" s="158"/>
      <c r="L211" s="158"/>
      <c r="M211" s="158"/>
      <c r="N211" s="158"/>
      <c r="O211" s="159"/>
      <c r="P211" s="158"/>
      <c r="Q211" s="158"/>
      <c r="R211" s="158"/>
      <c r="S211" s="158"/>
      <c r="T211" s="158"/>
      <c r="U211" s="158"/>
      <c r="V211" s="158"/>
      <c r="W211" s="158"/>
      <c r="X211" s="159"/>
      <c r="Y211" s="561" t="s">
        <v>50</v>
      </c>
      <c r="Z211" s="562"/>
      <c r="AA211" s="563"/>
      <c r="AB211" s="494"/>
      <c r="AC211" s="494"/>
      <c r="AD211" s="494"/>
      <c r="AE211" s="118"/>
      <c r="AF211" s="119"/>
      <c r="AG211" s="119"/>
      <c r="AH211" s="119"/>
      <c r="AI211" s="118"/>
      <c r="AJ211" s="119"/>
      <c r="AK211" s="119"/>
      <c r="AL211" s="119"/>
      <c r="AM211" s="118"/>
      <c r="AN211" s="119"/>
      <c r="AO211" s="119"/>
      <c r="AP211" s="119"/>
      <c r="AQ211" s="118"/>
      <c r="AR211" s="119"/>
      <c r="AS211" s="119"/>
      <c r="AT211" s="120"/>
      <c r="AU211" s="111"/>
      <c r="AV211" s="111"/>
      <c r="AW211" s="111"/>
      <c r="AX211" s="112"/>
      <c r="AY211">
        <f>$AY$208</f>
        <v>0</v>
      </c>
    </row>
    <row r="212" spans="1:51" ht="23.25" hidden="1" customHeight="1" x14ac:dyDescent="0.15">
      <c r="A212" s="540"/>
      <c r="B212" s="541"/>
      <c r="C212" s="541"/>
      <c r="D212" s="541"/>
      <c r="E212" s="541"/>
      <c r="F212" s="542"/>
      <c r="G212" s="554"/>
      <c r="H212" s="161"/>
      <c r="I212" s="161"/>
      <c r="J212" s="161"/>
      <c r="K212" s="161"/>
      <c r="L212" s="161"/>
      <c r="M212" s="161"/>
      <c r="N212" s="161"/>
      <c r="O212" s="162"/>
      <c r="P212" s="158"/>
      <c r="Q212" s="158"/>
      <c r="R212" s="158"/>
      <c r="S212" s="158"/>
      <c r="T212" s="158"/>
      <c r="U212" s="158"/>
      <c r="V212" s="158"/>
      <c r="W212" s="158"/>
      <c r="X212" s="159"/>
      <c r="Y212" s="144" t="s">
        <v>13</v>
      </c>
      <c r="Z212" s="145"/>
      <c r="AA212" s="146"/>
      <c r="AB212" s="558" t="s">
        <v>14</v>
      </c>
      <c r="AC212" s="558"/>
      <c r="AD212" s="558"/>
      <c r="AE212" s="559"/>
      <c r="AF212" s="560"/>
      <c r="AG212" s="560"/>
      <c r="AH212" s="560"/>
      <c r="AI212" s="559"/>
      <c r="AJ212" s="560"/>
      <c r="AK212" s="560"/>
      <c r="AL212" s="560"/>
      <c r="AM212" s="559"/>
      <c r="AN212" s="560"/>
      <c r="AO212" s="560"/>
      <c r="AP212" s="560"/>
      <c r="AQ212" s="118"/>
      <c r="AR212" s="119"/>
      <c r="AS212" s="119"/>
      <c r="AT212" s="120"/>
      <c r="AU212" s="111"/>
      <c r="AV212" s="111"/>
      <c r="AW212" s="111"/>
      <c r="AX212" s="112"/>
      <c r="AY212">
        <f>$AY$208</f>
        <v>0</v>
      </c>
    </row>
    <row r="213" spans="1:51" ht="69.75" hidden="1" customHeight="1" x14ac:dyDescent="0.15">
      <c r="A213" s="523" t="s">
        <v>263</v>
      </c>
      <c r="B213" s="524"/>
      <c r="C213" s="524"/>
      <c r="D213" s="524"/>
      <c r="E213" s="525" t="s">
        <v>225</v>
      </c>
      <c r="F213" s="526"/>
      <c r="G213" s="82" t="s">
        <v>177</v>
      </c>
      <c r="H213" s="496"/>
      <c r="I213" s="497"/>
      <c r="J213" s="497"/>
      <c r="K213" s="497"/>
      <c r="L213" s="497"/>
      <c r="M213" s="497"/>
      <c r="N213" s="497"/>
      <c r="O213" s="527"/>
      <c r="P213" s="264"/>
      <c r="Q213" s="264"/>
      <c r="R213" s="264"/>
      <c r="S213" s="264"/>
      <c r="T213" s="264"/>
      <c r="U213" s="264"/>
      <c r="V213" s="264"/>
      <c r="W213" s="264"/>
      <c r="X213" s="264"/>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
      <c r="A214" s="444" t="s">
        <v>576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232</v>
      </c>
      <c r="AP214" s="447"/>
      <c r="AQ214" s="447"/>
      <c r="AR214" s="81" t="s">
        <v>231</v>
      </c>
      <c r="AS214" s="446"/>
      <c r="AT214" s="447"/>
      <c r="AU214" s="447"/>
      <c r="AV214" s="447"/>
      <c r="AW214" s="447"/>
      <c r="AX214" s="448"/>
      <c r="AY214">
        <f>COUNTIF($AR$214,"☑")</f>
        <v>0</v>
      </c>
    </row>
    <row r="215" spans="1:51" ht="45" customHeight="1" x14ac:dyDescent="0.15">
      <c r="A215" s="433" t="s">
        <v>283</v>
      </c>
      <c r="B215" s="434"/>
      <c r="C215" s="437" t="s">
        <v>178</v>
      </c>
      <c r="D215" s="434"/>
      <c r="E215" s="439" t="s">
        <v>194</v>
      </c>
      <c r="F215" s="440"/>
      <c r="G215" s="441" t="s">
        <v>646</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15">
      <c r="A216" s="435"/>
      <c r="B216" s="436"/>
      <c r="C216" s="438"/>
      <c r="D216" s="436"/>
      <c r="E216" s="173" t="s">
        <v>193</v>
      </c>
      <c r="F216" s="175"/>
      <c r="G216" s="154" t="s">
        <v>647</v>
      </c>
      <c r="H216" s="155"/>
      <c r="I216" s="155"/>
      <c r="J216" s="155"/>
      <c r="K216" s="155"/>
      <c r="L216" s="155"/>
      <c r="M216" s="155"/>
      <c r="N216" s="155"/>
      <c r="O216" s="155"/>
      <c r="P216" s="155"/>
      <c r="Q216" s="155"/>
      <c r="R216" s="155"/>
      <c r="S216" s="155"/>
      <c r="T216" s="155"/>
      <c r="U216" s="155"/>
      <c r="V216" s="156"/>
      <c r="W216" s="509" t="s">
        <v>586</v>
      </c>
      <c r="X216" s="510"/>
      <c r="Y216" s="510"/>
      <c r="Z216" s="510"/>
      <c r="AA216" s="511"/>
      <c r="AB216" s="512" t="s">
        <v>809</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15">
      <c r="A217" s="435"/>
      <c r="B217" s="436"/>
      <c r="C217" s="438"/>
      <c r="D217" s="436"/>
      <c r="E217" s="181"/>
      <c r="F217" s="183"/>
      <c r="G217" s="160"/>
      <c r="H217" s="161"/>
      <c r="I217" s="161"/>
      <c r="J217" s="161"/>
      <c r="K217" s="161"/>
      <c r="L217" s="161"/>
      <c r="M217" s="161"/>
      <c r="N217" s="161"/>
      <c r="O217" s="161"/>
      <c r="P217" s="161"/>
      <c r="Q217" s="161"/>
      <c r="R217" s="161"/>
      <c r="S217" s="161"/>
      <c r="T217" s="161"/>
      <c r="U217" s="161"/>
      <c r="V217" s="162"/>
      <c r="W217" s="515" t="s">
        <v>587</v>
      </c>
      <c r="X217" s="516"/>
      <c r="Y217" s="516"/>
      <c r="Z217" s="516"/>
      <c r="AA217" s="517"/>
      <c r="AB217" s="512" t="s">
        <v>810</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x14ac:dyDescent="0.15">
      <c r="A218" s="435"/>
      <c r="B218" s="436"/>
      <c r="C218" s="518" t="s">
        <v>599</v>
      </c>
      <c r="D218" s="519"/>
      <c r="E218" s="173" t="s">
        <v>279</v>
      </c>
      <c r="F218" s="175"/>
      <c r="G218" s="499" t="s">
        <v>181</v>
      </c>
      <c r="H218" s="500"/>
      <c r="I218" s="500"/>
      <c r="J218" s="520" t="s">
        <v>616</v>
      </c>
      <c r="K218" s="521"/>
      <c r="L218" s="521"/>
      <c r="M218" s="521"/>
      <c r="N218" s="521"/>
      <c r="O218" s="521"/>
      <c r="P218" s="521"/>
      <c r="Q218" s="521"/>
      <c r="R218" s="521"/>
      <c r="S218" s="521"/>
      <c r="T218" s="522"/>
      <c r="U218" s="497" t="s">
        <v>643</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70"/>
    </row>
    <row r="219" spans="1:51" ht="34.5" customHeight="1" x14ac:dyDescent="0.15">
      <c r="A219" s="435"/>
      <c r="B219" s="436"/>
      <c r="C219" s="438"/>
      <c r="D219" s="436"/>
      <c r="E219" s="176"/>
      <c r="F219" s="178"/>
      <c r="G219" s="499" t="s">
        <v>600</v>
      </c>
      <c r="H219" s="500"/>
      <c r="I219" s="500"/>
      <c r="J219" s="500"/>
      <c r="K219" s="500"/>
      <c r="L219" s="500"/>
      <c r="M219" s="500"/>
      <c r="N219" s="500"/>
      <c r="O219" s="500"/>
      <c r="P219" s="500"/>
      <c r="Q219" s="500"/>
      <c r="R219" s="500"/>
      <c r="S219" s="500"/>
      <c r="T219" s="500"/>
      <c r="U219" s="496" t="s">
        <v>643</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70"/>
    </row>
    <row r="220" spans="1:51" ht="34.5" customHeight="1" thickBot="1" x14ac:dyDescent="0.2">
      <c r="A220" s="435"/>
      <c r="B220" s="436"/>
      <c r="C220" s="438"/>
      <c r="D220" s="436"/>
      <c r="E220" s="181"/>
      <c r="F220" s="183"/>
      <c r="G220" s="499" t="s">
        <v>587</v>
      </c>
      <c r="H220" s="500"/>
      <c r="I220" s="500"/>
      <c r="J220" s="500"/>
      <c r="K220" s="500"/>
      <c r="L220" s="500"/>
      <c r="M220" s="500"/>
      <c r="N220" s="500"/>
      <c r="O220" s="500"/>
      <c r="P220" s="500"/>
      <c r="Q220" s="500"/>
      <c r="R220" s="500"/>
      <c r="S220" s="500"/>
      <c r="T220" s="500"/>
      <c r="U220" s="835" t="s">
        <v>643</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70"/>
    </row>
    <row r="221" spans="1:51" ht="27" customHeight="1" x14ac:dyDescent="0.15">
      <c r="A221" s="501" t="s">
        <v>44</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15">
      <c r="A222" s="5"/>
      <c r="B222" s="6"/>
      <c r="C222" s="504" t="s">
        <v>29</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33</v>
      </c>
      <c r="AE222" s="505"/>
      <c r="AF222" s="505"/>
      <c r="AG222" s="507" t="s">
        <v>28</v>
      </c>
      <c r="AH222" s="505"/>
      <c r="AI222" s="505"/>
      <c r="AJ222" s="505"/>
      <c r="AK222" s="505"/>
      <c r="AL222" s="505"/>
      <c r="AM222" s="505"/>
      <c r="AN222" s="505"/>
      <c r="AO222" s="505"/>
      <c r="AP222" s="505"/>
      <c r="AQ222" s="505"/>
      <c r="AR222" s="505"/>
      <c r="AS222" s="505"/>
      <c r="AT222" s="505"/>
      <c r="AU222" s="505"/>
      <c r="AV222" s="505"/>
      <c r="AW222" s="505"/>
      <c r="AX222" s="508"/>
    </row>
    <row r="223" spans="1:51" ht="39.75" customHeight="1" x14ac:dyDescent="0.15">
      <c r="A223" s="469" t="s">
        <v>133</v>
      </c>
      <c r="B223" s="470"/>
      <c r="C223" s="475" t="s">
        <v>134</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642</v>
      </c>
      <c r="AE223" s="479"/>
      <c r="AF223" s="479"/>
      <c r="AG223" s="480" t="s">
        <v>648</v>
      </c>
      <c r="AH223" s="481"/>
      <c r="AI223" s="481"/>
      <c r="AJ223" s="481"/>
      <c r="AK223" s="481"/>
      <c r="AL223" s="481"/>
      <c r="AM223" s="481"/>
      <c r="AN223" s="481"/>
      <c r="AO223" s="481"/>
      <c r="AP223" s="481"/>
      <c r="AQ223" s="481"/>
      <c r="AR223" s="481"/>
      <c r="AS223" s="481"/>
      <c r="AT223" s="481"/>
      <c r="AU223" s="481"/>
      <c r="AV223" s="481"/>
      <c r="AW223" s="481"/>
      <c r="AX223" s="482"/>
    </row>
    <row r="224" spans="1:51" ht="48.75" customHeight="1" x14ac:dyDescent="0.15">
      <c r="A224" s="471"/>
      <c r="B224" s="472"/>
      <c r="C224" s="483" t="s">
        <v>34</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642</v>
      </c>
      <c r="AE224" s="392"/>
      <c r="AF224" s="392"/>
      <c r="AG224" s="386" t="s">
        <v>649</v>
      </c>
      <c r="AH224" s="387"/>
      <c r="AI224" s="387"/>
      <c r="AJ224" s="387"/>
      <c r="AK224" s="387"/>
      <c r="AL224" s="387"/>
      <c r="AM224" s="387"/>
      <c r="AN224" s="387"/>
      <c r="AO224" s="387"/>
      <c r="AP224" s="387"/>
      <c r="AQ224" s="387"/>
      <c r="AR224" s="387"/>
      <c r="AS224" s="387"/>
      <c r="AT224" s="387"/>
      <c r="AU224" s="387"/>
      <c r="AV224" s="387"/>
      <c r="AW224" s="387"/>
      <c r="AX224" s="388"/>
    </row>
    <row r="225" spans="1:50" ht="38.25" customHeight="1" x14ac:dyDescent="0.15">
      <c r="A225" s="473"/>
      <c r="B225" s="474"/>
      <c r="C225" s="485" t="s">
        <v>135</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642</v>
      </c>
      <c r="AE225" s="429"/>
      <c r="AF225" s="429"/>
      <c r="AG225" s="414" t="s">
        <v>650</v>
      </c>
      <c r="AH225" s="158"/>
      <c r="AI225" s="158"/>
      <c r="AJ225" s="158"/>
      <c r="AK225" s="158"/>
      <c r="AL225" s="158"/>
      <c r="AM225" s="158"/>
      <c r="AN225" s="158"/>
      <c r="AO225" s="158"/>
      <c r="AP225" s="158"/>
      <c r="AQ225" s="158"/>
      <c r="AR225" s="158"/>
      <c r="AS225" s="158"/>
      <c r="AT225" s="158"/>
      <c r="AU225" s="158"/>
      <c r="AV225" s="158"/>
      <c r="AW225" s="158"/>
      <c r="AX225" s="415"/>
    </row>
    <row r="226" spans="1:50" ht="27" customHeight="1" x14ac:dyDescent="0.15">
      <c r="A226" s="366" t="s">
        <v>36</v>
      </c>
      <c r="B226" s="449"/>
      <c r="C226" s="451" t="s">
        <v>38</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656</v>
      </c>
      <c r="AE226" s="410"/>
      <c r="AF226" s="410"/>
      <c r="AG226" s="412" t="s">
        <v>643</v>
      </c>
      <c r="AH226" s="155"/>
      <c r="AI226" s="155"/>
      <c r="AJ226" s="155"/>
      <c r="AK226" s="155"/>
      <c r="AL226" s="155"/>
      <c r="AM226" s="155"/>
      <c r="AN226" s="155"/>
      <c r="AO226" s="155"/>
      <c r="AP226" s="155"/>
      <c r="AQ226" s="155"/>
      <c r="AR226" s="155"/>
      <c r="AS226" s="155"/>
      <c r="AT226" s="155"/>
      <c r="AU226" s="155"/>
      <c r="AV226" s="155"/>
      <c r="AW226" s="155"/>
      <c r="AX226" s="413"/>
    </row>
    <row r="227" spans="1:50" ht="35.25" customHeight="1" x14ac:dyDescent="0.15">
      <c r="A227" s="368"/>
      <c r="B227" s="450"/>
      <c r="C227" s="454"/>
      <c r="D227" s="455"/>
      <c r="E227" s="458" t="s">
        <v>261</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658</v>
      </c>
      <c r="AE227" s="392"/>
      <c r="AF227" s="461"/>
      <c r="AG227" s="414"/>
      <c r="AH227" s="158"/>
      <c r="AI227" s="158"/>
      <c r="AJ227" s="158"/>
      <c r="AK227" s="158"/>
      <c r="AL227" s="158"/>
      <c r="AM227" s="158"/>
      <c r="AN227" s="158"/>
      <c r="AO227" s="158"/>
      <c r="AP227" s="158"/>
      <c r="AQ227" s="158"/>
      <c r="AR227" s="158"/>
      <c r="AS227" s="158"/>
      <c r="AT227" s="158"/>
      <c r="AU227" s="158"/>
      <c r="AV227" s="158"/>
      <c r="AW227" s="158"/>
      <c r="AX227" s="415"/>
    </row>
    <row r="228" spans="1:50" ht="26.25" customHeight="1" x14ac:dyDescent="0.15">
      <c r="A228" s="368"/>
      <c r="B228" s="450"/>
      <c r="C228" s="456"/>
      <c r="D228" s="457"/>
      <c r="E228" s="462" t="s">
        <v>215</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658</v>
      </c>
      <c r="AE228" s="466"/>
      <c r="AF228" s="466"/>
      <c r="AG228" s="414"/>
      <c r="AH228" s="158"/>
      <c r="AI228" s="158"/>
      <c r="AJ228" s="158"/>
      <c r="AK228" s="158"/>
      <c r="AL228" s="158"/>
      <c r="AM228" s="158"/>
      <c r="AN228" s="158"/>
      <c r="AO228" s="158"/>
      <c r="AP228" s="158"/>
      <c r="AQ228" s="158"/>
      <c r="AR228" s="158"/>
      <c r="AS228" s="158"/>
      <c r="AT228" s="158"/>
      <c r="AU228" s="158"/>
      <c r="AV228" s="158"/>
      <c r="AW228" s="158"/>
      <c r="AX228" s="415"/>
    </row>
    <row r="229" spans="1:50" ht="26.25" customHeight="1" x14ac:dyDescent="0.15">
      <c r="A229" s="368"/>
      <c r="B229" s="369"/>
      <c r="C229" s="467" t="s">
        <v>39</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642</v>
      </c>
      <c r="AE229" s="376"/>
      <c r="AF229" s="376"/>
      <c r="AG229" s="378" t="s">
        <v>651</v>
      </c>
      <c r="AH229" s="379"/>
      <c r="AI229" s="379"/>
      <c r="AJ229" s="379"/>
      <c r="AK229" s="379"/>
      <c r="AL229" s="379"/>
      <c r="AM229" s="379"/>
      <c r="AN229" s="379"/>
      <c r="AO229" s="379"/>
      <c r="AP229" s="379"/>
      <c r="AQ229" s="379"/>
      <c r="AR229" s="379"/>
      <c r="AS229" s="379"/>
      <c r="AT229" s="379"/>
      <c r="AU229" s="379"/>
      <c r="AV229" s="379"/>
      <c r="AW229" s="379"/>
      <c r="AX229" s="380"/>
    </row>
    <row r="230" spans="1:50" ht="60.75" customHeight="1" x14ac:dyDescent="0.15">
      <c r="A230" s="368"/>
      <c r="B230" s="369"/>
      <c r="C230" s="389" t="s">
        <v>136</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642</v>
      </c>
      <c r="AE230" s="392"/>
      <c r="AF230" s="392"/>
      <c r="AG230" s="386" t="s">
        <v>819</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35</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656</v>
      </c>
      <c r="AE231" s="392"/>
      <c r="AF231" s="392"/>
      <c r="AG231" s="386" t="s">
        <v>643</v>
      </c>
      <c r="AH231" s="387"/>
      <c r="AI231" s="387"/>
      <c r="AJ231" s="387"/>
      <c r="AK231" s="387"/>
      <c r="AL231" s="387"/>
      <c r="AM231" s="387"/>
      <c r="AN231" s="387"/>
      <c r="AO231" s="387"/>
      <c r="AP231" s="387"/>
      <c r="AQ231" s="387"/>
      <c r="AR231" s="387"/>
      <c r="AS231" s="387"/>
      <c r="AT231" s="387"/>
      <c r="AU231" s="387"/>
      <c r="AV231" s="387"/>
      <c r="AW231" s="387"/>
      <c r="AX231" s="388"/>
    </row>
    <row r="232" spans="1:50" ht="44.25" customHeight="1" x14ac:dyDescent="0.15">
      <c r="A232" s="368"/>
      <c r="B232" s="369"/>
      <c r="C232" s="389" t="s">
        <v>40</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642</v>
      </c>
      <c r="AE232" s="392"/>
      <c r="AF232" s="392"/>
      <c r="AG232" s="386" t="s">
        <v>652</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8"/>
      <c r="B233" s="369"/>
      <c r="C233" s="389" t="s">
        <v>234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656</v>
      </c>
      <c r="AE233" s="429"/>
      <c r="AF233" s="429"/>
      <c r="AG233" s="430" t="s">
        <v>643</v>
      </c>
      <c r="AH233" s="431"/>
      <c r="AI233" s="431"/>
      <c r="AJ233" s="431"/>
      <c r="AK233" s="431"/>
      <c r="AL233" s="431"/>
      <c r="AM233" s="431"/>
      <c r="AN233" s="431"/>
      <c r="AO233" s="431"/>
      <c r="AP233" s="431"/>
      <c r="AQ233" s="431"/>
      <c r="AR233" s="431"/>
      <c r="AS233" s="431"/>
      <c r="AT233" s="431"/>
      <c r="AU233" s="431"/>
      <c r="AV233" s="431"/>
      <c r="AW233" s="431"/>
      <c r="AX233" s="432"/>
    </row>
    <row r="234" spans="1:50" ht="75.75" customHeight="1" x14ac:dyDescent="0.15">
      <c r="A234" s="368"/>
      <c r="B234" s="369"/>
      <c r="C234" s="488" t="s">
        <v>235</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642</v>
      </c>
      <c r="AE234" s="392"/>
      <c r="AF234" s="461"/>
      <c r="AG234" s="386" t="s">
        <v>653</v>
      </c>
      <c r="AH234" s="387"/>
      <c r="AI234" s="387"/>
      <c r="AJ234" s="387"/>
      <c r="AK234" s="387"/>
      <c r="AL234" s="387"/>
      <c r="AM234" s="387"/>
      <c r="AN234" s="387"/>
      <c r="AO234" s="387"/>
      <c r="AP234" s="387"/>
      <c r="AQ234" s="387"/>
      <c r="AR234" s="387"/>
      <c r="AS234" s="387"/>
      <c r="AT234" s="387"/>
      <c r="AU234" s="387"/>
      <c r="AV234" s="387"/>
      <c r="AW234" s="387"/>
      <c r="AX234" s="388"/>
    </row>
    <row r="235" spans="1:50" ht="49.5" customHeight="1" x14ac:dyDescent="0.15">
      <c r="A235" s="370"/>
      <c r="B235" s="371"/>
      <c r="C235" s="491" t="s">
        <v>222</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642</v>
      </c>
      <c r="AE235" s="422"/>
      <c r="AF235" s="423"/>
      <c r="AG235" s="424" t="s">
        <v>654</v>
      </c>
      <c r="AH235" s="425"/>
      <c r="AI235" s="425"/>
      <c r="AJ235" s="425"/>
      <c r="AK235" s="425"/>
      <c r="AL235" s="425"/>
      <c r="AM235" s="425"/>
      <c r="AN235" s="425"/>
      <c r="AO235" s="425"/>
      <c r="AP235" s="425"/>
      <c r="AQ235" s="425"/>
      <c r="AR235" s="425"/>
      <c r="AS235" s="425"/>
      <c r="AT235" s="425"/>
      <c r="AU235" s="425"/>
      <c r="AV235" s="425"/>
      <c r="AW235" s="425"/>
      <c r="AX235" s="426"/>
    </row>
    <row r="236" spans="1:50" ht="33" customHeight="1" x14ac:dyDescent="0.15">
      <c r="A236" s="366" t="s">
        <v>37</v>
      </c>
      <c r="B236" s="367"/>
      <c r="C236" s="372" t="s">
        <v>223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657</v>
      </c>
      <c r="AE236" s="376"/>
      <c r="AF236" s="377"/>
      <c r="AG236" s="378" t="s">
        <v>806</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15">
      <c r="A237" s="368"/>
      <c r="B237" s="369"/>
      <c r="C237" s="381" t="s">
        <v>42</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656</v>
      </c>
      <c r="AE237" s="385"/>
      <c r="AF237" s="385"/>
      <c r="AG237" s="386" t="s">
        <v>616</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15">
      <c r="A238" s="368"/>
      <c r="B238" s="369"/>
      <c r="C238" s="389" t="s">
        <v>179</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642</v>
      </c>
      <c r="AE238" s="392"/>
      <c r="AF238" s="392"/>
      <c r="AG238" s="386" t="s">
        <v>655</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15">
      <c r="A239" s="370"/>
      <c r="B239" s="371"/>
      <c r="C239" s="389" t="s">
        <v>41</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656</v>
      </c>
      <c r="AE239" s="392"/>
      <c r="AF239" s="392"/>
      <c r="AG239" s="416" t="s">
        <v>643</v>
      </c>
      <c r="AH239" s="161"/>
      <c r="AI239" s="161"/>
      <c r="AJ239" s="161"/>
      <c r="AK239" s="161"/>
      <c r="AL239" s="161"/>
      <c r="AM239" s="161"/>
      <c r="AN239" s="161"/>
      <c r="AO239" s="161"/>
      <c r="AP239" s="161"/>
      <c r="AQ239" s="161"/>
      <c r="AR239" s="161"/>
      <c r="AS239" s="161"/>
      <c r="AT239" s="161"/>
      <c r="AU239" s="161"/>
      <c r="AV239" s="161"/>
      <c r="AW239" s="161"/>
      <c r="AX239" s="417"/>
    </row>
    <row r="240" spans="1:50" ht="41.25" customHeight="1" x14ac:dyDescent="0.15">
      <c r="A240" s="400" t="s">
        <v>54</v>
      </c>
      <c r="B240" s="401"/>
      <c r="C240" s="406" t="s">
        <v>137</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656</v>
      </c>
      <c r="AE240" s="410"/>
      <c r="AF240" s="411"/>
      <c r="AG240" s="412" t="s">
        <v>643</v>
      </c>
      <c r="AH240" s="155"/>
      <c r="AI240" s="155"/>
      <c r="AJ240" s="155"/>
      <c r="AK240" s="155"/>
      <c r="AL240" s="155"/>
      <c r="AM240" s="155"/>
      <c r="AN240" s="155"/>
      <c r="AO240" s="155"/>
      <c r="AP240" s="155"/>
      <c r="AQ240" s="155"/>
      <c r="AR240" s="155"/>
      <c r="AS240" s="155"/>
      <c r="AT240" s="155"/>
      <c r="AU240" s="155"/>
      <c r="AV240" s="155"/>
      <c r="AW240" s="155"/>
      <c r="AX240" s="413"/>
    </row>
    <row r="241" spans="1:50" ht="19.7" customHeight="1" x14ac:dyDescent="0.15">
      <c r="A241" s="402"/>
      <c r="B241" s="403"/>
      <c r="C241" s="914" t="s">
        <v>0</v>
      </c>
      <c r="D241" s="915"/>
      <c r="E241" s="915"/>
      <c r="F241" s="915"/>
      <c r="G241" s="915"/>
      <c r="H241" s="915"/>
      <c r="I241" s="915"/>
      <c r="J241" s="915"/>
      <c r="K241" s="915"/>
      <c r="L241" s="915"/>
      <c r="M241" s="915"/>
      <c r="N241" s="915"/>
      <c r="O241" s="911" t="s">
        <v>605</v>
      </c>
      <c r="P241" s="912"/>
      <c r="Q241" s="912"/>
      <c r="R241" s="912"/>
      <c r="S241" s="912"/>
      <c r="T241" s="912"/>
      <c r="U241" s="912"/>
      <c r="V241" s="912"/>
      <c r="W241" s="912"/>
      <c r="X241" s="912"/>
      <c r="Y241" s="912"/>
      <c r="Z241" s="912"/>
      <c r="AA241" s="912"/>
      <c r="AB241" s="912"/>
      <c r="AC241" s="912"/>
      <c r="AD241" s="912"/>
      <c r="AE241" s="912"/>
      <c r="AF241" s="913"/>
      <c r="AG241" s="414"/>
      <c r="AH241" s="158"/>
      <c r="AI241" s="158"/>
      <c r="AJ241" s="158"/>
      <c r="AK241" s="158"/>
      <c r="AL241" s="158"/>
      <c r="AM241" s="158"/>
      <c r="AN241" s="158"/>
      <c r="AO241" s="158"/>
      <c r="AP241" s="158"/>
      <c r="AQ241" s="158"/>
      <c r="AR241" s="158"/>
      <c r="AS241" s="158"/>
      <c r="AT241" s="158"/>
      <c r="AU241" s="158"/>
      <c r="AV241" s="158"/>
      <c r="AW241" s="158"/>
      <c r="AX241" s="415"/>
    </row>
    <row r="242" spans="1:50" ht="24.75" customHeight="1" x14ac:dyDescent="0.15">
      <c r="A242" s="402"/>
      <c r="B242" s="403"/>
      <c r="C242" s="898"/>
      <c r="D242" s="899"/>
      <c r="E242" s="395"/>
      <c r="F242" s="395"/>
      <c r="G242" s="395"/>
      <c r="H242" s="396"/>
      <c r="I242" s="396"/>
      <c r="J242" s="900"/>
      <c r="K242" s="900"/>
      <c r="L242" s="900"/>
      <c r="M242" s="396"/>
      <c r="N242" s="901"/>
      <c r="O242" s="902"/>
      <c r="P242" s="903"/>
      <c r="Q242" s="903"/>
      <c r="R242" s="903"/>
      <c r="S242" s="903"/>
      <c r="T242" s="903"/>
      <c r="U242" s="903"/>
      <c r="V242" s="903"/>
      <c r="W242" s="903"/>
      <c r="X242" s="903"/>
      <c r="Y242" s="903"/>
      <c r="Z242" s="903"/>
      <c r="AA242" s="903"/>
      <c r="AB242" s="903"/>
      <c r="AC242" s="903"/>
      <c r="AD242" s="903"/>
      <c r="AE242" s="903"/>
      <c r="AF242" s="904"/>
      <c r="AG242" s="414"/>
      <c r="AH242" s="158"/>
      <c r="AI242" s="158"/>
      <c r="AJ242" s="158"/>
      <c r="AK242" s="158"/>
      <c r="AL242" s="158"/>
      <c r="AM242" s="158"/>
      <c r="AN242" s="158"/>
      <c r="AO242" s="158"/>
      <c r="AP242" s="158"/>
      <c r="AQ242" s="158"/>
      <c r="AR242" s="158"/>
      <c r="AS242" s="158"/>
      <c r="AT242" s="158"/>
      <c r="AU242" s="158"/>
      <c r="AV242" s="158"/>
      <c r="AW242" s="158"/>
      <c r="AX242" s="415"/>
    </row>
    <row r="243" spans="1:50" ht="24.75" hidden="1" customHeight="1" x14ac:dyDescent="0.15">
      <c r="A243" s="402"/>
      <c r="B243" s="403"/>
      <c r="C243" s="393"/>
      <c r="D243" s="394"/>
      <c r="E243" s="395"/>
      <c r="F243" s="395"/>
      <c r="G243" s="395"/>
      <c r="H243" s="396"/>
      <c r="I243" s="396"/>
      <c r="J243" s="397"/>
      <c r="K243" s="397"/>
      <c r="L243" s="397"/>
      <c r="M243" s="398"/>
      <c r="N243" s="399"/>
      <c r="O243" s="905"/>
      <c r="P243" s="906"/>
      <c r="Q243" s="906"/>
      <c r="R243" s="906"/>
      <c r="S243" s="906"/>
      <c r="T243" s="906"/>
      <c r="U243" s="906"/>
      <c r="V243" s="906"/>
      <c r="W243" s="906"/>
      <c r="X243" s="906"/>
      <c r="Y243" s="906"/>
      <c r="Z243" s="906"/>
      <c r="AA243" s="906"/>
      <c r="AB243" s="906"/>
      <c r="AC243" s="906"/>
      <c r="AD243" s="906"/>
      <c r="AE243" s="906"/>
      <c r="AF243" s="907"/>
      <c r="AG243" s="414"/>
      <c r="AH243" s="158"/>
      <c r="AI243" s="158"/>
      <c r="AJ243" s="158"/>
      <c r="AK243" s="158"/>
      <c r="AL243" s="158"/>
      <c r="AM243" s="158"/>
      <c r="AN243" s="158"/>
      <c r="AO243" s="158"/>
      <c r="AP243" s="158"/>
      <c r="AQ243" s="158"/>
      <c r="AR243" s="158"/>
      <c r="AS243" s="158"/>
      <c r="AT243" s="158"/>
      <c r="AU243" s="158"/>
      <c r="AV243" s="158"/>
      <c r="AW243" s="158"/>
      <c r="AX243" s="415"/>
    </row>
    <row r="244" spans="1:50" ht="24.75" hidden="1" customHeight="1" x14ac:dyDescent="0.15">
      <c r="A244" s="402"/>
      <c r="B244" s="403"/>
      <c r="C244" s="393"/>
      <c r="D244" s="394"/>
      <c r="E244" s="395"/>
      <c r="F244" s="395"/>
      <c r="G244" s="395"/>
      <c r="H244" s="396"/>
      <c r="I244" s="396"/>
      <c r="J244" s="397"/>
      <c r="K244" s="397"/>
      <c r="L244" s="397"/>
      <c r="M244" s="398"/>
      <c r="N244" s="399"/>
      <c r="O244" s="905"/>
      <c r="P244" s="906"/>
      <c r="Q244" s="906"/>
      <c r="R244" s="906"/>
      <c r="S244" s="906"/>
      <c r="T244" s="906"/>
      <c r="U244" s="906"/>
      <c r="V244" s="906"/>
      <c r="W244" s="906"/>
      <c r="X244" s="906"/>
      <c r="Y244" s="906"/>
      <c r="Z244" s="906"/>
      <c r="AA244" s="906"/>
      <c r="AB244" s="906"/>
      <c r="AC244" s="906"/>
      <c r="AD244" s="906"/>
      <c r="AE244" s="906"/>
      <c r="AF244" s="907"/>
      <c r="AG244" s="414"/>
      <c r="AH244" s="158"/>
      <c r="AI244" s="158"/>
      <c r="AJ244" s="158"/>
      <c r="AK244" s="158"/>
      <c r="AL244" s="158"/>
      <c r="AM244" s="158"/>
      <c r="AN244" s="158"/>
      <c r="AO244" s="158"/>
      <c r="AP244" s="158"/>
      <c r="AQ244" s="158"/>
      <c r="AR244" s="158"/>
      <c r="AS244" s="158"/>
      <c r="AT244" s="158"/>
      <c r="AU244" s="158"/>
      <c r="AV244" s="158"/>
      <c r="AW244" s="158"/>
      <c r="AX244" s="415"/>
    </row>
    <row r="245" spans="1:50" ht="24.75" hidden="1" customHeight="1" x14ac:dyDescent="0.15">
      <c r="A245" s="402"/>
      <c r="B245" s="403"/>
      <c r="C245" s="393"/>
      <c r="D245" s="394"/>
      <c r="E245" s="395"/>
      <c r="F245" s="395"/>
      <c r="G245" s="395"/>
      <c r="H245" s="396"/>
      <c r="I245" s="396"/>
      <c r="J245" s="397"/>
      <c r="K245" s="397"/>
      <c r="L245" s="397"/>
      <c r="M245" s="398"/>
      <c r="N245" s="399"/>
      <c r="O245" s="905"/>
      <c r="P245" s="906"/>
      <c r="Q245" s="906"/>
      <c r="R245" s="906"/>
      <c r="S245" s="906"/>
      <c r="T245" s="906"/>
      <c r="U245" s="906"/>
      <c r="V245" s="906"/>
      <c r="W245" s="906"/>
      <c r="X245" s="906"/>
      <c r="Y245" s="906"/>
      <c r="Z245" s="906"/>
      <c r="AA245" s="906"/>
      <c r="AB245" s="906"/>
      <c r="AC245" s="906"/>
      <c r="AD245" s="906"/>
      <c r="AE245" s="906"/>
      <c r="AF245" s="907"/>
      <c r="AG245" s="414"/>
      <c r="AH245" s="158"/>
      <c r="AI245" s="158"/>
      <c r="AJ245" s="158"/>
      <c r="AK245" s="158"/>
      <c r="AL245" s="158"/>
      <c r="AM245" s="158"/>
      <c r="AN245" s="158"/>
      <c r="AO245" s="158"/>
      <c r="AP245" s="158"/>
      <c r="AQ245" s="158"/>
      <c r="AR245" s="158"/>
      <c r="AS245" s="158"/>
      <c r="AT245" s="158"/>
      <c r="AU245" s="158"/>
      <c r="AV245" s="158"/>
      <c r="AW245" s="158"/>
      <c r="AX245" s="415"/>
    </row>
    <row r="246" spans="1:50" ht="24.75" hidden="1" customHeight="1" x14ac:dyDescent="0.15">
      <c r="A246" s="404"/>
      <c r="B246" s="405"/>
      <c r="C246" s="418"/>
      <c r="D246" s="419"/>
      <c r="E246" s="395"/>
      <c r="F246" s="395"/>
      <c r="G246" s="395"/>
      <c r="H246" s="396"/>
      <c r="I246" s="396"/>
      <c r="J246" s="420"/>
      <c r="K246" s="420"/>
      <c r="L246" s="420"/>
      <c r="M246" s="896"/>
      <c r="N246" s="897"/>
      <c r="O246" s="908"/>
      <c r="P246" s="909"/>
      <c r="Q246" s="909"/>
      <c r="R246" s="909"/>
      <c r="S246" s="909"/>
      <c r="T246" s="909"/>
      <c r="U246" s="909"/>
      <c r="V246" s="909"/>
      <c r="W246" s="909"/>
      <c r="X246" s="909"/>
      <c r="Y246" s="909"/>
      <c r="Z246" s="909"/>
      <c r="AA246" s="909"/>
      <c r="AB246" s="909"/>
      <c r="AC246" s="909"/>
      <c r="AD246" s="909"/>
      <c r="AE246" s="909"/>
      <c r="AF246" s="910"/>
      <c r="AG246" s="416"/>
      <c r="AH246" s="161"/>
      <c r="AI246" s="161"/>
      <c r="AJ246" s="161"/>
      <c r="AK246" s="161"/>
      <c r="AL246" s="161"/>
      <c r="AM246" s="161"/>
      <c r="AN246" s="161"/>
      <c r="AO246" s="161"/>
      <c r="AP246" s="161"/>
      <c r="AQ246" s="161"/>
      <c r="AR246" s="161"/>
      <c r="AS246" s="161"/>
      <c r="AT246" s="161"/>
      <c r="AU246" s="161"/>
      <c r="AV246" s="161"/>
      <c r="AW246" s="161"/>
      <c r="AX246" s="417"/>
    </row>
    <row r="247" spans="1:50" ht="117.75" customHeight="1" x14ac:dyDescent="0.15">
      <c r="A247" s="366" t="s">
        <v>45</v>
      </c>
      <c r="B247" s="926"/>
      <c r="C247" s="325" t="s">
        <v>49</v>
      </c>
      <c r="D247" s="745"/>
      <c r="E247" s="745"/>
      <c r="F247" s="746"/>
      <c r="G247" s="929" t="s">
        <v>807</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67.5" customHeight="1" thickBot="1" x14ac:dyDescent="0.2">
      <c r="A248" s="927"/>
      <c r="B248" s="928"/>
      <c r="C248" s="931" t="s">
        <v>53</v>
      </c>
      <c r="D248" s="932"/>
      <c r="E248" s="932"/>
      <c r="F248" s="933"/>
      <c r="G248" s="934" t="s">
        <v>800</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6" t="s">
        <v>30</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x14ac:dyDescent="0.2">
      <c r="A250" s="919" t="s">
        <v>812</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15">
      <c r="A251" s="922" t="s">
        <v>31</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x14ac:dyDescent="0.2">
      <c r="A252" s="350" t="s">
        <v>132</v>
      </c>
      <c r="B252" s="351"/>
      <c r="C252" s="351"/>
      <c r="D252" s="351"/>
      <c r="E252" s="352"/>
      <c r="F252" s="925" t="s">
        <v>820</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15">
      <c r="A253" s="922" t="s">
        <v>43</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x14ac:dyDescent="0.2">
      <c r="A254" s="350" t="s">
        <v>132</v>
      </c>
      <c r="B254" s="351"/>
      <c r="C254" s="351"/>
      <c r="D254" s="351"/>
      <c r="E254" s="352"/>
      <c r="F254" s="353" t="s">
        <v>821</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32</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15">
      <c r="A257" s="362" t="s">
        <v>238</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x14ac:dyDescent="0.15">
      <c r="A258" s="365" t="s">
        <v>277</v>
      </c>
      <c r="B258" s="114"/>
      <c r="C258" s="114"/>
      <c r="D258" s="115"/>
      <c r="E258" s="346" t="s">
        <v>634</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74"/>
    </row>
    <row r="259" spans="1:52" ht="24.75" customHeight="1" x14ac:dyDescent="0.15">
      <c r="A259" s="280" t="s">
        <v>276</v>
      </c>
      <c r="B259" s="280"/>
      <c r="C259" s="280"/>
      <c r="D259" s="280"/>
      <c r="E259" s="346" t="s">
        <v>635</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15">
      <c r="A260" s="280" t="s">
        <v>275</v>
      </c>
      <c r="B260" s="280"/>
      <c r="C260" s="280"/>
      <c r="D260" s="280"/>
      <c r="E260" s="346" t="s">
        <v>636</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15">
      <c r="A261" s="280" t="s">
        <v>274</v>
      </c>
      <c r="B261" s="280"/>
      <c r="C261" s="280"/>
      <c r="D261" s="280"/>
      <c r="E261" s="346" t="s">
        <v>637</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15">
      <c r="A262" s="280" t="s">
        <v>273</v>
      </c>
      <c r="B262" s="280"/>
      <c r="C262" s="280"/>
      <c r="D262" s="280"/>
      <c r="E262" s="346" t="s">
        <v>638</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15">
      <c r="A263" s="280" t="s">
        <v>272</v>
      </c>
      <c r="B263" s="280"/>
      <c r="C263" s="280"/>
      <c r="D263" s="280"/>
      <c r="E263" s="346" t="s">
        <v>639</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15">
      <c r="A264" s="280" t="s">
        <v>271</v>
      </c>
      <c r="B264" s="280"/>
      <c r="C264" s="280"/>
      <c r="D264" s="280"/>
      <c r="E264" s="346" t="s">
        <v>640</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15">
      <c r="A265" s="280" t="s">
        <v>270</v>
      </c>
      <c r="B265" s="280"/>
      <c r="C265" s="280"/>
      <c r="D265" s="280"/>
      <c r="E265" s="346" t="s">
        <v>641</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15">
      <c r="A266" s="280" t="s">
        <v>416</v>
      </c>
      <c r="B266" s="280"/>
      <c r="C266" s="280"/>
      <c r="D266" s="280"/>
      <c r="E266" s="124" t="s">
        <v>607</v>
      </c>
      <c r="F266" s="110"/>
      <c r="G266" s="110"/>
      <c r="H266" s="77" t="str">
        <f>IF(E266="","","-")</f>
        <v>-</v>
      </c>
      <c r="I266" s="110"/>
      <c r="J266" s="110"/>
      <c r="K266" s="77" t="str">
        <f>IF(I266="","","-")</f>
        <v/>
      </c>
      <c r="L266" s="125">
        <v>119</v>
      </c>
      <c r="M266" s="125"/>
      <c r="N266" s="77" t="str">
        <f>IF(O266="","","-")</f>
        <v>-</v>
      </c>
      <c r="O266" s="126">
        <v>0</v>
      </c>
      <c r="P266" s="127"/>
      <c r="Q266" s="124"/>
      <c r="R266" s="110"/>
      <c r="S266" s="110"/>
      <c r="T266" s="77" t="str">
        <f>IF(Q266="","","-")</f>
        <v/>
      </c>
      <c r="U266" s="110"/>
      <c r="V266" s="110"/>
      <c r="W266" s="77" t="str">
        <f>IF(U266="","","-")</f>
        <v/>
      </c>
      <c r="X266" s="125"/>
      <c r="Y266" s="125"/>
      <c r="Z266" s="77" t="str">
        <f>IF(AA266="","","-")</f>
        <v/>
      </c>
      <c r="AA266" s="126"/>
      <c r="AB266" s="127"/>
      <c r="AC266" s="124"/>
      <c r="AD266" s="110"/>
      <c r="AE266" s="110"/>
      <c r="AF266" s="77" t="str">
        <f>IF(AC266="","","-")</f>
        <v/>
      </c>
      <c r="AG266" s="110"/>
      <c r="AH266" s="110"/>
      <c r="AI266" s="77" t="str">
        <f>IF(AG266="","","-")</f>
        <v/>
      </c>
      <c r="AJ266" s="125"/>
      <c r="AK266" s="125"/>
      <c r="AL266" s="77" t="str">
        <f>IF(AM266="","","-")</f>
        <v/>
      </c>
      <c r="AM266" s="126"/>
      <c r="AN266" s="127"/>
      <c r="AO266" s="124"/>
      <c r="AP266" s="110"/>
      <c r="AQ266" s="77" t="str">
        <f>IF(AO266="","","-")</f>
        <v/>
      </c>
      <c r="AR266" s="110"/>
      <c r="AS266" s="110"/>
      <c r="AT266" s="77" t="str">
        <f>IF(AR266="","","-")</f>
        <v/>
      </c>
      <c r="AU266" s="125"/>
      <c r="AV266" s="125"/>
      <c r="AW266" s="77" t="str">
        <f>IF(AX266="","","-")</f>
        <v/>
      </c>
      <c r="AX266" s="80"/>
    </row>
    <row r="267" spans="1:52" ht="24.75" customHeight="1" x14ac:dyDescent="0.15">
      <c r="A267" s="280" t="s">
        <v>596</v>
      </c>
      <c r="B267" s="280"/>
      <c r="C267" s="280"/>
      <c r="D267" s="280"/>
      <c r="E267" s="124" t="s">
        <v>607</v>
      </c>
      <c r="F267" s="110"/>
      <c r="G267" s="110"/>
      <c r="H267" s="77"/>
      <c r="I267" s="110"/>
      <c r="J267" s="110"/>
      <c r="K267" s="77"/>
      <c r="L267" s="125">
        <v>129</v>
      </c>
      <c r="M267" s="125"/>
      <c r="N267" s="77" t="str">
        <f>IF(O267="","","-")</f>
        <v>-</v>
      </c>
      <c r="O267" s="126">
        <v>0</v>
      </c>
      <c r="P267" s="127"/>
      <c r="Q267" s="124"/>
      <c r="R267" s="110"/>
      <c r="S267" s="110"/>
      <c r="T267" s="77" t="str">
        <f>IF(Q267="","","-")</f>
        <v/>
      </c>
      <c r="U267" s="110"/>
      <c r="V267" s="110"/>
      <c r="W267" s="77" t="str">
        <f>IF(U267="","","-")</f>
        <v/>
      </c>
      <c r="X267" s="125"/>
      <c r="Y267" s="125"/>
      <c r="Z267" s="77" t="str">
        <f>IF(AA267="","","-")</f>
        <v/>
      </c>
      <c r="AA267" s="126"/>
      <c r="AB267" s="127"/>
      <c r="AC267" s="124"/>
      <c r="AD267" s="110"/>
      <c r="AE267" s="110"/>
      <c r="AF267" s="77" t="str">
        <f>IF(AC267="","","-")</f>
        <v/>
      </c>
      <c r="AG267" s="110"/>
      <c r="AH267" s="110"/>
      <c r="AI267" s="77" t="str">
        <f>IF(AG267="","","-")</f>
        <v/>
      </c>
      <c r="AJ267" s="125"/>
      <c r="AK267" s="125"/>
      <c r="AL267" s="77" t="str">
        <f>IF(AM267="","","-")</f>
        <v/>
      </c>
      <c r="AM267" s="126"/>
      <c r="AN267" s="127"/>
      <c r="AO267" s="124"/>
      <c r="AP267" s="110"/>
      <c r="AQ267" s="77" t="str">
        <f>IF(AO267="","","-")</f>
        <v/>
      </c>
      <c r="AR267" s="110"/>
      <c r="AS267" s="110"/>
      <c r="AT267" s="77" t="str">
        <f>IF(AR267="","","-")</f>
        <v/>
      </c>
      <c r="AU267" s="125"/>
      <c r="AV267" s="125"/>
      <c r="AW267" s="77" t="str">
        <f>IF(AX267="","","-")</f>
        <v/>
      </c>
      <c r="AX267" s="80"/>
    </row>
    <row r="268" spans="1:52" ht="24.75" customHeight="1" x14ac:dyDescent="0.15">
      <c r="A268" s="280" t="s">
        <v>384</v>
      </c>
      <c r="B268" s="280"/>
      <c r="C268" s="280"/>
      <c r="D268" s="280"/>
      <c r="E268" s="108">
        <v>2021</v>
      </c>
      <c r="F268" s="109"/>
      <c r="G268" s="110" t="s">
        <v>644</v>
      </c>
      <c r="H268" s="110"/>
      <c r="I268" s="110"/>
      <c r="J268" s="109">
        <v>20</v>
      </c>
      <c r="K268" s="109"/>
      <c r="L268" s="125">
        <v>159</v>
      </c>
      <c r="M268" s="125"/>
      <c r="N268" s="125"/>
      <c r="O268" s="109" t="s">
        <v>645</v>
      </c>
      <c r="P268" s="109"/>
      <c r="Q268" s="108"/>
      <c r="R268" s="109"/>
      <c r="S268" s="110"/>
      <c r="T268" s="110"/>
      <c r="U268" s="110"/>
      <c r="V268" s="109"/>
      <c r="W268" s="109"/>
      <c r="X268" s="125"/>
      <c r="Y268" s="125"/>
      <c r="Z268" s="125"/>
      <c r="AA268" s="109"/>
      <c r="AB268" s="333"/>
      <c r="AC268" s="108"/>
      <c r="AD268" s="109"/>
      <c r="AE268" s="110"/>
      <c r="AF268" s="110"/>
      <c r="AG268" s="110"/>
      <c r="AH268" s="109"/>
      <c r="AI268" s="109"/>
      <c r="AJ268" s="125"/>
      <c r="AK268" s="125"/>
      <c r="AL268" s="125"/>
      <c r="AM268" s="109"/>
      <c r="AN268" s="333"/>
      <c r="AO268" s="108"/>
      <c r="AP268" s="109"/>
      <c r="AQ268" s="110"/>
      <c r="AR268" s="110"/>
      <c r="AS268" s="110"/>
      <c r="AT268" s="109"/>
      <c r="AU268" s="109"/>
      <c r="AV268" s="125"/>
      <c r="AW268" s="125"/>
      <c r="AX268" s="80"/>
    </row>
    <row r="269" spans="1:52" ht="28.35" customHeight="1" x14ac:dyDescent="0.15">
      <c r="A269" s="334" t="s">
        <v>264</v>
      </c>
      <c r="B269" s="335"/>
      <c r="C269" s="335"/>
      <c r="D269" s="335"/>
      <c r="E269" s="335"/>
      <c r="F269" s="336"/>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34"/>
      <c r="B270" s="335"/>
      <c r="C270" s="335"/>
      <c r="D270" s="335"/>
      <c r="E270" s="335"/>
      <c r="F270" s="33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4"/>
      <c r="B271" s="335"/>
      <c r="C271" s="335"/>
      <c r="D271" s="335"/>
      <c r="E271" s="335"/>
      <c r="F271" s="33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4"/>
      <c r="B272" s="335"/>
      <c r="C272" s="335"/>
      <c r="D272" s="335"/>
      <c r="E272" s="335"/>
      <c r="F272" s="33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4"/>
      <c r="B273" s="335"/>
      <c r="C273" s="335"/>
      <c r="D273" s="335"/>
      <c r="E273" s="335"/>
      <c r="F273" s="33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4"/>
      <c r="B274" s="335"/>
      <c r="C274" s="335"/>
      <c r="D274" s="335"/>
      <c r="E274" s="335"/>
      <c r="F274" s="33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4"/>
      <c r="B275" s="335"/>
      <c r="C275" s="335"/>
      <c r="D275" s="335"/>
      <c r="E275" s="335"/>
      <c r="F275" s="33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4"/>
      <c r="B276" s="335"/>
      <c r="C276" s="335"/>
      <c r="D276" s="335"/>
      <c r="E276" s="335"/>
      <c r="F276" s="33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4"/>
      <c r="B277" s="335"/>
      <c r="C277" s="335"/>
      <c r="D277" s="335"/>
      <c r="E277" s="335"/>
      <c r="F277" s="33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4"/>
      <c r="B278" s="335"/>
      <c r="C278" s="335"/>
      <c r="D278" s="335"/>
      <c r="E278" s="335"/>
      <c r="F278" s="33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4"/>
      <c r="B279" s="335"/>
      <c r="C279" s="335"/>
      <c r="D279" s="335"/>
      <c r="E279" s="335"/>
      <c r="F279" s="33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4"/>
      <c r="B280" s="335"/>
      <c r="C280" s="335"/>
      <c r="D280" s="335"/>
      <c r="E280" s="335"/>
      <c r="F280" s="33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4"/>
      <c r="B281" s="335"/>
      <c r="C281" s="335"/>
      <c r="D281" s="335"/>
      <c r="E281" s="335"/>
      <c r="F281" s="33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4"/>
      <c r="B282" s="335"/>
      <c r="C282" s="335"/>
      <c r="D282" s="335"/>
      <c r="E282" s="335"/>
      <c r="F282" s="33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4"/>
      <c r="B283" s="335"/>
      <c r="C283" s="335"/>
      <c r="D283" s="335"/>
      <c r="E283" s="335"/>
      <c r="F283" s="33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4"/>
      <c r="B284" s="335"/>
      <c r="C284" s="335"/>
      <c r="D284" s="335"/>
      <c r="E284" s="335"/>
      <c r="F284" s="33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4"/>
      <c r="B285" s="335"/>
      <c r="C285" s="335"/>
      <c r="D285" s="335"/>
      <c r="E285" s="335"/>
      <c r="F285" s="33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4"/>
      <c r="B286" s="335"/>
      <c r="C286" s="335"/>
      <c r="D286" s="335"/>
      <c r="E286" s="335"/>
      <c r="F286" s="33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34"/>
      <c r="B287" s="335"/>
      <c r="C287" s="335"/>
      <c r="D287" s="335"/>
      <c r="E287" s="335"/>
      <c r="F287" s="33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34"/>
      <c r="B288" s="335"/>
      <c r="C288" s="335"/>
      <c r="D288" s="335"/>
      <c r="E288" s="335"/>
      <c r="F288" s="33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4"/>
      <c r="B289" s="335"/>
      <c r="C289" s="335"/>
      <c r="D289" s="335"/>
      <c r="E289" s="335"/>
      <c r="F289" s="33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4"/>
      <c r="B290" s="335"/>
      <c r="C290" s="335"/>
      <c r="D290" s="335"/>
      <c r="E290" s="335"/>
      <c r="F290" s="33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4"/>
      <c r="B291" s="335"/>
      <c r="C291" s="335"/>
      <c r="D291" s="335"/>
      <c r="E291" s="335"/>
      <c r="F291" s="33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4"/>
      <c r="B292" s="335"/>
      <c r="C292" s="335"/>
      <c r="D292" s="335"/>
      <c r="E292" s="335"/>
      <c r="F292" s="33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4"/>
      <c r="B293" s="335"/>
      <c r="C293" s="335"/>
      <c r="D293" s="335"/>
      <c r="E293" s="335"/>
      <c r="F293" s="33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4"/>
      <c r="B294" s="335"/>
      <c r="C294" s="335"/>
      <c r="D294" s="335"/>
      <c r="E294" s="335"/>
      <c r="F294" s="33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4"/>
      <c r="B295" s="335"/>
      <c r="C295" s="335"/>
      <c r="D295" s="335"/>
      <c r="E295" s="335"/>
      <c r="F295" s="33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4"/>
      <c r="B296" s="335"/>
      <c r="C296" s="335"/>
      <c r="D296" s="335"/>
      <c r="E296" s="335"/>
      <c r="F296" s="33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4"/>
      <c r="B297" s="335"/>
      <c r="C297" s="335"/>
      <c r="D297" s="335"/>
      <c r="E297" s="335"/>
      <c r="F297" s="33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4"/>
      <c r="B298" s="335"/>
      <c r="C298" s="335"/>
      <c r="D298" s="335"/>
      <c r="E298" s="335"/>
      <c r="F298" s="33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4"/>
      <c r="B299" s="335"/>
      <c r="C299" s="335"/>
      <c r="D299" s="335"/>
      <c r="E299" s="335"/>
      <c r="F299" s="33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4"/>
      <c r="B300" s="335"/>
      <c r="C300" s="335"/>
      <c r="D300" s="335"/>
      <c r="E300" s="335"/>
      <c r="F300" s="33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4"/>
      <c r="B301" s="335"/>
      <c r="C301" s="335"/>
      <c r="D301" s="335"/>
      <c r="E301" s="335"/>
      <c r="F301" s="33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4"/>
      <c r="B302" s="335"/>
      <c r="C302" s="335"/>
      <c r="D302" s="335"/>
      <c r="E302" s="335"/>
      <c r="F302" s="33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4"/>
      <c r="B303" s="335"/>
      <c r="C303" s="335"/>
      <c r="D303" s="335"/>
      <c r="E303" s="335"/>
      <c r="F303" s="33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4"/>
      <c r="B304" s="335"/>
      <c r="C304" s="335"/>
      <c r="D304" s="335"/>
      <c r="E304" s="335"/>
      <c r="F304" s="33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4"/>
      <c r="B305" s="335"/>
      <c r="C305" s="335"/>
      <c r="D305" s="335"/>
      <c r="E305" s="335"/>
      <c r="F305" s="33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4"/>
      <c r="B306" s="335"/>
      <c r="C306" s="335"/>
      <c r="D306" s="335"/>
      <c r="E306" s="335"/>
      <c r="F306" s="33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7"/>
      <c r="B307" s="338"/>
      <c r="C307" s="338"/>
      <c r="D307" s="338"/>
      <c r="E307" s="338"/>
      <c r="F307" s="33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0" t="s">
        <v>266</v>
      </c>
      <c r="B308" s="341"/>
      <c r="C308" s="341"/>
      <c r="D308" s="341"/>
      <c r="E308" s="341"/>
      <c r="F308" s="342"/>
      <c r="G308" s="321" t="s">
        <v>760</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776</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15">
      <c r="A309" s="343"/>
      <c r="B309" s="344"/>
      <c r="C309" s="344"/>
      <c r="D309" s="344"/>
      <c r="E309" s="344"/>
      <c r="F309" s="345"/>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15">
      <c r="A310" s="343"/>
      <c r="B310" s="344"/>
      <c r="C310" s="344"/>
      <c r="D310" s="344"/>
      <c r="E310" s="344"/>
      <c r="F310" s="345"/>
      <c r="G310" s="311" t="s">
        <v>778</v>
      </c>
      <c r="H310" s="312"/>
      <c r="I310" s="312"/>
      <c r="J310" s="312"/>
      <c r="K310" s="313"/>
      <c r="L310" s="314" t="s">
        <v>782</v>
      </c>
      <c r="M310" s="315"/>
      <c r="N310" s="315"/>
      <c r="O310" s="315"/>
      <c r="P310" s="315"/>
      <c r="Q310" s="315"/>
      <c r="R310" s="315"/>
      <c r="S310" s="315"/>
      <c r="T310" s="315"/>
      <c r="U310" s="315"/>
      <c r="V310" s="315"/>
      <c r="W310" s="315"/>
      <c r="X310" s="316"/>
      <c r="Y310" s="317">
        <v>35.08</v>
      </c>
      <c r="Z310" s="318"/>
      <c r="AA310" s="318"/>
      <c r="AB310" s="319"/>
      <c r="AC310" s="311" t="s">
        <v>778</v>
      </c>
      <c r="AD310" s="312"/>
      <c r="AE310" s="312"/>
      <c r="AF310" s="312"/>
      <c r="AG310" s="313"/>
      <c r="AH310" s="314" t="s">
        <v>791</v>
      </c>
      <c r="AI310" s="315"/>
      <c r="AJ310" s="315"/>
      <c r="AK310" s="315"/>
      <c r="AL310" s="315"/>
      <c r="AM310" s="315"/>
      <c r="AN310" s="315"/>
      <c r="AO310" s="315"/>
      <c r="AP310" s="315"/>
      <c r="AQ310" s="315"/>
      <c r="AR310" s="315"/>
      <c r="AS310" s="315"/>
      <c r="AT310" s="316"/>
      <c r="AU310" s="317">
        <f>360.71/2</f>
        <v>180.35499999999999</v>
      </c>
      <c r="AV310" s="318"/>
      <c r="AW310" s="318"/>
      <c r="AX310" s="320"/>
    </row>
    <row r="311" spans="1:50" ht="24.75" customHeight="1" x14ac:dyDescent="0.15">
      <c r="A311" s="343"/>
      <c r="B311" s="344"/>
      <c r="C311" s="344"/>
      <c r="D311" s="344"/>
      <c r="E311" s="344"/>
      <c r="F311" s="345"/>
      <c r="G311" s="301" t="s">
        <v>779</v>
      </c>
      <c r="H311" s="302"/>
      <c r="I311" s="302"/>
      <c r="J311" s="302"/>
      <c r="K311" s="303"/>
      <c r="L311" s="304" t="s">
        <v>783</v>
      </c>
      <c r="M311" s="305"/>
      <c r="N311" s="305"/>
      <c r="O311" s="305"/>
      <c r="P311" s="305"/>
      <c r="Q311" s="305"/>
      <c r="R311" s="305"/>
      <c r="S311" s="305"/>
      <c r="T311" s="305"/>
      <c r="U311" s="305"/>
      <c r="V311" s="305"/>
      <c r="W311" s="305"/>
      <c r="X311" s="306"/>
      <c r="Y311" s="307">
        <v>4.51</v>
      </c>
      <c r="Z311" s="308"/>
      <c r="AA311" s="308"/>
      <c r="AB311" s="309"/>
      <c r="AC311" s="301" t="s">
        <v>780</v>
      </c>
      <c r="AD311" s="302"/>
      <c r="AE311" s="302"/>
      <c r="AF311" s="302"/>
      <c r="AG311" s="303"/>
      <c r="AH311" s="304" t="s">
        <v>795</v>
      </c>
      <c r="AI311" s="305"/>
      <c r="AJ311" s="305"/>
      <c r="AK311" s="305"/>
      <c r="AL311" s="305"/>
      <c r="AM311" s="305"/>
      <c r="AN311" s="305"/>
      <c r="AO311" s="305"/>
      <c r="AP311" s="305"/>
      <c r="AQ311" s="305"/>
      <c r="AR311" s="305"/>
      <c r="AS311" s="305"/>
      <c r="AT311" s="306"/>
      <c r="AU311" s="307">
        <f>16.5/2</f>
        <v>8.25</v>
      </c>
      <c r="AV311" s="308"/>
      <c r="AW311" s="308"/>
      <c r="AX311" s="310"/>
    </row>
    <row r="312" spans="1:50" ht="24.75" customHeight="1" x14ac:dyDescent="0.15">
      <c r="A312" s="343"/>
      <c r="B312" s="344"/>
      <c r="C312" s="344"/>
      <c r="D312" s="344"/>
      <c r="E312" s="344"/>
      <c r="F312" s="345"/>
      <c r="G312" s="301" t="s">
        <v>780</v>
      </c>
      <c r="H312" s="302"/>
      <c r="I312" s="302"/>
      <c r="J312" s="302"/>
      <c r="K312" s="303"/>
      <c r="L312" s="304" t="s">
        <v>784</v>
      </c>
      <c r="M312" s="305"/>
      <c r="N312" s="305"/>
      <c r="O312" s="305"/>
      <c r="P312" s="305"/>
      <c r="Q312" s="305"/>
      <c r="R312" s="305"/>
      <c r="S312" s="305"/>
      <c r="T312" s="305"/>
      <c r="U312" s="305"/>
      <c r="V312" s="305"/>
      <c r="W312" s="305"/>
      <c r="X312" s="306"/>
      <c r="Y312" s="307">
        <v>0.8</v>
      </c>
      <c r="Z312" s="308"/>
      <c r="AA312" s="308"/>
      <c r="AB312" s="309"/>
      <c r="AC312" s="301" t="s">
        <v>792</v>
      </c>
      <c r="AD312" s="302"/>
      <c r="AE312" s="302"/>
      <c r="AF312" s="302"/>
      <c r="AG312" s="303"/>
      <c r="AH312" s="304" t="s">
        <v>796</v>
      </c>
      <c r="AI312" s="305"/>
      <c r="AJ312" s="305"/>
      <c r="AK312" s="305"/>
      <c r="AL312" s="305"/>
      <c r="AM312" s="305"/>
      <c r="AN312" s="305"/>
      <c r="AO312" s="305"/>
      <c r="AP312" s="305"/>
      <c r="AQ312" s="305"/>
      <c r="AR312" s="305"/>
      <c r="AS312" s="305"/>
      <c r="AT312" s="306"/>
      <c r="AU312" s="307">
        <f>8.04/2</f>
        <v>4.0199999999999996</v>
      </c>
      <c r="AV312" s="308"/>
      <c r="AW312" s="308"/>
      <c r="AX312" s="310"/>
    </row>
    <row r="313" spans="1:50" ht="24.75" customHeight="1" x14ac:dyDescent="0.15">
      <c r="A313" s="343"/>
      <c r="B313" s="344"/>
      <c r="C313" s="344"/>
      <c r="D313" s="344"/>
      <c r="E313" s="344"/>
      <c r="F313" s="345"/>
      <c r="G313" s="301" t="s">
        <v>781</v>
      </c>
      <c r="H313" s="302"/>
      <c r="I313" s="302"/>
      <c r="J313" s="302"/>
      <c r="K313" s="303"/>
      <c r="L313" s="304"/>
      <c r="M313" s="305"/>
      <c r="N313" s="305"/>
      <c r="O313" s="305"/>
      <c r="P313" s="305"/>
      <c r="Q313" s="305"/>
      <c r="R313" s="305"/>
      <c r="S313" s="305"/>
      <c r="T313" s="305"/>
      <c r="U313" s="305"/>
      <c r="V313" s="305"/>
      <c r="W313" s="305"/>
      <c r="X313" s="306"/>
      <c r="Y313" s="307">
        <v>0.06</v>
      </c>
      <c r="Z313" s="308"/>
      <c r="AA313" s="308"/>
      <c r="AB313" s="309"/>
      <c r="AC313" s="301" t="s">
        <v>793</v>
      </c>
      <c r="AD313" s="302"/>
      <c r="AE313" s="302"/>
      <c r="AF313" s="302"/>
      <c r="AG313" s="303"/>
      <c r="AH313" s="304" t="s">
        <v>797</v>
      </c>
      <c r="AI313" s="305"/>
      <c r="AJ313" s="305"/>
      <c r="AK313" s="305"/>
      <c r="AL313" s="305"/>
      <c r="AM313" s="305"/>
      <c r="AN313" s="305"/>
      <c r="AO313" s="305"/>
      <c r="AP313" s="305"/>
      <c r="AQ313" s="305"/>
      <c r="AR313" s="305"/>
      <c r="AS313" s="305"/>
      <c r="AT313" s="306"/>
      <c r="AU313" s="307">
        <f>1.709/2</f>
        <v>0.85450000000000004</v>
      </c>
      <c r="AV313" s="308"/>
      <c r="AW313" s="308"/>
      <c r="AX313" s="310"/>
    </row>
    <row r="314" spans="1:50" ht="24.75" customHeight="1" x14ac:dyDescent="0.15">
      <c r="A314" s="343"/>
      <c r="B314" s="344"/>
      <c r="C314" s="344"/>
      <c r="D314" s="344"/>
      <c r="E314" s="344"/>
      <c r="F314" s="345"/>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t="s">
        <v>794</v>
      </c>
      <c r="AD314" s="302"/>
      <c r="AE314" s="302"/>
      <c r="AF314" s="302"/>
      <c r="AG314" s="303"/>
      <c r="AH314" s="304" t="s">
        <v>798</v>
      </c>
      <c r="AI314" s="305"/>
      <c r="AJ314" s="305"/>
      <c r="AK314" s="305"/>
      <c r="AL314" s="305"/>
      <c r="AM314" s="305"/>
      <c r="AN314" s="305"/>
      <c r="AO314" s="305"/>
      <c r="AP314" s="305"/>
      <c r="AQ314" s="305"/>
      <c r="AR314" s="305"/>
      <c r="AS314" s="305"/>
      <c r="AT314" s="306"/>
      <c r="AU314" s="307">
        <f>0.32/2</f>
        <v>0.16</v>
      </c>
      <c r="AV314" s="308"/>
      <c r="AW314" s="308"/>
      <c r="AX314" s="310"/>
    </row>
    <row r="315" spans="1:50" ht="24.75" hidden="1" customHeight="1" x14ac:dyDescent="0.15">
      <c r="A315" s="343"/>
      <c r="B315" s="344"/>
      <c r="C315" s="344"/>
      <c r="D315" s="344"/>
      <c r="E315" s="344"/>
      <c r="F315" s="345"/>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15">
      <c r="A316" s="343"/>
      <c r="B316" s="344"/>
      <c r="C316" s="344"/>
      <c r="D316" s="344"/>
      <c r="E316" s="344"/>
      <c r="F316" s="345"/>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15">
      <c r="A317" s="343"/>
      <c r="B317" s="344"/>
      <c r="C317" s="344"/>
      <c r="D317" s="344"/>
      <c r="E317" s="344"/>
      <c r="F317" s="345"/>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15">
      <c r="A318" s="343"/>
      <c r="B318" s="344"/>
      <c r="C318" s="344"/>
      <c r="D318" s="344"/>
      <c r="E318" s="344"/>
      <c r="F318" s="345"/>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15">
      <c r="A319" s="343"/>
      <c r="B319" s="344"/>
      <c r="C319" s="344"/>
      <c r="D319" s="344"/>
      <c r="E319" s="344"/>
      <c r="F319" s="345"/>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x14ac:dyDescent="0.15">
      <c r="A320" s="343"/>
      <c r="B320" s="344"/>
      <c r="C320" s="344"/>
      <c r="D320" s="344"/>
      <c r="E320" s="344"/>
      <c r="F320" s="345"/>
      <c r="G320" s="292" t="s">
        <v>18</v>
      </c>
      <c r="H320" s="293"/>
      <c r="I320" s="293"/>
      <c r="J320" s="293"/>
      <c r="K320" s="293"/>
      <c r="L320" s="294"/>
      <c r="M320" s="295"/>
      <c r="N320" s="295"/>
      <c r="O320" s="295"/>
      <c r="P320" s="295"/>
      <c r="Q320" s="295"/>
      <c r="R320" s="295"/>
      <c r="S320" s="295"/>
      <c r="T320" s="295"/>
      <c r="U320" s="295"/>
      <c r="V320" s="295"/>
      <c r="W320" s="295"/>
      <c r="X320" s="296"/>
      <c r="Y320" s="297">
        <f>SUM(Y310:AB319)</f>
        <v>40.449999999999996</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193.6395</v>
      </c>
      <c r="AV320" s="298"/>
      <c r="AW320" s="298"/>
      <c r="AX320" s="300"/>
    </row>
    <row r="321" spans="1:51" ht="24.75" hidden="1" customHeight="1" x14ac:dyDescent="0.15">
      <c r="A321" s="343"/>
      <c r="B321" s="344"/>
      <c r="C321" s="344"/>
      <c r="D321" s="344"/>
      <c r="E321" s="344"/>
      <c r="F321" s="345"/>
      <c r="G321" s="321" t="s">
        <v>218</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217</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0</v>
      </c>
    </row>
    <row r="322" spans="1:51" ht="24.75" hidden="1" customHeight="1" x14ac:dyDescent="0.15">
      <c r="A322" s="343"/>
      <c r="B322" s="344"/>
      <c r="C322" s="344"/>
      <c r="D322" s="344"/>
      <c r="E322" s="344"/>
      <c r="F322" s="345"/>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0</v>
      </c>
    </row>
    <row r="323" spans="1:51" ht="24.75" hidden="1" customHeight="1" x14ac:dyDescent="0.15">
      <c r="A323" s="343"/>
      <c r="B323" s="344"/>
      <c r="C323" s="344"/>
      <c r="D323" s="344"/>
      <c r="E323" s="344"/>
      <c r="F323" s="345"/>
      <c r="G323" s="311"/>
      <c r="H323" s="312"/>
      <c r="I323" s="312"/>
      <c r="J323" s="312"/>
      <c r="K323" s="313"/>
      <c r="L323" s="314"/>
      <c r="M323" s="315"/>
      <c r="N323" s="315"/>
      <c r="O323" s="315"/>
      <c r="P323" s="315"/>
      <c r="Q323" s="315"/>
      <c r="R323" s="315"/>
      <c r="S323" s="315"/>
      <c r="T323" s="315"/>
      <c r="U323" s="315"/>
      <c r="V323" s="315"/>
      <c r="W323" s="315"/>
      <c r="X323" s="316"/>
      <c r="Y323" s="317"/>
      <c r="Z323" s="318"/>
      <c r="AA323" s="318"/>
      <c r="AB323" s="319"/>
      <c r="AC323" s="311"/>
      <c r="AD323" s="312"/>
      <c r="AE323" s="312"/>
      <c r="AF323" s="312"/>
      <c r="AG323" s="313"/>
      <c r="AH323" s="314"/>
      <c r="AI323" s="315"/>
      <c r="AJ323" s="315"/>
      <c r="AK323" s="315"/>
      <c r="AL323" s="315"/>
      <c r="AM323" s="315"/>
      <c r="AN323" s="315"/>
      <c r="AO323" s="315"/>
      <c r="AP323" s="315"/>
      <c r="AQ323" s="315"/>
      <c r="AR323" s="315"/>
      <c r="AS323" s="315"/>
      <c r="AT323" s="316"/>
      <c r="AU323" s="317"/>
      <c r="AV323" s="318"/>
      <c r="AW323" s="318"/>
      <c r="AX323" s="320"/>
      <c r="AY323">
        <f t="shared" si="11"/>
        <v>0</v>
      </c>
    </row>
    <row r="324" spans="1:51" ht="24.75" hidden="1" customHeight="1" x14ac:dyDescent="0.15">
      <c r="A324" s="343"/>
      <c r="B324" s="344"/>
      <c r="C324" s="344"/>
      <c r="D324" s="344"/>
      <c r="E324" s="344"/>
      <c r="F324" s="345"/>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0</v>
      </c>
    </row>
    <row r="325" spans="1:51" ht="24.75" hidden="1" customHeight="1" x14ac:dyDescent="0.15">
      <c r="A325" s="343"/>
      <c r="B325" s="344"/>
      <c r="C325" s="344"/>
      <c r="D325" s="344"/>
      <c r="E325" s="344"/>
      <c r="F325" s="345"/>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0</v>
      </c>
    </row>
    <row r="326" spans="1:51" ht="24.75" hidden="1" customHeight="1" x14ac:dyDescent="0.15">
      <c r="A326" s="343"/>
      <c r="B326" s="344"/>
      <c r="C326" s="344"/>
      <c r="D326" s="344"/>
      <c r="E326" s="344"/>
      <c r="F326" s="345"/>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0</v>
      </c>
    </row>
    <row r="327" spans="1:51" ht="24.75" hidden="1" customHeight="1" x14ac:dyDescent="0.15">
      <c r="A327" s="343"/>
      <c r="B327" s="344"/>
      <c r="C327" s="344"/>
      <c r="D327" s="344"/>
      <c r="E327" s="344"/>
      <c r="F327" s="345"/>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0</v>
      </c>
    </row>
    <row r="328" spans="1:51" ht="24.75" hidden="1" customHeight="1" x14ac:dyDescent="0.15">
      <c r="A328" s="343"/>
      <c r="B328" s="344"/>
      <c r="C328" s="344"/>
      <c r="D328" s="344"/>
      <c r="E328" s="344"/>
      <c r="F328" s="345"/>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0</v>
      </c>
    </row>
    <row r="329" spans="1:51" ht="24.75" hidden="1" customHeight="1" x14ac:dyDescent="0.15">
      <c r="A329" s="343"/>
      <c r="B329" s="344"/>
      <c r="C329" s="344"/>
      <c r="D329" s="344"/>
      <c r="E329" s="344"/>
      <c r="F329" s="345"/>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0</v>
      </c>
    </row>
    <row r="330" spans="1:51" ht="24.75" hidden="1" customHeight="1" x14ac:dyDescent="0.15">
      <c r="A330" s="343"/>
      <c r="B330" s="344"/>
      <c r="C330" s="344"/>
      <c r="D330" s="344"/>
      <c r="E330" s="344"/>
      <c r="F330" s="345"/>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0</v>
      </c>
    </row>
    <row r="331" spans="1:51" ht="24.75" hidden="1" customHeight="1" x14ac:dyDescent="0.15">
      <c r="A331" s="343"/>
      <c r="B331" s="344"/>
      <c r="C331" s="344"/>
      <c r="D331" s="344"/>
      <c r="E331" s="344"/>
      <c r="F331" s="345"/>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0</v>
      </c>
    </row>
    <row r="332" spans="1:51" ht="24.75" hidden="1" customHeight="1" x14ac:dyDescent="0.15">
      <c r="A332" s="343"/>
      <c r="B332" s="344"/>
      <c r="C332" s="344"/>
      <c r="D332" s="344"/>
      <c r="E332" s="344"/>
      <c r="F332" s="345"/>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0</v>
      </c>
    </row>
    <row r="333" spans="1:51" ht="24.75" hidden="1" customHeight="1" x14ac:dyDescent="0.15">
      <c r="A333" s="343"/>
      <c r="B333" s="344"/>
      <c r="C333" s="344"/>
      <c r="D333" s="344"/>
      <c r="E333" s="344"/>
      <c r="F333" s="345"/>
      <c r="G333" s="292" t="s">
        <v>18</v>
      </c>
      <c r="H333" s="293"/>
      <c r="I333" s="293"/>
      <c r="J333" s="293"/>
      <c r="K333" s="293"/>
      <c r="L333" s="294"/>
      <c r="M333" s="295"/>
      <c r="N333" s="295"/>
      <c r="O333" s="295"/>
      <c r="P333" s="295"/>
      <c r="Q333" s="295"/>
      <c r="R333" s="295"/>
      <c r="S333" s="295"/>
      <c r="T333" s="295"/>
      <c r="U333" s="295"/>
      <c r="V333" s="295"/>
      <c r="W333" s="295"/>
      <c r="X333" s="296"/>
      <c r="Y333" s="297">
        <f>SUM(Y323:AB332)</f>
        <v>0</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0</v>
      </c>
      <c r="AV333" s="298"/>
      <c r="AW333" s="298"/>
      <c r="AX333" s="300"/>
      <c r="AY333">
        <f t="shared" si="11"/>
        <v>0</v>
      </c>
    </row>
    <row r="334" spans="1:51" ht="24.75" hidden="1" customHeight="1" x14ac:dyDescent="0.15">
      <c r="A334" s="343"/>
      <c r="B334" s="344"/>
      <c r="C334" s="344"/>
      <c r="D334" s="344"/>
      <c r="E334" s="344"/>
      <c r="F334" s="345"/>
      <c r="G334" s="321" t="s">
        <v>219</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220</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15">
      <c r="A335" s="343"/>
      <c r="B335" s="344"/>
      <c r="C335" s="344"/>
      <c r="D335" s="344"/>
      <c r="E335" s="344"/>
      <c r="F335" s="345"/>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15">
      <c r="A336" s="343"/>
      <c r="B336" s="344"/>
      <c r="C336" s="344"/>
      <c r="D336" s="344"/>
      <c r="E336" s="344"/>
      <c r="F336" s="345"/>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15">
      <c r="A337" s="343"/>
      <c r="B337" s="344"/>
      <c r="C337" s="344"/>
      <c r="D337" s="344"/>
      <c r="E337" s="344"/>
      <c r="F337" s="345"/>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15">
      <c r="A338" s="343"/>
      <c r="B338" s="344"/>
      <c r="C338" s="344"/>
      <c r="D338" s="344"/>
      <c r="E338" s="344"/>
      <c r="F338" s="345"/>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15">
      <c r="A339" s="343"/>
      <c r="B339" s="344"/>
      <c r="C339" s="344"/>
      <c r="D339" s="344"/>
      <c r="E339" s="344"/>
      <c r="F339" s="345"/>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15">
      <c r="A340" s="343"/>
      <c r="B340" s="344"/>
      <c r="C340" s="344"/>
      <c r="D340" s="344"/>
      <c r="E340" s="344"/>
      <c r="F340" s="345"/>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15">
      <c r="A341" s="343"/>
      <c r="B341" s="344"/>
      <c r="C341" s="344"/>
      <c r="D341" s="344"/>
      <c r="E341" s="344"/>
      <c r="F341" s="345"/>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15">
      <c r="A342" s="343"/>
      <c r="B342" s="344"/>
      <c r="C342" s="344"/>
      <c r="D342" s="344"/>
      <c r="E342" s="344"/>
      <c r="F342" s="345"/>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15">
      <c r="A343" s="343"/>
      <c r="B343" s="344"/>
      <c r="C343" s="344"/>
      <c r="D343" s="344"/>
      <c r="E343" s="344"/>
      <c r="F343" s="345"/>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15">
      <c r="A344" s="343"/>
      <c r="B344" s="344"/>
      <c r="C344" s="344"/>
      <c r="D344" s="344"/>
      <c r="E344" s="344"/>
      <c r="F344" s="345"/>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15">
      <c r="A345" s="343"/>
      <c r="B345" s="344"/>
      <c r="C345" s="344"/>
      <c r="D345" s="344"/>
      <c r="E345" s="344"/>
      <c r="F345" s="345"/>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x14ac:dyDescent="0.15">
      <c r="A346" s="343"/>
      <c r="B346" s="344"/>
      <c r="C346" s="344"/>
      <c r="D346" s="344"/>
      <c r="E346" s="344"/>
      <c r="F346" s="345"/>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15">
      <c r="A347" s="343"/>
      <c r="B347" s="344"/>
      <c r="C347" s="344"/>
      <c r="D347" s="344"/>
      <c r="E347" s="344"/>
      <c r="F347" s="345"/>
      <c r="G347" s="321" t="s">
        <v>195</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167</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15">
      <c r="A348" s="343"/>
      <c r="B348" s="344"/>
      <c r="C348" s="344"/>
      <c r="D348" s="344"/>
      <c r="E348" s="344"/>
      <c r="F348" s="345"/>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15">
      <c r="A349" s="343"/>
      <c r="B349" s="344"/>
      <c r="C349" s="344"/>
      <c r="D349" s="344"/>
      <c r="E349" s="344"/>
      <c r="F349" s="345"/>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15">
      <c r="A350" s="343"/>
      <c r="B350" s="344"/>
      <c r="C350" s="344"/>
      <c r="D350" s="344"/>
      <c r="E350" s="344"/>
      <c r="F350" s="345"/>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15">
      <c r="A351" s="343"/>
      <c r="B351" s="344"/>
      <c r="C351" s="344"/>
      <c r="D351" s="344"/>
      <c r="E351" s="344"/>
      <c r="F351" s="345"/>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15">
      <c r="A352" s="343"/>
      <c r="B352" s="344"/>
      <c r="C352" s="344"/>
      <c r="D352" s="344"/>
      <c r="E352" s="344"/>
      <c r="F352" s="345"/>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15">
      <c r="A353" s="343"/>
      <c r="B353" s="344"/>
      <c r="C353" s="344"/>
      <c r="D353" s="344"/>
      <c r="E353" s="344"/>
      <c r="F353" s="345"/>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15">
      <c r="A354" s="343"/>
      <c r="B354" s="344"/>
      <c r="C354" s="344"/>
      <c r="D354" s="344"/>
      <c r="E354" s="344"/>
      <c r="F354" s="345"/>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15">
      <c r="A355" s="343"/>
      <c r="B355" s="344"/>
      <c r="C355" s="344"/>
      <c r="D355" s="344"/>
      <c r="E355" s="344"/>
      <c r="F355" s="345"/>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15">
      <c r="A356" s="343"/>
      <c r="B356" s="344"/>
      <c r="C356" s="344"/>
      <c r="D356" s="344"/>
      <c r="E356" s="344"/>
      <c r="F356" s="345"/>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15">
      <c r="A357" s="343"/>
      <c r="B357" s="344"/>
      <c r="C357" s="344"/>
      <c r="D357" s="344"/>
      <c r="E357" s="344"/>
      <c r="F357" s="345"/>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15">
      <c r="A358" s="343"/>
      <c r="B358" s="344"/>
      <c r="C358" s="344"/>
      <c r="D358" s="344"/>
      <c r="E358" s="344"/>
      <c r="F358" s="345"/>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15">
      <c r="A359" s="343"/>
      <c r="B359" s="344"/>
      <c r="C359" s="344"/>
      <c r="D359" s="344"/>
      <c r="E359" s="344"/>
      <c r="F359" s="345"/>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
      <c r="A360" s="287" t="s">
        <v>577</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232</v>
      </c>
      <c r="AM360" s="291"/>
      <c r="AN360" s="29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9"/>
      <c r="B365" s="279"/>
      <c r="C365" s="279" t="s">
        <v>24</v>
      </c>
      <c r="D365" s="279"/>
      <c r="E365" s="279"/>
      <c r="F365" s="279"/>
      <c r="G365" s="279"/>
      <c r="H365" s="279"/>
      <c r="I365" s="279"/>
      <c r="J365" s="265" t="s">
        <v>197</v>
      </c>
      <c r="K365" s="280"/>
      <c r="L365" s="280"/>
      <c r="M365" s="280"/>
      <c r="N365" s="280"/>
      <c r="O365" s="280"/>
      <c r="P365" s="143" t="s">
        <v>25</v>
      </c>
      <c r="Q365" s="143"/>
      <c r="R365" s="143"/>
      <c r="S365" s="143"/>
      <c r="T365" s="143"/>
      <c r="U365" s="143"/>
      <c r="V365" s="143"/>
      <c r="W365" s="143"/>
      <c r="X365" s="143"/>
      <c r="Y365" s="281" t="s">
        <v>196</v>
      </c>
      <c r="Z365" s="282"/>
      <c r="AA365" s="282"/>
      <c r="AB365" s="282"/>
      <c r="AC365" s="265" t="s">
        <v>230</v>
      </c>
      <c r="AD365" s="265"/>
      <c r="AE365" s="265"/>
      <c r="AF365" s="265"/>
      <c r="AG365" s="265"/>
      <c r="AH365" s="281" t="s">
        <v>248</v>
      </c>
      <c r="AI365" s="279"/>
      <c r="AJ365" s="279"/>
      <c r="AK365" s="279"/>
      <c r="AL365" s="279" t="s">
        <v>19</v>
      </c>
      <c r="AM365" s="279"/>
      <c r="AN365" s="279"/>
      <c r="AO365" s="283"/>
      <c r="AP365" s="268" t="s">
        <v>198</v>
      </c>
      <c r="AQ365" s="268"/>
      <c r="AR365" s="268"/>
      <c r="AS365" s="268"/>
      <c r="AT365" s="268"/>
      <c r="AU365" s="268"/>
      <c r="AV365" s="268"/>
      <c r="AW365" s="268"/>
      <c r="AX365" s="268"/>
    </row>
    <row r="366" spans="1:51" ht="45" customHeight="1" x14ac:dyDescent="0.15">
      <c r="A366" s="254">
        <v>1</v>
      </c>
      <c r="B366" s="254">
        <v>1</v>
      </c>
      <c r="C366" s="276" t="s">
        <v>750</v>
      </c>
      <c r="D366" s="275"/>
      <c r="E366" s="275"/>
      <c r="F366" s="275"/>
      <c r="G366" s="275"/>
      <c r="H366" s="275"/>
      <c r="I366" s="275"/>
      <c r="J366" s="257">
        <v>8000020130001</v>
      </c>
      <c r="K366" s="258"/>
      <c r="L366" s="258"/>
      <c r="M366" s="258"/>
      <c r="N366" s="258"/>
      <c r="O366" s="258"/>
      <c r="P366" s="269" t="s">
        <v>785</v>
      </c>
      <c r="Q366" s="259"/>
      <c r="R366" s="259"/>
      <c r="S366" s="259"/>
      <c r="T366" s="259"/>
      <c r="U366" s="259"/>
      <c r="V366" s="259"/>
      <c r="W366" s="259"/>
      <c r="X366" s="259"/>
      <c r="Y366" s="260">
        <v>40.47</v>
      </c>
      <c r="Z366" s="261"/>
      <c r="AA366" s="261"/>
      <c r="AB366" s="262"/>
      <c r="AC366" s="246" t="s">
        <v>790</v>
      </c>
      <c r="AD366" s="247"/>
      <c r="AE366" s="247"/>
      <c r="AF366" s="247"/>
      <c r="AG366" s="247"/>
      <c r="AH366" s="277" t="s">
        <v>643</v>
      </c>
      <c r="AI366" s="278"/>
      <c r="AJ366" s="278"/>
      <c r="AK366" s="278"/>
      <c r="AL366" s="250" t="s">
        <v>643</v>
      </c>
      <c r="AM366" s="251"/>
      <c r="AN366" s="251"/>
      <c r="AO366" s="252"/>
      <c r="AP366" s="253" t="s">
        <v>643</v>
      </c>
      <c r="AQ366" s="253"/>
      <c r="AR366" s="253"/>
      <c r="AS366" s="253"/>
      <c r="AT366" s="253"/>
      <c r="AU366" s="253"/>
      <c r="AV366" s="253"/>
      <c r="AW366" s="253"/>
      <c r="AX366" s="253"/>
    </row>
    <row r="367" spans="1:51" ht="33.75" customHeight="1" x14ac:dyDescent="0.15">
      <c r="A367" s="254">
        <v>2</v>
      </c>
      <c r="B367" s="254">
        <v>1</v>
      </c>
      <c r="C367" s="276" t="s">
        <v>751</v>
      </c>
      <c r="D367" s="275"/>
      <c r="E367" s="275"/>
      <c r="F367" s="275"/>
      <c r="G367" s="275"/>
      <c r="H367" s="275"/>
      <c r="I367" s="275"/>
      <c r="J367" s="257">
        <v>3000020141003</v>
      </c>
      <c r="K367" s="258"/>
      <c r="L367" s="258"/>
      <c r="M367" s="258"/>
      <c r="N367" s="258"/>
      <c r="O367" s="258"/>
      <c r="P367" s="269" t="s">
        <v>787</v>
      </c>
      <c r="Q367" s="259"/>
      <c r="R367" s="259"/>
      <c r="S367" s="259"/>
      <c r="T367" s="259"/>
      <c r="U367" s="259"/>
      <c r="V367" s="259"/>
      <c r="W367" s="259"/>
      <c r="X367" s="259"/>
      <c r="Y367" s="260">
        <v>35.1</v>
      </c>
      <c r="Z367" s="261"/>
      <c r="AA367" s="261"/>
      <c r="AB367" s="262"/>
      <c r="AC367" s="246" t="s">
        <v>790</v>
      </c>
      <c r="AD367" s="247"/>
      <c r="AE367" s="247"/>
      <c r="AF367" s="247"/>
      <c r="AG367" s="247"/>
      <c r="AH367" s="277" t="s">
        <v>643</v>
      </c>
      <c r="AI367" s="278"/>
      <c r="AJ367" s="278"/>
      <c r="AK367" s="278"/>
      <c r="AL367" s="250" t="s">
        <v>643</v>
      </c>
      <c r="AM367" s="251"/>
      <c r="AN367" s="251"/>
      <c r="AO367" s="252"/>
      <c r="AP367" s="253" t="s">
        <v>643</v>
      </c>
      <c r="AQ367" s="253"/>
      <c r="AR367" s="253"/>
      <c r="AS367" s="253"/>
      <c r="AT367" s="253"/>
      <c r="AU367" s="253"/>
      <c r="AV367" s="253"/>
      <c r="AW367" s="253"/>
      <c r="AX367" s="253"/>
      <c r="AY367">
        <f>COUNTA($C$367)</f>
        <v>1</v>
      </c>
    </row>
    <row r="368" spans="1:51" ht="33.75" customHeight="1" x14ac:dyDescent="0.15">
      <c r="A368" s="254">
        <v>3</v>
      </c>
      <c r="B368" s="254">
        <v>1</v>
      </c>
      <c r="C368" s="276" t="s">
        <v>752</v>
      </c>
      <c r="D368" s="275"/>
      <c r="E368" s="275"/>
      <c r="F368" s="275"/>
      <c r="G368" s="275"/>
      <c r="H368" s="275"/>
      <c r="I368" s="275"/>
      <c r="J368" s="257">
        <v>6000020271004</v>
      </c>
      <c r="K368" s="258"/>
      <c r="L368" s="258"/>
      <c r="M368" s="258"/>
      <c r="N368" s="258"/>
      <c r="O368" s="258"/>
      <c r="P368" s="269" t="s">
        <v>787</v>
      </c>
      <c r="Q368" s="259"/>
      <c r="R368" s="259"/>
      <c r="S368" s="259"/>
      <c r="T368" s="259"/>
      <c r="U368" s="259"/>
      <c r="V368" s="259"/>
      <c r="W368" s="259"/>
      <c r="X368" s="259"/>
      <c r="Y368" s="260">
        <v>30.7</v>
      </c>
      <c r="Z368" s="261"/>
      <c r="AA368" s="261"/>
      <c r="AB368" s="262"/>
      <c r="AC368" s="246" t="s">
        <v>790</v>
      </c>
      <c r="AD368" s="247"/>
      <c r="AE368" s="247"/>
      <c r="AF368" s="247"/>
      <c r="AG368" s="247"/>
      <c r="AH368" s="277" t="s">
        <v>643</v>
      </c>
      <c r="AI368" s="278"/>
      <c r="AJ368" s="278"/>
      <c r="AK368" s="278"/>
      <c r="AL368" s="250" t="s">
        <v>643</v>
      </c>
      <c r="AM368" s="251"/>
      <c r="AN368" s="251"/>
      <c r="AO368" s="252"/>
      <c r="AP368" s="253" t="s">
        <v>643</v>
      </c>
      <c r="AQ368" s="253"/>
      <c r="AR368" s="253"/>
      <c r="AS368" s="253"/>
      <c r="AT368" s="253"/>
      <c r="AU368" s="253"/>
      <c r="AV368" s="253"/>
      <c r="AW368" s="253"/>
      <c r="AX368" s="253"/>
      <c r="AY368">
        <f>COUNTA($C$368)</f>
        <v>1</v>
      </c>
    </row>
    <row r="369" spans="1:51" ht="45" customHeight="1" x14ac:dyDescent="0.15">
      <c r="A369" s="254">
        <v>4</v>
      </c>
      <c r="B369" s="254">
        <v>1</v>
      </c>
      <c r="C369" s="276" t="s">
        <v>753</v>
      </c>
      <c r="D369" s="275"/>
      <c r="E369" s="275"/>
      <c r="F369" s="275"/>
      <c r="G369" s="275"/>
      <c r="H369" s="275"/>
      <c r="I369" s="275"/>
      <c r="J369" s="257">
        <v>3000020401307</v>
      </c>
      <c r="K369" s="258"/>
      <c r="L369" s="258"/>
      <c r="M369" s="258"/>
      <c r="N369" s="258"/>
      <c r="O369" s="258"/>
      <c r="P369" s="269" t="s">
        <v>789</v>
      </c>
      <c r="Q369" s="259"/>
      <c r="R369" s="259"/>
      <c r="S369" s="259"/>
      <c r="T369" s="259"/>
      <c r="U369" s="259"/>
      <c r="V369" s="259"/>
      <c r="W369" s="259"/>
      <c r="X369" s="259"/>
      <c r="Y369" s="260">
        <v>27.5</v>
      </c>
      <c r="Z369" s="261"/>
      <c r="AA369" s="261"/>
      <c r="AB369" s="262"/>
      <c r="AC369" s="246" t="s">
        <v>790</v>
      </c>
      <c r="AD369" s="247"/>
      <c r="AE369" s="247"/>
      <c r="AF369" s="247"/>
      <c r="AG369" s="247"/>
      <c r="AH369" s="277" t="s">
        <v>643</v>
      </c>
      <c r="AI369" s="278"/>
      <c r="AJ369" s="278"/>
      <c r="AK369" s="278"/>
      <c r="AL369" s="250" t="s">
        <v>643</v>
      </c>
      <c r="AM369" s="251"/>
      <c r="AN369" s="251"/>
      <c r="AO369" s="252"/>
      <c r="AP369" s="253" t="s">
        <v>643</v>
      </c>
      <c r="AQ369" s="253"/>
      <c r="AR369" s="253"/>
      <c r="AS369" s="253"/>
      <c r="AT369" s="253"/>
      <c r="AU369" s="253"/>
      <c r="AV369" s="253"/>
      <c r="AW369" s="253"/>
      <c r="AX369" s="253"/>
      <c r="AY369">
        <f>COUNTA($C$369)</f>
        <v>1</v>
      </c>
    </row>
    <row r="370" spans="1:51" ht="45" customHeight="1" x14ac:dyDescent="0.15">
      <c r="A370" s="254">
        <v>5</v>
      </c>
      <c r="B370" s="254">
        <v>1</v>
      </c>
      <c r="C370" s="276" t="s">
        <v>754</v>
      </c>
      <c r="D370" s="275"/>
      <c r="E370" s="275"/>
      <c r="F370" s="275"/>
      <c r="G370" s="275"/>
      <c r="H370" s="275"/>
      <c r="I370" s="275"/>
      <c r="J370" s="257">
        <v>7000020141305</v>
      </c>
      <c r="K370" s="258"/>
      <c r="L370" s="258"/>
      <c r="M370" s="258"/>
      <c r="N370" s="258"/>
      <c r="O370" s="258"/>
      <c r="P370" s="269" t="s">
        <v>788</v>
      </c>
      <c r="Q370" s="259"/>
      <c r="R370" s="259"/>
      <c r="S370" s="259"/>
      <c r="T370" s="259"/>
      <c r="U370" s="259"/>
      <c r="V370" s="259"/>
      <c r="W370" s="259"/>
      <c r="X370" s="259"/>
      <c r="Y370" s="260">
        <v>26.9</v>
      </c>
      <c r="Z370" s="261"/>
      <c r="AA370" s="261"/>
      <c r="AB370" s="262"/>
      <c r="AC370" s="246" t="s">
        <v>790</v>
      </c>
      <c r="AD370" s="247"/>
      <c r="AE370" s="247"/>
      <c r="AF370" s="247"/>
      <c r="AG370" s="247"/>
      <c r="AH370" s="277" t="s">
        <v>643</v>
      </c>
      <c r="AI370" s="278"/>
      <c r="AJ370" s="278"/>
      <c r="AK370" s="278"/>
      <c r="AL370" s="250" t="s">
        <v>643</v>
      </c>
      <c r="AM370" s="251"/>
      <c r="AN370" s="251"/>
      <c r="AO370" s="252"/>
      <c r="AP370" s="253" t="s">
        <v>643</v>
      </c>
      <c r="AQ370" s="253"/>
      <c r="AR370" s="253"/>
      <c r="AS370" s="253"/>
      <c r="AT370" s="253"/>
      <c r="AU370" s="253"/>
      <c r="AV370" s="253"/>
      <c r="AW370" s="253"/>
      <c r="AX370" s="253"/>
      <c r="AY370">
        <f>COUNTA($C$370)</f>
        <v>1</v>
      </c>
    </row>
    <row r="371" spans="1:51" ht="45" customHeight="1" x14ac:dyDescent="0.15">
      <c r="A371" s="254">
        <v>6</v>
      </c>
      <c r="B371" s="254">
        <v>1</v>
      </c>
      <c r="C371" s="276" t="s">
        <v>755</v>
      </c>
      <c r="D371" s="275"/>
      <c r="E371" s="275"/>
      <c r="F371" s="275"/>
      <c r="G371" s="275"/>
      <c r="H371" s="275"/>
      <c r="I371" s="275"/>
      <c r="J371" s="257">
        <v>4000020270008</v>
      </c>
      <c r="K371" s="258"/>
      <c r="L371" s="258"/>
      <c r="M371" s="258"/>
      <c r="N371" s="258"/>
      <c r="O371" s="258"/>
      <c r="P371" s="269" t="s">
        <v>788</v>
      </c>
      <c r="Q371" s="259"/>
      <c r="R371" s="259"/>
      <c r="S371" s="259"/>
      <c r="T371" s="259"/>
      <c r="U371" s="259"/>
      <c r="V371" s="259"/>
      <c r="W371" s="259"/>
      <c r="X371" s="259"/>
      <c r="Y371" s="260">
        <v>23.2</v>
      </c>
      <c r="Z371" s="261"/>
      <c r="AA371" s="261"/>
      <c r="AB371" s="262"/>
      <c r="AC371" s="246" t="s">
        <v>790</v>
      </c>
      <c r="AD371" s="247"/>
      <c r="AE371" s="247"/>
      <c r="AF371" s="247"/>
      <c r="AG371" s="247"/>
      <c r="AH371" s="277" t="s">
        <v>643</v>
      </c>
      <c r="AI371" s="278"/>
      <c r="AJ371" s="278"/>
      <c r="AK371" s="278"/>
      <c r="AL371" s="250" t="s">
        <v>643</v>
      </c>
      <c r="AM371" s="251"/>
      <c r="AN371" s="251"/>
      <c r="AO371" s="252"/>
      <c r="AP371" s="253" t="s">
        <v>643</v>
      </c>
      <c r="AQ371" s="253"/>
      <c r="AR371" s="253"/>
      <c r="AS371" s="253"/>
      <c r="AT371" s="253"/>
      <c r="AU371" s="253"/>
      <c r="AV371" s="253"/>
      <c r="AW371" s="253"/>
      <c r="AX371" s="253"/>
      <c r="AY371">
        <f>COUNTA($C$371)</f>
        <v>1</v>
      </c>
    </row>
    <row r="372" spans="1:51" ht="33.75" customHeight="1" x14ac:dyDescent="0.15">
      <c r="A372" s="254">
        <v>7</v>
      </c>
      <c r="B372" s="254">
        <v>1</v>
      </c>
      <c r="C372" s="276" t="s">
        <v>756</v>
      </c>
      <c r="D372" s="275"/>
      <c r="E372" s="275"/>
      <c r="F372" s="275"/>
      <c r="G372" s="275"/>
      <c r="H372" s="275"/>
      <c r="I372" s="275"/>
      <c r="J372" s="257">
        <v>3000020231002</v>
      </c>
      <c r="K372" s="258"/>
      <c r="L372" s="258"/>
      <c r="M372" s="258"/>
      <c r="N372" s="258"/>
      <c r="O372" s="258"/>
      <c r="P372" s="269" t="s">
        <v>786</v>
      </c>
      <c r="Q372" s="259"/>
      <c r="R372" s="259"/>
      <c r="S372" s="259"/>
      <c r="T372" s="259"/>
      <c r="U372" s="259"/>
      <c r="V372" s="259"/>
      <c r="W372" s="259"/>
      <c r="X372" s="259"/>
      <c r="Y372" s="260">
        <v>16.29</v>
      </c>
      <c r="Z372" s="261"/>
      <c r="AA372" s="261"/>
      <c r="AB372" s="262"/>
      <c r="AC372" s="246" t="s">
        <v>790</v>
      </c>
      <c r="AD372" s="247"/>
      <c r="AE372" s="247"/>
      <c r="AF372" s="247"/>
      <c r="AG372" s="247"/>
      <c r="AH372" s="277" t="s">
        <v>643</v>
      </c>
      <c r="AI372" s="278"/>
      <c r="AJ372" s="278"/>
      <c r="AK372" s="278"/>
      <c r="AL372" s="250" t="s">
        <v>643</v>
      </c>
      <c r="AM372" s="251"/>
      <c r="AN372" s="251"/>
      <c r="AO372" s="252"/>
      <c r="AP372" s="253" t="s">
        <v>643</v>
      </c>
      <c r="AQ372" s="253"/>
      <c r="AR372" s="253"/>
      <c r="AS372" s="253"/>
      <c r="AT372" s="253"/>
      <c r="AU372" s="253"/>
      <c r="AV372" s="253"/>
      <c r="AW372" s="253"/>
      <c r="AX372" s="253"/>
      <c r="AY372">
        <f>COUNTA($C$372)</f>
        <v>1</v>
      </c>
    </row>
    <row r="373" spans="1:51" ht="45" customHeight="1" x14ac:dyDescent="0.15">
      <c r="A373" s="254">
        <v>8</v>
      </c>
      <c r="B373" s="254">
        <v>1</v>
      </c>
      <c r="C373" s="276" t="s">
        <v>757</v>
      </c>
      <c r="D373" s="275"/>
      <c r="E373" s="275"/>
      <c r="F373" s="275"/>
      <c r="G373" s="275"/>
      <c r="H373" s="275"/>
      <c r="I373" s="275"/>
      <c r="J373" s="257">
        <v>6000020400009</v>
      </c>
      <c r="K373" s="258"/>
      <c r="L373" s="258"/>
      <c r="M373" s="258"/>
      <c r="N373" s="258"/>
      <c r="O373" s="258"/>
      <c r="P373" s="269" t="s">
        <v>788</v>
      </c>
      <c r="Q373" s="259"/>
      <c r="R373" s="259"/>
      <c r="S373" s="259"/>
      <c r="T373" s="259"/>
      <c r="U373" s="259"/>
      <c r="V373" s="259"/>
      <c r="W373" s="259"/>
      <c r="X373" s="259"/>
      <c r="Y373" s="260">
        <v>15.9</v>
      </c>
      <c r="Z373" s="261"/>
      <c r="AA373" s="261"/>
      <c r="AB373" s="262"/>
      <c r="AC373" s="246" t="s">
        <v>790</v>
      </c>
      <c r="AD373" s="247"/>
      <c r="AE373" s="247"/>
      <c r="AF373" s="247"/>
      <c r="AG373" s="247"/>
      <c r="AH373" s="277" t="s">
        <v>643</v>
      </c>
      <c r="AI373" s="278"/>
      <c r="AJ373" s="278"/>
      <c r="AK373" s="278"/>
      <c r="AL373" s="250" t="s">
        <v>643</v>
      </c>
      <c r="AM373" s="251"/>
      <c r="AN373" s="251"/>
      <c r="AO373" s="252"/>
      <c r="AP373" s="253" t="s">
        <v>643</v>
      </c>
      <c r="AQ373" s="253"/>
      <c r="AR373" s="253"/>
      <c r="AS373" s="253"/>
      <c r="AT373" s="253"/>
      <c r="AU373" s="253"/>
      <c r="AV373" s="253"/>
      <c r="AW373" s="253"/>
      <c r="AX373" s="253"/>
      <c r="AY373">
        <f>COUNTA($C$373)</f>
        <v>1</v>
      </c>
    </row>
    <row r="374" spans="1:51" ht="33" customHeight="1" x14ac:dyDescent="0.15">
      <c r="A374" s="254">
        <v>9</v>
      </c>
      <c r="B374" s="254">
        <v>1</v>
      </c>
      <c r="C374" s="276" t="s">
        <v>758</v>
      </c>
      <c r="D374" s="275"/>
      <c r="E374" s="275"/>
      <c r="F374" s="275"/>
      <c r="G374" s="275"/>
      <c r="H374" s="275"/>
      <c r="I374" s="275"/>
      <c r="J374" s="257">
        <v>8000020280003</v>
      </c>
      <c r="K374" s="258"/>
      <c r="L374" s="258"/>
      <c r="M374" s="258"/>
      <c r="N374" s="258"/>
      <c r="O374" s="258"/>
      <c r="P374" s="269" t="s">
        <v>786</v>
      </c>
      <c r="Q374" s="259"/>
      <c r="R374" s="259"/>
      <c r="S374" s="259"/>
      <c r="T374" s="259"/>
      <c r="U374" s="259"/>
      <c r="V374" s="259"/>
      <c r="W374" s="259"/>
      <c r="X374" s="259"/>
      <c r="Y374" s="260">
        <v>12.5</v>
      </c>
      <c r="Z374" s="261"/>
      <c r="AA374" s="261"/>
      <c r="AB374" s="262"/>
      <c r="AC374" s="246" t="s">
        <v>790</v>
      </c>
      <c r="AD374" s="247"/>
      <c r="AE374" s="247"/>
      <c r="AF374" s="247"/>
      <c r="AG374" s="247"/>
      <c r="AH374" s="277" t="s">
        <v>643</v>
      </c>
      <c r="AI374" s="278"/>
      <c r="AJ374" s="278"/>
      <c r="AK374" s="278"/>
      <c r="AL374" s="250" t="s">
        <v>643</v>
      </c>
      <c r="AM374" s="251"/>
      <c r="AN374" s="251"/>
      <c r="AO374" s="252"/>
      <c r="AP374" s="253" t="s">
        <v>643</v>
      </c>
      <c r="AQ374" s="253"/>
      <c r="AR374" s="253"/>
      <c r="AS374" s="253"/>
      <c r="AT374" s="253"/>
      <c r="AU374" s="253"/>
      <c r="AV374" s="253"/>
      <c r="AW374" s="253"/>
      <c r="AX374" s="253"/>
      <c r="AY374">
        <f>COUNTA($C$374)</f>
        <v>1</v>
      </c>
    </row>
    <row r="375" spans="1:51" ht="33.75" customHeight="1" x14ac:dyDescent="0.15">
      <c r="A375" s="254">
        <v>10</v>
      </c>
      <c r="B375" s="254">
        <v>1</v>
      </c>
      <c r="C375" s="276" t="s">
        <v>759</v>
      </c>
      <c r="D375" s="275"/>
      <c r="E375" s="275"/>
      <c r="F375" s="275"/>
      <c r="G375" s="275"/>
      <c r="H375" s="275"/>
      <c r="I375" s="275"/>
      <c r="J375" s="257">
        <v>2000020261009</v>
      </c>
      <c r="K375" s="258"/>
      <c r="L375" s="258"/>
      <c r="M375" s="258"/>
      <c r="N375" s="258"/>
      <c r="O375" s="258"/>
      <c r="P375" s="269" t="s">
        <v>786</v>
      </c>
      <c r="Q375" s="259"/>
      <c r="R375" s="259"/>
      <c r="S375" s="259"/>
      <c r="T375" s="259"/>
      <c r="U375" s="259"/>
      <c r="V375" s="259"/>
      <c r="W375" s="259"/>
      <c r="X375" s="259"/>
      <c r="Y375" s="260">
        <v>12.36</v>
      </c>
      <c r="Z375" s="261"/>
      <c r="AA375" s="261"/>
      <c r="AB375" s="262"/>
      <c r="AC375" s="246" t="s">
        <v>790</v>
      </c>
      <c r="AD375" s="247"/>
      <c r="AE375" s="247"/>
      <c r="AF375" s="247"/>
      <c r="AG375" s="247"/>
      <c r="AH375" s="277" t="s">
        <v>643</v>
      </c>
      <c r="AI375" s="278"/>
      <c r="AJ375" s="278"/>
      <c r="AK375" s="278"/>
      <c r="AL375" s="250" t="s">
        <v>643</v>
      </c>
      <c r="AM375" s="251"/>
      <c r="AN375" s="251"/>
      <c r="AO375" s="252"/>
      <c r="AP375" s="253" t="s">
        <v>643</v>
      </c>
      <c r="AQ375" s="253"/>
      <c r="AR375" s="253"/>
      <c r="AS375" s="253"/>
      <c r="AT375" s="253"/>
      <c r="AU375" s="253"/>
      <c r="AV375" s="253"/>
      <c r="AW375" s="253"/>
      <c r="AX375" s="253"/>
      <c r="AY375">
        <f>COUNTA($C$375)</f>
        <v>1</v>
      </c>
    </row>
    <row r="376" spans="1:51" ht="30" hidden="1" customHeight="1" x14ac:dyDescent="0.15">
      <c r="A376" s="254">
        <v>11</v>
      </c>
      <c r="B376" s="254">
        <v>1</v>
      </c>
      <c r="C376" s="275"/>
      <c r="D376" s="275"/>
      <c r="E376" s="275"/>
      <c r="F376" s="275"/>
      <c r="G376" s="275"/>
      <c r="H376" s="275"/>
      <c r="I376" s="275"/>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t="s">
        <v>643</v>
      </c>
      <c r="AQ376" s="253"/>
      <c r="AR376" s="253"/>
      <c r="AS376" s="253"/>
      <c r="AT376" s="253"/>
      <c r="AU376" s="253"/>
      <c r="AV376" s="253"/>
      <c r="AW376" s="253"/>
      <c r="AX376" s="253"/>
      <c r="AY376">
        <f>COUNTA($C$376)</f>
        <v>0</v>
      </c>
    </row>
    <row r="377" spans="1:51" ht="30" hidden="1" customHeight="1" x14ac:dyDescent="0.15">
      <c r="A377" s="254">
        <v>12</v>
      </c>
      <c r="B377" s="254">
        <v>1</v>
      </c>
      <c r="C377" s="275"/>
      <c r="D377" s="275"/>
      <c r="E377" s="275"/>
      <c r="F377" s="275"/>
      <c r="G377" s="275"/>
      <c r="H377" s="275"/>
      <c r="I377" s="275"/>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t="s">
        <v>643</v>
      </c>
      <c r="AQ377" s="253"/>
      <c r="AR377" s="253"/>
      <c r="AS377" s="253"/>
      <c r="AT377" s="253"/>
      <c r="AU377" s="253"/>
      <c r="AV377" s="253"/>
      <c r="AW377" s="253"/>
      <c r="AX377" s="253"/>
      <c r="AY377">
        <f>COUNTA($C$377)</f>
        <v>0</v>
      </c>
    </row>
    <row r="378" spans="1:51" ht="30" hidden="1" customHeight="1" x14ac:dyDescent="0.15">
      <c r="A378" s="254">
        <v>13</v>
      </c>
      <c r="B378" s="254">
        <v>1</v>
      </c>
      <c r="C378" s="275"/>
      <c r="D378" s="275"/>
      <c r="E378" s="275"/>
      <c r="F378" s="275"/>
      <c r="G378" s="275"/>
      <c r="H378" s="275"/>
      <c r="I378" s="275"/>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t="s">
        <v>643</v>
      </c>
      <c r="AQ378" s="253"/>
      <c r="AR378" s="253"/>
      <c r="AS378" s="253"/>
      <c r="AT378" s="253"/>
      <c r="AU378" s="253"/>
      <c r="AV378" s="253"/>
      <c r="AW378" s="253"/>
      <c r="AX378" s="253"/>
      <c r="AY378">
        <f>COUNTA($C$378)</f>
        <v>0</v>
      </c>
    </row>
    <row r="379" spans="1:51" ht="30" hidden="1" customHeight="1" x14ac:dyDescent="0.15">
      <c r="A379" s="254">
        <v>14</v>
      </c>
      <c r="B379" s="254">
        <v>1</v>
      </c>
      <c r="C379" s="275"/>
      <c r="D379" s="275"/>
      <c r="E379" s="275"/>
      <c r="F379" s="275"/>
      <c r="G379" s="275"/>
      <c r="H379" s="275"/>
      <c r="I379" s="275"/>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t="s">
        <v>643</v>
      </c>
      <c r="AQ379" s="253"/>
      <c r="AR379" s="253"/>
      <c r="AS379" s="253"/>
      <c r="AT379" s="253"/>
      <c r="AU379" s="253"/>
      <c r="AV379" s="253"/>
      <c r="AW379" s="253"/>
      <c r="AX379" s="253"/>
      <c r="AY379">
        <f>COUNTA($C$379)</f>
        <v>0</v>
      </c>
    </row>
    <row r="380" spans="1:51" ht="30" hidden="1" customHeight="1" x14ac:dyDescent="0.15">
      <c r="A380" s="254">
        <v>15</v>
      </c>
      <c r="B380" s="254">
        <v>1</v>
      </c>
      <c r="C380" s="275"/>
      <c r="D380" s="275"/>
      <c r="E380" s="275"/>
      <c r="F380" s="275"/>
      <c r="G380" s="275"/>
      <c r="H380" s="275"/>
      <c r="I380" s="275"/>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t="s">
        <v>643</v>
      </c>
      <c r="AQ380" s="253"/>
      <c r="AR380" s="253"/>
      <c r="AS380" s="253"/>
      <c r="AT380" s="253"/>
      <c r="AU380" s="253"/>
      <c r="AV380" s="253"/>
      <c r="AW380" s="253"/>
      <c r="AX380" s="253"/>
      <c r="AY380">
        <f>COUNTA($C$380)</f>
        <v>0</v>
      </c>
    </row>
    <row r="381" spans="1:51" ht="30" hidden="1" customHeight="1" x14ac:dyDescent="0.15">
      <c r="A381" s="254">
        <v>16</v>
      </c>
      <c r="B381" s="254">
        <v>1</v>
      </c>
      <c r="C381" s="275"/>
      <c r="D381" s="275"/>
      <c r="E381" s="275"/>
      <c r="F381" s="275"/>
      <c r="G381" s="275"/>
      <c r="H381" s="275"/>
      <c r="I381" s="275"/>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t="s">
        <v>643</v>
      </c>
      <c r="AQ381" s="253"/>
      <c r="AR381" s="253"/>
      <c r="AS381" s="253"/>
      <c r="AT381" s="253"/>
      <c r="AU381" s="253"/>
      <c r="AV381" s="253"/>
      <c r="AW381" s="253"/>
      <c r="AX381" s="253"/>
      <c r="AY381">
        <f>COUNTA($C$381)</f>
        <v>0</v>
      </c>
    </row>
    <row r="382" spans="1:51" s="16" customFormat="1" ht="30" hidden="1" customHeight="1" x14ac:dyDescent="0.15">
      <c r="A382" s="254">
        <v>17</v>
      </c>
      <c r="B382" s="254">
        <v>1</v>
      </c>
      <c r="C382" s="275"/>
      <c r="D382" s="275"/>
      <c r="E382" s="275"/>
      <c r="F382" s="275"/>
      <c r="G382" s="275"/>
      <c r="H382" s="275"/>
      <c r="I382" s="275"/>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t="s">
        <v>643</v>
      </c>
      <c r="AQ382" s="253"/>
      <c r="AR382" s="253"/>
      <c r="AS382" s="253"/>
      <c r="AT382" s="253"/>
      <c r="AU382" s="253"/>
      <c r="AV382" s="253"/>
      <c r="AW382" s="253"/>
      <c r="AX382" s="253"/>
      <c r="AY382">
        <f>COUNTA($C$382)</f>
        <v>0</v>
      </c>
    </row>
    <row r="383" spans="1:51" ht="30" hidden="1" customHeight="1" x14ac:dyDescent="0.15">
      <c r="A383" s="254">
        <v>18</v>
      </c>
      <c r="B383" s="254">
        <v>1</v>
      </c>
      <c r="C383" s="275"/>
      <c r="D383" s="275"/>
      <c r="E383" s="275"/>
      <c r="F383" s="275"/>
      <c r="G383" s="275"/>
      <c r="H383" s="275"/>
      <c r="I383" s="275"/>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t="s">
        <v>643</v>
      </c>
      <c r="AQ383" s="253"/>
      <c r="AR383" s="253"/>
      <c r="AS383" s="253"/>
      <c r="AT383" s="253"/>
      <c r="AU383" s="253"/>
      <c r="AV383" s="253"/>
      <c r="AW383" s="253"/>
      <c r="AX383" s="253"/>
      <c r="AY383">
        <f>COUNTA($C$383)</f>
        <v>0</v>
      </c>
    </row>
    <row r="384" spans="1:51" ht="30" hidden="1" customHeight="1" x14ac:dyDescent="0.15">
      <c r="A384" s="254">
        <v>19</v>
      </c>
      <c r="B384" s="254">
        <v>1</v>
      </c>
      <c r="C384" s="275"/>
      <c r="D384" s="275"/>
      <c r="E384" s="275"/>
      <c r="F384" s="275"/>
      <c r="G384" s="275"/>
      <c r="H384" s="275"/>
      <c r="I384" s="275"/>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t="s">
        <v>643</v>
      </c>
      <c r="AQ384" s="253"/>
      <c r="AR384" s="253"/>
      <c r="AS384" s="253"/>
      <c r="AT384" s="253"/>
      <c r="AU384" s="253"/>
      <c r="AV384" s="253"/>
      <c r="AW384" s="253"/>
      <c r="AX384" s="253"/>
      <c r="AY384">
        <f>COUNTA($C$384)</f>
        <v>0</v>
      </c>
    </row>
    <row r="385" spans="1:51" ht="30" hidden="1" customHeight="1" x14ac:dyDescent="0.15">
      <c r="A385" s="254">
        <v>20</v>
      </c>
      <c r="B385" s="254">
        <v>1</v>
      </c>
      <c r="C385" s="275"/>
      <c r="D385" s="275"/>
      <c r="E385" s="275"/>
      <c r="F385" s="275"/>
      <c r="G385" s="275"/>
      <c r="H385" s="275"/>
      <c r="I385" s="275"/>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t="s">
        <v>643</v>
      </c>
      <c r="AQ385" s="253"/>
      <c r="AR385" s="253"/>
      <c r="AS385" s="253"/>
      <c r="AT385" s="253"/>
      <c r="AU385" s="253"/>
      <c r="AV385" s="253"/>
      <c r="AW385" s="253"/>
      <c r="AX385" s="253"/>
      <c r="AY385">
        <f>COUNTA($C$385)</f>
        <v>0</v>
      </c>
    </row>
    <row r="386" spans="1:51" ht="30" hidden="1" customHeight="1" x14ac:dyDescent="0.15">
      <c r="A386" s="254">
        <v>21</v>
      </c>
      <c r="B386" s="254">
        <v>1</v>
      </c>
      <c r="C386" s="275"/>
      <c r="D386" s="275"/>
      <c r="E386" s="275"/>
      <c r="F386" s="275"/>
      <c r="G386" s="275"/>
      <c r="H386" s="275"/>
      <c r="I386" s="275"/>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t="s">
        <v>643</v>
      </c>
      <c r="AQ386" s="253"/>
      <c r="AR386" s="253"/>
      <c r="AS386" s="253"/>
      <c r="AT386" s="253"/>
      <c r="AU386" s="253"/>
      <c r="AV386" s="253"/>
      <c r="AW386" s="253"/>
      <c r="AX386" s="253"/>
      <c r="AY386">
        <f>COUNTA($C$386)</f>
        <v>0</v>
      </c>
    </row>
    <row r="387" spans="1:51" ht="30" hidden="1" customHeight="1" x14ac:dyDescent="0.15">
      <c r="A387" s="254">
        <v>22</v>
      </c>
      <c r="B387" s="254">
        <v>1</v>
      </c>
      <c r="C387" s="275"/>
      <c r="D387" s="275"/>
      <c r="E387" s="275"/>
      <c r="F387" s="275"/>
      <c r="G387" s="275"/>
      <c r="H387" s="275"/>
      <c r="I387" s="275"/>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t="s">
        <v>643</v>
      </c>
      <c r="AQ387" s="253"/>
      <c r="AR387" s="253"/>
      <c r="AS387" s="253"/>
      <c r="AT387" s="253"/>
      <c r="AU387" s="253"/>
      <c r="AV387" s="253"/>
      <c r="AW387" s="253"/>
      <c r="AX387" s="253"/>
      <c r="AY387">
        <f>COUNTA($C$387)</f>
        <v>0</v>
      </c>
    </row>
    <row r="388" spans="1:51" ht="30" hidden="1" customHeight="1" x14ac:dyDescent="0.15">
      <c r="A388" s="254">
        <v>23</v>
      </c>
      <c r="B388" s="254">
        <v>1</v>
      </c>
      <c r="C388" s="275"/>
      <c r="D388" s="275"/>
      <c r="E388" s="275"/>
      <c r="F388" s="275"/>
      <c r="G388" s="275"/>
      <c r="H388" s="275"/>
      <c r="I388" s="275"/>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t="s">
        <v>643</v>
      </c>
      <c r="AQ388" s="253"/>
      <c r="AR388" s="253"/>
      <c r="AS388" s="253"/>
      <c r="AT388" s="253"/>
      <c r="AU388" s="253"/>
      <c r="AV388" s="253"/>
      <c r="AW388" s="253"/>
      <c r="AX388" s="253"/>
      <c r="AY388">
        <f>COUNTA($C$388)</f>
        <v>0</v>
      </c>
    </row>
    <row r="389" spans="1:51" ht="30" hidden="1" customHeight="1" x14ac:dyDescent="0.15">
      <c r="A389" s="254">
        <v>24</v>
      </c>
      <c r="B389" s="254">
        <v>1</v>
      </c>
      <c r="C389" s="275"/>
      <c r="D389" s="275"/>
      <c r="E389" s="275"/>
      <c r="F389" s="275"/>
      <c r="G389" s="275"/>
      <c r="H389" s="275"/>
      <c r="I389" s="275"/>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t="s">
        <v>643</v>
      </c>
      <c r="AQ389" s="253"/>
      <c r="AR389" s="253"/>
      <c r="AS389" s="253"/>
      <c r="AT389" s="253"/>
      <c r="AU389" s="253"/>
      <c r="AV389" s="253"/>
      <c r="AW389" s="253"/>
      <c r="AX389" s="253"/>
      <c r="AY389">
        <f>COUNTA($C$389)</f>
        <v>0</v>
      </c>
    </row>
    <row r="390" spans="1:51" ht="30" hidden="1" customHeight="1" x14ac:dyDescent="0.15">
      <c r="A390" s="254">
        <v>25</v>
      </c>
      <c r="B390" s="254">
        <v>1</v>
      </c>
      <c r="C390" s="275"/>
      <c r="D390" s="275"/>
      <c r="E390" s="275"/>
      <c r="F390" s="275"/>
      <c r="G390" s="275"/>
      <c r="H390" s="275"/>
      <c r="I390" s="275"/>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t="s">
        <v>643</v>
      </c>
      <c r="AQ390" s="253"/>
      <c r="AR390" s="253"/>
      <c r="AS390" s="253"/>
      <c r="AT390" s="253"/>
      <c r="AU390" s="253"/>
      <c r="AV390" s="253"/>
      <c r="AW390" s="253"/>
      <c r="AX390" s="253"/>
      <c r="AY390">
        <f>COUNTA($C$390)</f>
        <v>0</v>
      </c>
    </row>
    <row r="391" spans="1:51" ht="30" hidden="1" customHeight="1" x14ac:dyDescent="0.15">
      <c r="A391" s="254">
        <v>26</v>
      </c>
      <c r="B391" s="254">
        <v>1</v>
      </c>
      <c r="C391" s="275"/>
      <c r="D391" s="275"/>
      <c r="E391" s="275"/>
      <c r="F391" s="275"/>
      <c r="G391" s="275"/>
      <c r="H391" s="275"/>
      <c r="I391" s="275"/>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t="s">
        <v>643</v>
      </c>
      <c r="AQ391" s="253"/>
      <c r="AR391" s="253"/>
      <c r="AS391" s="253"/>
      <c r="AT391" s="253"/>
      <c r="AU391" s="253"/>
      <c r="AV391" s="253"/>
      <c r="AW391" s="253"/>
      <c r="AX391" s="253"/>
      <c r="AY391">
        <f>COUNTA($C$391)</f>
        <v>0</v>
      </c>
    </row>
    <row r="392" spans="1:51" ht="30" hidden="1" customHeight="1" x14ac:dyDescent="0.15">
      <c r="A392" s="254">
        <v>27</v>
      </c>
      <c r="B392" s="254">
        <v>1</v>
      </c>
      <c r="C392" s="275"/>
      <c r="D392" s="275"/>
      <c r="E392" s="275"/>
      <c r="F392" s="275"/>
      <c r="G392" s="275"/>
      <c r="H392" s="275"/>
      <c r="I392" s="275"/>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t="s">
        <v>643</v>
      </c>
      <c r="AQ392" s="253"/>
      <c r="AR392" s="253"/>
      <c r="AS392" s="253"/>
      <c r="AT392" s="253"/>
      <c r="AU392" s="253"/>
      <c r="AV392" s="253"/>
      <c r="AW392" s="253"/>
      <c r="AX392" s="253"/>
      <c r="AY392">
        <f>COUNTA($C$392)</f>
        <v>0</v>
      </c>
    </row>
    <row r="393" spans="1:51" ht="30" hidden="1" customHeight="1" x14ac:dyDescent="0.15">
      <c r="A393" s="254">
        <v>28</v>
      </c>
      <c r="B393" s="254">
        <v>1</v>
      </c>
      <c r="C393" s="275"/>
      <c r="D393" s="275"/>
      <c r="E393" s="275"/>
      <c r="F393" s="275"/>
      <c r="G393" s="275"/>
      <c r="H393" s="275"/>
      <c r="I393" s="275"/>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t="s">
        <v>643</v>
      </c>
      <c r="AQ393" s="253"/>
      <c r="AR393" s="253"/>
      <c r="AS393" s="253"/>
      <c r="AT393" s="253"/>
      <c r="AU393" s="253"/>
      <c r="AV393" s="253"/>
      <c r="AW393" s="253"/>
      <c r="AX393" s="253"/>
      <c r="AY393">
        <f>COUNTA($C$393)</f>
        <v>0</v>
      </c>
    </row>
    <row r="394" spans="1:51" ht="30" hidden="1" customHeight="1" x14ac:dyDescent="0.15">
      <c r="A394" s="254">
        <v>29</v>
      </c>
      <c r="B394" s="254">
        <v>1</v>
      </c>
      <c r="C394" s="275"/>
      <c r="D394" s="275"/>
      <c r="E394" s="275"/>
      <c r="F394" s="275"/>
      <c r="G394" s="275"/>
      <c r="H394" s="275"/>
      <c r="I394" s="275"/>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t="s">
        <v>643</v>
      </c>
      <c r="AQ394" s="253"/>
      <c r="AR394" s="253"/>
      <c r="AS394" s="253"/>
      <c r="AT394" s="253"/>
      <c r="AU394" s="253"/>
      <c r="AV394" s="253"/>
      <c r="AW394" s="253"/>
      <c r="AX394" s="253"/>
      <c r="AY394">
        <f>COUNTA($C$394)</f>
        <v>0</v>
      </c>
    </row>
    <row r="395" spans="1:51" ht="30" hidden="1" customHeight="1" x14ac:dyDescent="0.15">
      <c r="A395" s="254">
        <v>30</v>
      </c>
      <c r="B395" s="254">
        <v>1</v>
      </c>
      <c r="C395" s="275"/>
      <c r="D395" s="275"/>
      <c r="E395" s="275"/>
      <c r="F395" s="275"/>
      <c r="G395" s="275"/>
      <c r="H395" s="275"/>
      <c r="I395" s="275"/>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t="s">
        <v>643</v>
      </c>
      <c r="AQ395" s="253"/>
      <c r="AR395" s="253"/>
      <c r="AS395" s="253"/>
      <c r="AT395" s="253"/>
      <c r="AU395" s="253"/>
      <c r="AV395" s="253"/>
      <c r="AW395" s="253"/>
      <c r="AX395" s="25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79"/>
      <c r="B398" s="279"/>
      <c r="C398" s="279" t="s">
        <v>24</v>
      </c>
      <c r="D398" s="279"/>
      <c r="E398" s="279"/>
      <c r="F398" s="279"/>
      <c r="G398" s="279"/>
      <c r="H398" s="279"/>
      <c r="I398" s="279"/>
      <c r="J398" s="265" t="s">
        <v>197</v>
      </c>
      <c r="K398" s="280"/>
      <c r="L398" s="280"/>
      <c r="M398" s="280"/>
      <c r="N398" s="280"/>
      <c r="O398" s="280"/>
      <c r="P398" s="143" t="s">
        <v>25</v>
      </c>
      <c r="Q398" s="143"/>
      <c r="R398" s="143"/>
      <c r="S398" s="143"/>
      <c r="T398" s="143"/>
      <c r="U398" s="143"/>
      <c r="V398" s="143"/>
      <c r="W398" s="143"/>
      <c r="X398" s="143"/>
      <c r="Y398" s="281" t="s">
        <v>196</v>
      </c>
      <c r="Z398" s="282"/>
      <c r="AA398" s="282"/>
      <c r="AB398" s="282"/>
      <c r="AC398" s="265" t="s">
        <v>230</v>
      </c>
      <c r="AD398" s="265"/>
      <c r="AE398" s="265"/>
      <c r="AF398" s="265"/>
      <c r="AG398" s="265"/>
      <c r="AH398" s="281" t="s">
        <v>248</v>
      </c>
      <c r="AI398" s="279"/>
      <c r="AJ398" s="279"/>
      <c r="AK398" s="279"/>
      <c r="AL398" s="279" t="s">
        <v>19</v>
      </c>
      <c r="AM398" s="279"/>
      <c r="AN398" s="279"/>
      <c r="AO398" s="283"/>
      <c r="AP398" s="268" t="s">
        <v>198</v>
      </c>
      <c r="AQ398" s="268"/>
      <c r="AR398" s="268"/>
      <c r="AS398" s="268"/>
      <c r="AT398" s="268"/>
      <c r="AU398" s="268"/>
      <c r="AV398" s="268"/>
      <c r="AW398" s="268"/>
      <c r="AX398" s="268"/>
      <c r="AY398">
        <f>$AY$396</f>
        <v>1</v>
      </c>
    </row>
    <row r="399" spans="1:51" ht="30" customHeight="1" x14ac:dyDescent="0.15">
      <c r="A399" s="254">
        <v>1</v>
      </c>
      <c r="B399" s="254">
        <v>1</v>
      </c>
      <c r="C399" s="276" t="s">
        <v>771</v>
      </c>
      <c r="D399" s="275"/>
      <c r="E399" s="275"/>
      <c r="F399" s="275"/>
      <c r="G399" s="275"/>
      <c r="H399" s="275"/>
      <c r="I399" s="275"/>
      <c r="J399" s="257">
        <v>2000020111007</v>
      </c>
      <c r="K399" s="258"/>
      <c r="L399" s="258"/>
      <c r="M399" s="258"/>
      <c r="N399" s="258"/>
      <c r="O399" s="258"/>
      <c r="P399" s="269" t="s">
        <v>802</v>
      </c>
      <c r="Q399" s="259"/>
      <c r="R399" s="259"/>
      <c r="S399" s="259"/>
      <c r="T399" s="259"/>
      <c r="U399" s="259"/>
      <c r="V399" s="259"/>
      <c r="W399" s="259"/>
      <c r="X399" s="259"/>
      <c r="Y399" s="260">
        <v>193.6</v>
      </c>
      <c r="Z399" s="261"/>
      <c r="AA399" s="261"/>
      <c r="AB399" s="262"/>
      <c r="AC399" s="246" t="s">
        <v>790</v>
      </c>
      <c r="AD399" s="247"/>
      <c r="AE399" s="247"/>
      <c r="AF399" s="247"/>
      <c r="AG399" s="247"/>
      <c r="AH399" s="277" t="s">
        <v>643</v>
      </c>
      <c r="AI399" s="278"/>
      <c r="AJ399" s="278"/>
      <c r="AK399" s="278"/>
      <c r="AL399" s="250" t="s">
        <v>643</v>
      </c>
      <c r="AM399" s="251"/>
      <c r="AN399" s="251"/>
      <c r="AO399" s="252"/>
      <c r="AP399" s="253" t="s">
        <v>643</v>
      </c>
      <c r="AQ399" s="253"/>
      <c r="AR399" s="253"/>
      <c r="AS399" s="253"/>
      <c r="AT399" s="253"/>
      <c r="AU399" s="253"/>
      <c r="AV399" s="253"/>
      <c r="AW399" s="253"/>
      <c r="AX399" s="253"/>
      <c r="AY399">
        <f>$AY$396</f>
        <v>1</v>
      </c>
    </row>
    <row r="400" spans="1:51" ht="30" customHeight="1" x14ac:dyDescent="0.15">
      <c r="A400" s="254">
        <v>2</v>
      </c>
      <c r="B400" s="254">
        <v>1</v>
      </c>
      <c r="C400" s="276" t="s">
        <v>751</v>
      </c>
      <c r="D400" s="275"/>
      <c r="E400" s="275"/>
      <c r="F400" s="275"/>
      <c r="G400" s="275"/>
      <c r="H400" s="275"/>
      <c r="I400" s="275"/>
      <c r="J400" s="257">
        <v>3000020141003</v>
      </c>
      <c r="K400" s="258"/>
      <c r="L400" s="258"/>
      <c r="M400" s="258"/>
      <c r="N400" s="258"/>
      <c r="O400" s="258"/>
      <c r="P400" s="269" t="s">
        <v>802</v>
      </c>
      <c r="Q400" s="259"/>
      <c r="R400" s="259"/>
      <c r="S400" s="259"/>
      <c r="T400" s="259"/>
      <c r="U400" s="259"/>
      <c r="V400" s="259"/>
      <c r="W400" s="259"/>
      <c r="X400" s="259"/>
      <c r="Y400" s="260">
        <v>145.9</v>
      </c>
      <c r="Z400" s="261"/>
      <c r="AA400" s="261"/>
      <c r="AB400" s="262"/>
      <c r="AC400" s="246" t="s">
        <v>790</v>
      </c>
      <c r="AD400" s="247"/>
      <c r="AE400" s="247"/>
      <c r="AF400" s="247"/>
      <c r="AG400" s="247"/>
      <c r="AH400" s="277" t="s">
        <v>643</v>
      </c>
      <c r="AI400" s="278"/>
      <c r="AJ400" s="278"/>
      <c r="AK400" s="278"/>
      <c r="AL400" s="250" t="s">
        <v>643</v>
      </c>
      <c r="AM400" s="251"/>
      <c r="AN400" s="251"/>
      <c r="AO400" s="252"/>
      <c r="AP400" s="253" t="s">
        <v>643</v>
      </c>
      <c r="AQ400" s="253"/>
      <c r="AR400" s="253"/>
      <c r="AS400" s="253"/>
      <c r="AT400" s="253"/>
      <c r="AU400" s="253"/>
      <c r="AV400" s="253"/>
      <c r="AW400" s="253"/>
      <c r="AX400" s="253"/>
      <c r="AY400">
        <f>COUNTA($C$400)</f>
        <v>1</v>
      </c>
    </row>
    <row r="401" spans="1:51" ht="30" customHeight="1" x14ac:dyDescent="0.15">
      <c r="A401" s="254">
        <v>3</v>
      </c>
      <c r="B401" s="254">
        <v>1</v>
      </c>
      <c r="C401" s="276" t="s">
        <v>752</v>
      </c>
      <c r="D401" s="275"/>
      <c r="E401" s="275"/>
      <c r="F401" s="275"/>
      <c r="G401" s="275"/>
      <c r="H401" s="275"/>
      <c r="I401" s="275"/>
      <c r="J401" s="257">
        <v>6000020271004</v>
      </c>
      <c r="K401" s="258"/>
      <c r="L401" s="258"/>
      <c r="M401" s="258"/>
      <c r="N401" s="258"/>
      <c r="O401" s="258"/>
      <c r="P401" s="269" t="s">
        <v>802</v>
      </c>
      <c r="Q401" s="259"/>
      <c r="R401" s="259"/>
      <c r="S401" s="259"/>
      <c r="T401" s="259"/>
      <c r="U401" s="259"/>
      <c r="V401" s="259"/>
      <c r="W401" s="259"/>
      <c r="X401" s="259"/>
      <c r="Y401" s="260">
        <v>121.6</v>
      </c>
      <c r="Z401" s="261"/>
      <c r="AA401" s="261"/>
      <c r="AB401" s="262"/>
      <c r="AC401" s="246" t="s">
        <v>790</v>
      </c>
      <c r="AD401" s="247"/>
      <c r="AE401" s="247"/>
      <c r="AF401" s="247"/>
      <c r="AG401" s="247"/>
      <c r="AH401" s="277" t="s">
        <v>643</v>
      </c>
      <c r="AI401" s="278"/>
      <c r="AJ401" s="278"/>
      <c r="AK401" s="278"/>
      <c r="AL401" s="250" t="s">
        <v>643</v>
      </c>
      <c r="AM401" s="251"/>
      <c r="AN401" s="251"/>
      <c r="AO401" s="252"/>
      <c r="AP401" s="253" t="s">
        <v>643</v>
      </c>
      <c r="AQ401" s="253"/>
      <c r="AR401" s="253"/>
      <c r="AS401" s="253"/>
      <c r="AT401" s="253"/>
      <c r="AU401" s="253"/>
      <c r="AV401" s="253"/>
      <c r="AW401" s="253"/>
      <c r="AX401" s="253"/>
      <c r="AY401">
        <f>COUNTA($C$401)</f>
        <v>1</v>
      </c>
    </row>
    <row r="402" spans="1:51" ht="30" customHeight="1" x14ac:dyDescent="0.15">
      <c r="A402" s="254">
        <v>4</v>
      </c>
      <c r="B402" s="254">
        <v>1</v>
      </c>
      <c r="C402" s="276" t="s">
        <v>754</v>
      </c>
      <c r="D402" s="275"/>
      <c r="E402" s="275"/>
      <c r="F402" s="275"/>
      <c r="G402" s="275"/>
      <c r="H402" s="275"/>
      <c r="I402" s="275"/>
      <c r="J402" s="257">
        <v>7000020141305</v>
      </c>
      <c r="K402" s="258"/>
      <c r="L402" s="258"/>
      <c r="M402" s="258"/>
      <c r="N402" s="258"/>
      <c r="O402" s="258"/>
      <c r="P402" s="269" t="s">
        <v>802</v>
      </c>
      <c r="Q402" s="259"/>
      <c r="R402" s="259"/>
      <c r="S402" s="259"/>
      <c r="T402" s="259"/>
      <c r="U402" s="259"/>
      <c r="V402" s="259"/>
      <c r="W402" s="259"/>
      <c r="X402" s="259"/>
      <c r="Y402" s="260">
        <v>102.7</v>
      </c>
      <c r="Z402" s="261"/>
      <c r="AA402" s="261"/>
      <c r="AB402" s="262"/>
      <c r="AC402" s="246" t="s">
        <v>790</v>
      </c>
      <c r="AD402" s="247"/>
      <c r="AE402" s="247"/>
      <c r="AF402" s="247"/>
      <c r="AG402" s="247"/>
      <c r="AH402" s="277" t="s">
        <v>643</v>
      </c>
      <c r="AI402" s="278"/>
      <c r="AJ402" s="278"/>
      <c r="AK402" s="278"/>
      <c r="AL402" s="250" t="s">
        <v>643</v>
      </c>
      <c r="AM402" s="251"/>
      <c r="AN402" s="251"/>
      <c r="AO402" s="252"/>
      <c r="AP402" s="253" t="s">
        <v>643</v>
      </c>
      <c r="AQ402" s="253"/>
      <c r="AR402" s="253"/>
      <c r="AS402" s="253"/>
      <c r="AT402" s="253"/>
      <c r="AU402" s="253"/>
      <c r="AV402" s="253"/>
      <c r="AW402" s="253"/>
      <c r="AX402" s="253"/>
      <c r="AY402">
        <f>COUNTA($C$402)</f>
        <v>1</v>
      </c>
    </row>
    <row r="403" spans="1:51" ht="45.75" customHeight="1" x14ac:dyDescent="0.15">
      <c r="A403" s="254">
        <v>5</v>
      </c>
      <c r="B403" s="254">
        <v>1</v>
      </c>
      <c r="C403" s="276" t="s">
        <v>756</v>
      </c>
      <c r="D403" s="275"/>
      <c r="E403" s="275"/>
      <c r="F403" s="275"/>
      <c r="G403" s="275"/>
      <c r="H403" s="275"/>
      <c r="I403" s="275"/>
      <c r="J403" s="284">
        <v>3000020231002</v>
      </c>
      <c r="K403" s="285"/>
      <c r="L403" s="285"/>
      <c r="M403" s="285"/>
      <c r="N403" s="285"/>
      <c r="O403" s="286"/>
      <c r="P403" s="269" t="s">
        <v>803</v>
      </c>
      <c r="Q403" s="259"/>
      <c r="R403" s="259"/>
      <c r="S403" s="259"/>
      <c r="T403" s="259"/>
      <c r="U403" s="259"/>
      <c r="V403" s="259"/>
      <c r="W403" s="259"/>
      <c r="X403" s="259"/>
      <c r="Y403" s="260">
        <v>95.4</v>
      </c>
      <c r="Z403" s="261"/>
      <c r="AA403" s="261"/>
      <c r="AB403" s="262"/>
      <c r="AC403" s="246" t="s">
        <v>790</v>
      </c>
      <c r="AD403" s="247"/>
      <c r="AE403" s="247"/>
      <c r="AF403" s="247"/>
      <c r="AG403" s="247"/>
      <c r="AH403" s="277" t="s">
        <v>643</v>
      </c>
      <c r="AI403" s="278"/>
      <c r="AJ403" s="278"/>
      <c r="AK403" s="278"/>
      <c r="AL403" s="250" t="s">
        <v>643</v>
      </c>
      <c r="AM403" s="251"/>
      <c r="AN403" s="251"/>
      <c r="AO403" s="252"/>
      <c r="AP403" s="253" t="s">
        <v>643</v>
      </c>
      <c r="AQ403" s="253"/>
      <c r="AR403" s="253"/>
      <c r="AS403" s="253"/>
      <c r="AT403" s="253"/>
      <c r="AU403" s="253"/>
      <c r="AV403" s="253"/>
      <c r="AW403" s="253"/>
      <c r="AX403" s="253"/>
      <c r="AY403">
        <f>COUNTA($C$403)</f>
        <v>1</v>
      </c>
    </row>
    <row r="404" spans="1:51" ht="30" customHeight="1" x14ac:dyDescent="0.15">
      <c r="A404" s="254">
        <v>6</v>
      </c>
      <c r="B404" s="254">
        <v>1</v>
      </c>
      <c r="C404" s="276" t="s">
        <v>772</v>
      </c>
      <c r="D404" s="275"/>
      <c r="E404" s="275"/>
      <c r="F404" s="275"/>
      <c r="G404" s="275"/>
      <c r="H404" s="275"/>
      <c r="I404" s="275"/>
      <c r="J404" s="257">
        <v>9000020281000</v>
      </c>
      <c r="K404" s="258"/>
      <c r="L404" s="258"/>
      <c r="M404" s="258"/>
      <c r="N404" s="258"/>
      <c r="O404" s="258"/>
      <c r="P404" s="269" t="s">
        <v>802</v>
      </c>
      <c r="Q404" s="259"/>
      <c r="R404" s="259"/>
      <c r="S404" s="259"/>
      <c r="T404" s="259"/>
      <c r="U404" s="259"/>
      <c r="V404" s="259"/>
      <c r="W404" s="259"/>
      <c r="X404" s="259"/>
      <c r="Y404" s="260">
        <v>87.98</v>
      </c>
      <c r="Z404" s="261"/>
      <c r="AA404" s="261"/>
      <c r="AB404" s="262"/>
      <c r="AC404" s="246" t="s">
        <v>790</v>
      </c>
      <c r="AD404" s="247"/>
      <c r="AE404" s="247"/>
      <c r="AF404" s="247"/>
      <c r="AG404" s="247"/>
      <c r="AH404" s="277" t="s">
        <v>643</v>
      </c>
      <c r="AI404" s="278"/>
      <c r="AJ404" s="278"/>
      <c r="AK404" s="278"/>
      <c r="AL404" s="250" t="s">
        <v>643</v>
      </c>
      <c r="AM404" s="251"/>
      <c r="AN404" s="251"/>
      <c r="AO404" s="252"/>
      <c r="AP404" s="253" t="s">
        <v>643</v>
      </c>
      <c r="AQ404" s="253"/>
      <c r="AR404" s="253"/>
      <c r="AS404" s="253"/>
      <c r="AT404" s="253"/>
      <c r="AU404" s="253"/>
      <c r="AV404" s="253"/>
      <c r="AW404" s="253"/>
      <c r="AX404" s="253"/>
      <c r="AY404">
        <f>COUNTA($C$404)</f>
        <v>1</v>
      </c>
    </row>
    <row r="405" spans="1:51" ht="30" customHeight="1" x14ac:dyDescent="0.15">
      <c r="A405" s="254">
        <v>7</v>
      </c>
      <c r="B405" s="254">
        <v>1</v>
      </c>
      <c r="C405" s="276" t="s">
        <v>773</v>
      </c>
      <c r="D405" s="275"/>
      <c r="E405" s="275"/>
      <c r="F405" s="275"/>
      <c r="G405" s="275"/>
      <c r="H405" s="275"/>
      <c r="I405" s="275"/>
      <c r="J405" s="257">
        <v>9000020011002</v>
      </c>
      <c r="K405" s="258"/>
      <c r="L405" s="258"/>
      <c r="M405" s="258"/>
      <c r="N405" s="258"/>
      <c r="O405" s="258"/>
      <c r="P405" s="269" t="s">
        <v>802</v>
      </c>
      <c r="Q405" s="259"/>
      <c r="R405" s="259"/>
      <c r="S405" s="259"/>
      <c r="T405" s="259"/>
      <c r="U405" s="259"/>
      <c r="V405" s="259"/>
      <c r="W405" s="259"/>
      <c r="X405" s="259"/>
      <c r="Y405" s="260">
        <v>81.2</v>
      </c>
      <c r="Z405" s="261"/>
      <c r="AA405" s="261"/>
      <c r="AB405" s="262"/>
      <c r="AC405" s="246" t="s">
        <v>790</v>
      </c>
      <c r="AD405" s="247"/>
      <c r="AE405" s="247"/>
      <c r="AF405" s="247"/>
      <c r="AG405" s="247"/>
      <c r="AH405" s="277" t="s">
        <v>643</v>
      </c>
      <c r="AI405" s="278"/>
      <c r="AJ405" s="278"/>
      <c r="AK405" s="278"/>
      <c r="AL405" s="250" t="s">
        <v>643</v>
      </c>
      <c r="AM405" s="251"/>
      <c r="AN405" s="251"/>
      <c r="AO405" s="252"/>
      <c r="AP405" s="253" t="s">
        <v>643</v>
      </c>
      <c r="AQ405" s="253"/>
      <c r="AR405" s="253"/>
      <c r="AS405" s="253"/>
      <c r="AT405" s="253"/>
      <c r="AU405" s="253"/>
      <c r="AV405" s="253"/>
      <c r="AW405" s="253"/>
      <c r="AX405" s="253"/>
      <c r="AY405">
        <f>COUNTA($C$405)</f>
        <v>1</v>
      </c>
    </row>
    <row r="406" spans="1:51" ht="30" customHeight="1" x14ac:dyDescent="0.15">
      <c r="A406" s="254">
        <v>8</v>
      </c>
      <c r="B406" s="254">
        <v>1</v>
      </c>
      <c r="C406" s="276" t="s">
        <v>774</v>
      </c>
      <c r="D406" s="275"/>
      <c r="E406" s="275"/>
      <c r="F406" s="275"/>
      <c r="G406" s="275"/>
      <c r="H406" s="275"/>
      <c r="I406" s="275"/>
      <c r="J406" s="257">
        <v>9000020341002</v>
      </c>
      <c r="K406" s="258"/>
      <c r="L406" s="258"/>
      <c r="M406" s="258"/>
      <c r="N406" s="258"/>
      <c r="O406" s="258"/>
      <c r="P406" s="269" t="s">
        <v>802</v>
      </c>
      <c r="Q406" s="259"/>
      <c r="R406" s="259"/>
      <c r="S406" s="259"/>
      <c r="T406" s="259"/>
      <c r="U406" s="259"/>
      <c r="V406" s="259"/>
      <c r="W406" s="259"/>
      <c r="X406" s="259"/>
      <c r="Y406" s="260">
        <v>80.2</v>
      </c>
      <c r="Z406" s="261"/>
      <c r="AA406" s="261"/>
      <c r="AB406" s="262"/>
      <c r="AC406" s="246" t="s">
        <v>790</v>
      </c>
      <c r="AD406" s="247"/>
      <c r="AE406" s="247"/>
      <c r="AF406" s="247"/>
      <c r="AG406" s="247"/>
      <c r="AH406" s="277" t="s">
        <v>643</v>
      </c>
      <c r="AI406" s="278"/>
      <c r="AJ406" s="278"/>
      <c r="AK406" s="278"/>
      <c r="AL406" s="250" t="s">
        <v>643</v>
      </c>
      <c r="AM406" s="251"/>
      <c r="AN406" s="251"/>
      <c r="AO406" s="252"/>
      <c r="AP406" s="253" t="s">
        <v>643</v>
      </c>
      <c r="AQ406" s="253"/>
      <c r="AR406" s="253"/>
      <c r="AS406" s="253"/>
      <c r="AT406" s="253"/>
      <c r="AU406" s="253"/>
      <c r="AV406" s="253"/>
      <c r="AW406" s="253"/>
      <c r="AX406" s="253"/>
      <c r="AY406">
        <f>COUNTA($C$406)</f>
        <v>1</v>
      </c>
    </row>
    <row r="407" spans="1:51" ht="30" customHeight="1" x14ac:dyDescent="0.15">
      <c r="A407" s="254">
        <v>9</v>
      </c>
      <c r="B407" s="254">
        <v>1</v>
      </c>
      <c r="C407" s="276" t="s">
        <v>775</v>
      </c>
      <c r="D407" s="275"/>
      <c r="E407" s="275"/>
      <c r="F407" s="275"/>
      <c r="G407" s="275"/>
      <c r="H407" s="275"/>
      <c r="I407" s="275"/>
      <c r="J407" s="257">
        <v>1000020141500</v>
      </c>
      <c r="K407" s="258"/>
      <c r="L407" s="258"/>
      <c r="M407" s="258"/>
      <c r="N407" s="258"/>
      <c r="O407" s="258"/>
      <c r="P407" s="269" t="s">
        <v>802</v>
      </c>
      <c r="Q407" s="259"/>
      <c r="R407" s="259"/>
      <c r="S407" s="259"/>
      <c r="T407" s="259"/>
      <c r="U407" s="259"/>
      <c r="V407" s="259"/>
      <c r="W407" s="259"/>
      <c r="X407" s="259"/>
      <c r="Y407" s="260">
        <v>67.650000000000006</v>
      </c>
      <c r="Z407" s="261"/>
      <c r="AA407" s="261"/>
      <c r="AB407" s="262"/>
      <c r="AC407" s="246" t="s">
        <v>790</v>
      </c>
      <c r="AD407" s="247"/>
      <c r="AE407" s="247"/>
      <c r="AF407" s="247"/>
      <c r="AG407" s="247"/>
      <c r="AH407" s="277" t="s">
        <v>643</v>
      </c>
      <c r="AI407" s="278"/>
      <c r="AJ407" s="278"/>
      <c r="AK407" s="278"/>
      <c r="AL407" s="250" t="s">
        <v>643</v>
      </c>
      <c r="AM407" s="251"/>
      <c r="AN407" s="251"/>
      <c r="AO407" s="252"/>
      <c r="AP407" s="253" t="s">
        <v>643</v>
      </c>
      <c r="AQ407" s="253"/>
      <c r="AR407" s="253"/>
      <c r="AS407" s="253"/>
      <c r="AT407" s="253"/>
      <c r="AU407" s="253"/>
      <c r="AV407" s="253"/>
      <c r="AW407" s="253"/>
      <c r="AX407" s="253"/>
      <c r="AY407">
        <f>COUNTA($C$407)</f>
        <v>1</v>
      </c>
    </row>
    <row r="408" spans="1:51" ht="30" customHeight="1" x14ac:dyDescent="0.15">
      <c r="A408" s="254">
        <v>10</v>
      </c>
      <c r="B408" s="254">
        <v>1</v>
      </c>
      <c r="C408" s="276" t="s">
        <v>759</v>
      </c>
      <c r="D408" s="275"/>
      <c r="E408" s="275"/>
      <c r="F408" s="275"/>
      <c r="G408" s="275"/>
      <c r="H408" s="275"/>
      <c r="I408" s="275"/>
      <c r="J408" s="257">
        <v>2000020261009</v>
      </c>
      <c r="K408" s="258"/>
      <c r="L408" s="258"/>
      <c r="M408" s="258"/>
      <c r="N408" s="258"/>
      <c r="O408" s="258"/>
      <c r="P408" s="269" t="s">
        <v>802</v>
      </c>
      <c r="Q408" s="259"/>
      <c r="R408" s="259"/>
      <c r="S408" s="259"/>
      <c r="T408" s="259"/>
      <c r="U408" s="259"/>
      <c r="V408" s="259"/>
      <c r="W408" s="259"/>
      <c r="X408" s="259"/>
      <c r="Y408" s="260">
        <v>65.88</v>
      </c>
      <c r="Z408" s="261"/>
      <c r="AA408" s="261"/>
      <c r="AB408" s="262"/>
      <c r="AC408" s="246" t="s">
        <v>790</v>
      </c>
      <c r="AD408" s="247"/>
      <c r="AE408" s="247"/>
      <c r="AF408" s="247"/>
      <c r="AG408" s="247"/>
      <c r="AH408" s="277" t="s">
        <v>643</v>
      </c>
      <c r="AI408" s="278"/>
      <c r="AJ408" s="278"/>
      <c r="AK408" s="278"/>
      <c r="AL408" s="250" t="s">
        <v>643</v>
      </c>
      <c r="AM408" s="251"/>
      <c r="AN408" s="251"/>
      <c r="AO408" s="252"/>
      <c r="AP408" s="253" t="s">
        <v>643</v>
      </c>
      <c r="AQ408" s="253"/>
      <c r="AR408" s="253"/>
      <c r="AS408" s="253"/>
      <c r="AT408" s="253"/>
      <c r="AU408" s="253"/>
      <c r="AV408" s="253"/>
      <c r="AW408" s="253"/>
      <c r="AX408" s="253"/>
      <c r="AY408">
        <f>COUNTA($C$408)</f>
        <v>1</v>
      </c>
    </row>
    <row r="409" spans="1:51" ht="30" hidden="1" customHeight="1" x14ac:dyDescent="0.15">
      <c r="A409" s="254">
        <v>11</v>
      </c>
      <c r="B409" s="254">
        <v>1</v>
      </c>
      <c r="C409" s="275"/>
      <c r="D409" s="275"/>
      <c r="E409" s="275"/>
      <c r="F409" s="275"/>
      <c r="G409" s="275"/>
      <c r="H409" s="275"/>
      <c r="I409" s="275"/>
      <c r="J409" s="257"/>
      <c r="K409" s="258"/>
      <c r="L409" s="258"/>
      <c r="M409" s="258"/>
      <c r="N409" s="258"/>
      <c r="O409" s="258"/>
      <c r="P409" s="269" t="s">
        <v>799</v>
      </c>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t="s">
        <v>643</v>
      </c>
      <c r="AQ409" s="253"/>
      <c r="AR409" s="253"/>
      <c r="AS409" s="253"/>
      <c r="AT409" s="253"/>
      <c r="AU409" s="253"/>
      <c r="AV409" s="253"/>
      <c r="AW409" s="253"/>
      <c r="AX409" s="253"/>
      <c r="AY409">
        <f>COUNTA($C$409)</f>
        <v>0</v>
      </c>
    </row>
    <row r="410" spans="1:51" ht="30" hidden="1" customHeight="1" x14ac:dyDescent="0.15">
      <c r="A410" s="254">
        <v>12</v>
      </c>
      <c r="B410" s="254">
        <v>1</v>
      </c>
      <c r="C410" s="275"/>
      <c r="D410" s="275"/>
      <c r="E410" s="275"/>
      <c r="F410" s="275"/>
      <c r="G410" s="275"/>
      <c r="H410" s="275"/>
      <c r="I410" s="275"/>
      <c r="J410" s="257"/>
      <c r="K410" s="258"/>
      <c r="L410" s="258"/>
      <c r="M410" s="258"/>
      <c r="N410" s="258"/>
      <c r="O410" s="258"/>
      <c r="P410" s="269" t="s">
        <v>799</v>
      </c>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t="s">
        <v>643</v>
      </c>
      <c r="AQ410" s="253"/>
      <c r="AR410" s="253"/>
      <c r="AS410" s="253"/>
      <c r="AT410" s="253"/>
      <c r="AU410" s="253"/>
      <c r="AV410" s="253"/>
      <c r="AW410" s="253"/>
      <c r="AX410" s="253"/>
      <c r="AY410">
        <f>COUNTA($C$410)</f>
        <v>0</v>
      </c>
    </row>
    <row r="411" spans="1:51" ht="30" hidden="1" customHeight="1" x14ac:dyDescent="0.15">
      <c r="A411" s="254">
        <v>13</v>
      </c>
      <c r="B411" s="254">
        <v>1</v>
      </c>
      <c r="C411" s="275"/>
      <c r="D411" s="275"/>
      <c r="E411" s="275"/>
      <c r="F411" s="275"/>
      <c r="G411" s="275"/>
      <c r="H411" s="275"/>
      <c r="I411" s="275"/>
      <c r="J411" s="257"/>
      <c r="K411" s="258"/>
      <c r="L411" s="258"/>
      <c r="M411" s="258"/>
      <c r="N411" s="258"/>
      <c r="O411" s="258"/>
      <c r="P411" s="269" t="s">
        <v>799</v>
      </c>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t="s">
        <v>643</v>
      </c>
      <c r="AQ411" s="253"/>
      <c r="AR411" s="253"/>
      <c r="AS411" s="253"/>
      <c r="AT411" s="253"/>
      <c r="AU411" s="253"/>
      <c r="AV411" s="253"/>
      <c r="AW411" s="253"/>
      <c r="AX411" s="253"/>
      <c r="AY411">
        <f>COUNTA($C$411)</f>
        <v>0</v>
      </c>
    </row>
    <row r="412" spans="1:51" ht="30" hidden="1" customHeight="1" x14ac:dyDescent="0.15">
      <c r="A412" s="254">
        <v>14</v>
      </c>
      <c r="B412" s="254">
        <v>1</v>
      </c>
      <c r="C412" s="275"/>
      <c r="D412" s="275"/>
      <c r="E412" s="275"/>
      <c r="F412" s="275"/>
      <c r="G412" s="275"/>
      <c r="H412" s="275"/>
      <c r="I412" s="275"/>
      <c r="J412" s="257"/>
      <c r="K412" s="258"/>
      <c r="L412" s="258"/>
      <c r="M412" s="258"/>
      <c r="N412" s="258"/>
      <c r="O412" s="258"/>
      <c r="P412" s="269" t="s">
        <v>799</v>
      </c>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t="s">
        <v>643</v>
      </c>
      <c r="AQ412" s="253"/>
      <c r="AR412" s="253"/>
      <c r="AS412" s="253"/>
      <c r="AT412" s="253"/>
      <c r="AU412" s="253"/>
      <c r="AV412" s="253"/>
      <c r="AW412" s="253"/>
      <c r="AX412" s="253"/>
      <c r="AY412">
        <f>COUNTA($C$412)</f>
        <v>0</v>
      </c>
    </row>
    <row r="413" spans="1:51" ht="30" hidden="1" customHeight="1" x14ac:dyDescent="0.15">
      <c r="A413" s="254">
        <v>15</v>
      </c>
      <c r="B413" s="254">
        <v>1</v>
      </c>
      <c r="C413" s="275"/>
      <c r="D413" s="275"/>
      <c r="E413" s="275"/>
      <c r="F413" s="275"/>
      <c r="G413" s="275"/>
      <c r="H413" s="275"/>
      <c r="I413" s="275"/>
      <c r="J413" s="257"/>
      <c r="K413" s="258"/>
      <c r="L413" s="258"/>
      <c r="M413" s="258"/>
      <c r="N413" s="258"/>
      <c r="O413" s="258"/>
      <c r="P413" s="269" t="s">
        <v>799</v>
      </c>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t="s">
        <v>643</v>
      </c>
      <c r="AQ413" s="253"/>
      <c r="AR413" s="253"/>
      <c r="AS413" s="253"/>
      <c r="AT413" s="253"/>
      <c r="AU413" s="253"/>
      <c r="AV413" s="253"/>
      <c r="AW413" s="253"/>
      <c r="AX413" s="253"/>
      <c r="AY413">
        <f>COUNTA($C$413)</f>
        <v>0</v>
      </c>
    </row>
    <row r="414" spans="1:51" ht="30" hidden="1" customHeight="1" x14ac:dyDescent="0.15">
      <c r="A414" s="254">
        <v>16</v>
      </c>
      <c r="B414" s="254">
        <v>1</v>
      </c>
      <c r="C414" s="275"/>
      <c r="D414" s="275"/>
      <c r="E414" s="275"/>
      <c r="F414" s="275"/>
      <c r="G414" s="275"/>
      <c r="H414" s="275"/>
      <c r="I414" s="275"/>
      <c r="J414" s="257"/>
      <c r="K414" s="258"/>
      <c r="L414" s="258"/>
      <c r="M414" s="258"/>
      <c r="N414" s="258"/>
      <c r="O414" s="258"/>
      <c r="P414" s="269" t="s">
        <v>799</v>
      </c>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t="s">
        <v>643</v>
      </c>
      <c r="AQ414" s="253"/>
      <c r="AR414" s="253"/>
      <c r="AS414" s="253"/>
      <c r="AT414" s="253"/>
      <c r="AU414" s="253"/>
      <c r="AV414" s="253"/>
      <c r="AW414" s="253"/>
      <c r="AX414" s="253"/>
      <c r="AY414">
        <f>COUNTA($C$414)</f>
        <v>0</v>
      </c>
    </row>
    <row r="415" spans="1:51" s="16" customFormat="1" ht="30" hidden="1" customHeight="1" x14ac:dyDescent="0.15">
      <c r="A415" s="254">
        <v>17</v>
      </c>
      <c r="B415" s="254">
        <v>1</v>
      </c>
      <c r="C415" s="275"/>
      <c r="D415" s="275"/>
      <c r="E415" s="275"/>
      <c r="F415" s="275"/>
      <c r="G415" s="275"/>
      <c r="H415" s="275"/>
      <c r="I415" s="275"/>
      <c r="J415" s="257"/>
      <c r="K415" s="258"/>
      <c r="L415" s="258"/>
      <c r="M415" s="258"/>
      <c r="N415" s="258"/>
      <c r="O415" s="258"/>
      <c r="P415" s="269" t="s">
        <v>799</v>
      </c>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t="s">
        <v>643</v>
      </c>
      <c r="AQ415" s="253"/>
      <c r="AR415" s="253"/>
      <c r="AS415" s="253"/>
      <c r="AT415" s="253"/>
      <c r="AU415" s="253"/>
      <c r="AV415" s="253"/>
      <c r="AW415" s="253"/>
      <c r="AX415" s="253"/>
      <c r="AY415">
        <f>COUNTA($C$415)</f>
        <v>0</v>
      </c>
    </row>
    <row r="416" spans="1:51" ht="30" hidden="1" customHeight="1" x14ac:dyDescent="0.15">
      <c r="A416" s="254">
        <v>18</v>
      </c>
      <c r="B416" s="254">
        <v>1</v>
      </c>
      <c r="C416" s="275"/>
      <c r="D416" s="275"/>
      <c r="E416" s="275"/>
      <c r="F416" s="275"/>
      <c r="G416" s="275"/>
      <c r="H416" s="275"/>
      <c r="I416" s="275"/>
      <c r="J416" s="257"/>
      <c r="K416" s="258"/>
      <c r="L416" s="258"/>
      <c r="M416" s="258"/>
      <c r="N416" s="258"/>
      <c r="O416" s="258"/>
      <c r="P416" s="269" t="s">
        <v>799</v>
      </c>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t="s">
        <v>643</v>
      </c>
      <c r="AQ416" s="253"/>
      <c r="AR416" s="253"/>
      <c r="AS416" s="253"/>
      <c r="AT416" s="253"/>
      <c r="AU416" s="253"/>
      <c r="AV416" s="253"/>
      <c r="AW416" s="253"/>
      <c r="AX416" s="253"/>
      <c r="AY416">
        <f>COUNTA($C$416)</f>
        <v>0</v>
      </c>
    </row>
    <row r="417" spans="1:51" ht="30" hidden="1" customHeight="1" x14ac:dyDescent="0.15">
      <c r="A417" s="254">
        <v>19</v>
      </c>
      <c r="B417" s="254">
        <v>1</v>
      </c>
      <c r="C417" s="275"/>
      <c r="D417" s="275"/>
      <c r="E417" s="275"/>
      <c r="F417" s="275"/>
      <c r="G417" s="275"/>
      <c r="H417" s="275"/>
      <c r="I417" s="275"/>
      <c r="J417" s="257"/>
      <c r="K417" s="258"/>
      <c r="L417" s="258"/>
      <c r="M417" s="258"/>
      <c r="N417" s="258"/>
      <c r="O417" s="258"/>
      <c r="P417" s="269" t="s">
        <v>799</v>
      </c>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t="s">
        <v>643</v>
      </c>
      <c r="AQ417" s="253"/>
      <c r="AR417" s="253"/>
      <c r="AS417" s="253"/>
      <c r="AT417" s="253"/>
      <c r="AU417" s="253"/>
      <c r="AV417" s="253"/>
      <c r="AW417" s="253"/>
      <c r="AX417" s="253"/>
      <c r="AY417">
        <f>COUNTA($C$417)</f>
        <v>0</v>
      </c>
    </row>
    <row r="418" spans="1:51" ht="30" hidden="1" customHeight="1" x14ac:dyDescent="0.15">
      <c r="A418" s="254">
        <v>20</v>
      </c>
      <c r="B418" s="254">
        <v>1</v>
      </c>
      <c r="C418" s="275"/>
      <c r="D418" s="275"/>
      <c r="E418" s="275"/>
      <c r="F418" s="275"/>
      <c r="G418" s="275"/>
      <c r="H418" s="275"/>
      <c r="I418" s="275"/>
      <c r="J418" s="257"/>
      <c r="K418" s="258"/>
      <c r="L418" s="258"/>
      <c r="M418" s="258"/>
      <c r="N418" s="258"/>
      <c r="O418" s="258"/>
      <c r="P418" s="269" t="s">
        <v>799</v>
      </c>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t="s">
        <v>643</v>
      </c>
      <c r="AQ418" s="253"/>
      <c r="AR418" s="253"/>
      <c r="AS418" s="253"/>
      <c r="AT418" s="253"/>
      <c r="AU418" s="253"/>
      <c r="AV418" s="253"/>
      <c r="AW418" s="253"/>
      <c r="AX418" s="253"/>
      <c r="AY418">
        <f>COUNTA($C$418)</f>
        <v>0</v>
      </c>
    </row>
    <row r="419" spans="1:51" ht="30" hidden="1" customHeight="1" x14ac:dyDescent="0.15">
      <c r="A419" s="254">
        <v>21</v>
      </c>
      <c r="B419" s="254">
        <v>1</v>
      </c>
      <c r="C419" s="275"/>
      <c r="D419" s="275"/>
      <c r="E419" s="275"/>
      <c r="F419" s="275"/>
      <c r="G419" s="275"/>
      <c r="H419" s="275"/>
      <c r="I419" s="275"/>
      <c r="J419" s="257"/>
      <c r="K419" s="258"/>
      <c r="L419" s="258"/>
      <c r="M419" s="258"/>
      <c r="N419" s="258"/>
      <c r="O419" s="258"/>
      <c r="P419" s="269" t="s">
        <v>799</v>
      </c>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t="s">
        <v>643</v>
      </c>
      <c r="AQ419" s="253"/>
      <c r="AR419" s="253"/>
      <c r="AS419" s="253"/>
      <c r="AT419" s="253"/>
      <c r="AU419" s="253"/>
      <c r="AV419" s="253"/>
      <c r="AW419" s="253"/>
      <c r="AX419" s="253"/>
      <c r="AY419">
        <f>COUNTA($C$419)</f>
        <v>0</v>
      </c>
    </row>
    <row r="420" spans="1:51" ht="30" hidden="1" customHeight="1" x14ac:dyDescent="0.15">
      <c r="A420" s="254">
        <v>22</v>
      </c>
      <c r="B420" s="254">
        <v>1</v>
      </c>
      <c r="C420" s="275"/>
      <c r="D420" s="275"/>
      <c r="E420" s="275"/>
      <c r="F420" s="275"/>
      <c r="G420" s="275"/>
      <c r="H420" s="275"/>
      <c r="I420" s="275"/>
      <c r="J420" s="257"/>
      <c r="K420" s="258"/>
      <c r="L420" s="258"/>
      <c r="M420" s="258"/>
      <c r="N420" s="258"/>
      <c r="O420" s="258"/>
      <c r="P420" s="269" t="s">
        <v>799</v>
      </c>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t="s">
        <v>643</v>
      </c>
      <c r="AQ420" s="253"/>
      <c r="AR420" s="253"/>
      <c r="AS420" s="253"/>
      <c r="AT420" s="253"/>
      <c r="AU420" s="253"/>
      <c r="AV420" s="253"/>
      <c r="AW420" s="253"/>
      <c r="AX420" s="253"/>
      <c r="AY420">
        <f>COUNTA($C$420)</f>
        <v>0</v>
      </c>
    </row>
    <row r="421" spans="1:51" ht="30" hidden="1" customHeight="1" x14ac:dyDescent="0.15">
      <c r="A421" s="254">
        <v>23</v>
      </c>
      <c r="B421" s="254">
        <v>1</v>
      </c>
      <c r="C421" s="275"/>
      <c r="D421" s="275"/>
      <c r="E421" s="275"/>
      <c r="F421" s="275"/>
      <c r="G421" s="275"/>
      <c r="H421" s="275"/>
      <c r="I421" s="275"/>
      <c r="J421" s="257"/>
      <c r="K421" s="258"/>
      <c r="L421" s="258"/>
      <c r="M421" s="258"/>
      <c r="N421" s="258"/>
      <c r="O421" s="258"/>
      <c r="P421" s="269" t="s">
        <v>799</v>
      </c>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t="s">
        <v>643</v>
      </c>
      <c r="AQ421" s="253"/>
      <c r="AR421" s="253"/>
      <c r="AS421" s="253"/>
      <c r="AT421" s="253"/>
      <c r="AU421" s="253"/>
      <c r="AV421" s="253"/>
      <c r="AW421" s="253"/>
      <c r="AX421" s="253"/>
      <c r="AY421">
        <f>COUNTA($C$421)</f>
        <v>0</v>
      </c>
    </row>
    <row r="422" spans="1:51" ht="30" hidden="1" customHeight="1" x14ac:dyDescent="0.15">
      <c r="A422" s="254">
        <v>24</v>
      </c>
      <c r="B422" s="254">
        <v>1</v>
      </c>
      <c r="C422" s="275"/>
      <c r="D422" s="275"/>
      <c r="E422" s="275"/>
      <c r="F422" s="275"/>
      <c r="G422" s="275"/>
      <c r="H422" s="275"/>
      <c r="I422" s="275"/>
      <c r="J422" s="257"/>
      <c r="K422" s="258"/>
      <c r="L422" s="258"/>
      <c r="M422" s="258"/>
      <c r="N422" s="258"/>
      <c r="O422" s="258"/>
      <c r="P422" s="269" t="s">
        <v>799</v>
      </c>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t="s">
        <v>643</v>
      </c>
      <c r="AQ422" s="253"/>
      <c r="AR422" s="253"/>
      <c r="AS422" s="253"/>
      <c r="AT422" s="253"/>
      <c r="AU422" s="253"/>
      <c r="AV422" s="253"/>
      <c r="AW422" s="253"/>
      <c r="AX422" s="253"/>
      <c r="AY422">
        <f>COUNTA($C$422)</f>
        <v>0</v>
      </c>
    </row>
    <row r="423" spans="1:51" ht="30" hidden="1" customHeight="1" x14ac:dyDescent="0.15">
      <c r="A423" s="254">
        <v>25</v>
      </c>
      <c r="B423" s="254">
        <v>1</v>
      </c>
      <c r="C423" s="275"/>
      <c r="D423" s="275"/>
      <c r="E423" s="275"/>
      <c r="F423" s="275"/>
      <c r="G423" s="275"/>
      <c r="H423" s="275"/>
      <c r="I423" s="275"/>
      <c r="J423" s="257"/>
      <c r="K423" s="258"/>
      <c r="L423" s="258"/>
      <c r="M423" s="258"/>
      <c r="N423" s="258"/>
      <c r="O423" s="258"/>
      <c r="P423" s="269" t="s">
        <v>799</v>
      </c>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t="s">
        <v>643</v>
      </c>
      <c r="AQ423" s="253"/>
      <c r="AR423" s="253"/>
      <c r="AS423" s="253"/>
      <c r="AT423" s="253"/>
      <c r="AU423" s="253"/>
      <c r="AV423" s="253"/>
      <c r="AW423" s="253"/>
      <c r="AX423" s="253"/>
      <c r="AY423">
        <f>COUNTA($C$423)</f>
        <v>0</v>
      </c>
    </row>
    <row r="424" spans="1:51" ht="30" hidden="1" customHeight="1" x14ac:dyDescent="0.15">
      <c r="A424" s="254">
        <v>26</v>
      </c>
      <c r="B424" s="254">
        <v>1</v>
      </c>
      <c r="C424" s="275"/>
      <c r="D424" s="275"/>
      <c r="E424" s="275"/>
      <c r="F424" s="275"/>
      <c r="G424" s="275"/>
      <c r="H424" s="275"/>
      <c r="I424" s="275"/>
      <c r="J424" s="257"/>
      <c r="K424" s="258"/>
      <c r="L424" s="258"/>
      <c r="M424" s="258"/>
      <c r="N424" s="258"/>
      <c r="O424" s="258"/>
      <c r="P424" s="269" t="s">
        <v>799</v>
      </c>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t="s">
        <v>643</v>
      </c>
      <c r="AQ424" s="253"/>
      <c r="AR424" s="253"/>
      <c r="AS424" s="253"/>
      <c r="AT424" s="253"/>
      <c r="AU424" s="253"/>
      <c r="AV424" s="253"/>
      <c r="AW424" s="253"/>
      <c r="AX424" s="253"/>
      <c r="AY424">
        <f>COUNTA($C$424)</f>
        <v>0</v>
      </c>
    </row>
    <row r="425" spans="1:51" ht="30" hidden="1" customHeight="1" x14ac:dyDescent="0.15">
      <c r="A425" s="254">
        <v>27</v>
      </c>
      <c r="B425" s="254">
        <v>1</v>
      </c>
      <c r="C425" s="275"/>
      <c r="D425" s="275"/>
      <c r="E425" s="275"/>
      <c r="F425" s="275"/>
      <c r="G425" s="275"/>
      <c r="H425" s="275"/>
      <c r="I425" s="275"/>
      <c r="J425" s="257"/>
      <c r="K425" s="258"/>
      <c r="L425" s="258"/>
      <c r="M425" s="258"/>
      <c r="N425" s="258"/>
      <c r="O425" s="258"/>
      <c r="P425" s="269" t="s">
        <v>799</v>
      </c>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t="s">
        <v>643</v>
      </c>
      <c r="AQ425" s="253"/>
      <c r="AR425" s="253"/>
      <c r="AS425" s="253"/>
      <c r="AT425" s="253"/>
      <c r="AU425" s="253"/>
      <c r="AV425" s="253"/>
      <c r="AW425" s="253"/>
      <c r="AX425" s="253"/>
      <c r="AY425">
        <f>COUNTA($C$425)</f>
        <v>0</v>
      </c>
    </row>
    <row r="426" spans="1:51" ht="30" hidden="1" customHeight="1" x14ac:dyDescent="0.15">
      <c r="A426" s="254">
        <v>28</v>
      </c>
      <c r="B426" s="254">
        <v>1</v>
      </c>
      <c r="C426" s="275"/>
      <c r="D426" s="275"/>
      <c r="E426" s="275"/>
      <c r="F426" s="275"/>
      <c r="G426" s="275"/>
      <c r="H426" s="275"/>
      <c r="I426" s="275"/>
      <c r="J426" s="257"/>
      <c r="K426" s="258"/>
      <c r="L426" s="258"/>
      <c r="M426" s="258"/>
      <c r="N426" s="258"/>
      <c r="O426" s="258"/>
      <c r="P426" s="269" t="s">
        <v>799</v>
      </c>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t="s">
        <v>643</v>
      </c>
      <c r="AQ426" s="253"/>
      <c r="AR426" s="253"/>
      <c r="AS426" s="253"/>
      <c r="AT426" s="253"/>
      <c r="AU426" s="253"/>
      <c r="AV426" s="253"/>
      <c r="AW426" s="253"/>
      <c r="AX426" s="253"/>
      <c r="AY426">
        <f>COUNTA($C$426)</f>
        <v>0</v>
      </c>
    </row>
    <row r="427" spans="1:51" ht="30" hidden="1" customHeight="1" x14ac:dyDescent="0.15">
      <c r="A427" s="254">
        <v>29</v>
      </c>
      <c r="B427" s="254">
        <v>1</v>
      </c>
      <c r="C427" s="275"/>
      <c r="D427" s="275"/>
      <c r="E427" s="275"/>
      <c r="F427" s="275"/>
      <c r="G427" s="275"/>
      <c r="H427" s="275"/>
      <c r="I427" s="275"/>
      <c r="J427" s="257"/>
      <c r="K427" s="258"/>
      <c r="L427" s="258"/>
      <c r="M427" s="258"/>
      <c r="N427" s="258"/>
      <c r="O427" s="258"/>
      <c r="P427" s="269" t="s">
        <v>799</v>
      </c>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t="s">
        <v>643</v>
      </c>
      <c r="AQ427" s="253"/>
      <c r="AR427" s="253"/>
      <c r="AS427" s="253"/>
      <c r="AT427" s="253"/>
      <c r="AU427" s="253"/>
      <c r="AV427" s="253"/>
      <c r="AW427" s="253"/>
      <c r="AX427" s="253"/>
      <c r="AY427">
        <f>COUNTA($C$427)</f>
        <v>0</v>
      </c>
    </row>
    <row r="428" spans="1:51" ht="30" hidden="1" customHeight="1" x14ac:dyDescent="0.15">
      <c r="A428" s="254">
        <v>30</v>
      </c>
      <c r="B428" s="254">
        <v>1</v>
      </c>
      <c r="C428" s="275"/>
      <c r="D428" s="275"/>
      <c r="E428" s="275"/>
      <c r="F428" s="275"/>
      <c r="G428" s="275"/>
      <c r="H428" s="275"/>
      <c r="I428" s="275"/>
      <c r="J428" s="257"/>
      <c r="K428" s="258"/>
      <c r="L428" s="258"/>
      <c r="M428" s="258"/>
      <c r="N428" s="258"/>
      <c r="O428" s="258"/>
      <c r="P428" s="269" t="s">
        <v>799</v>
      </c>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t="s">
        <v>643</v>
      </c>
      <c r="AQ428" s="253"/>
      <c r="AR428" s="253"/>
      <c r="AS428" s="253"/>
      <c r="AT428" s="253"/>
      <c r="AU428" s="253"/>
      <c r="AV428" s="253"/>
      <c r="AW428" s="253"/>
      <c r="AX428" s="25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79"/>
      <c r="B431" s="279"/>
      <c r="C431" s="279" t="s">
        <v>24</v>
      </c>
      <c r="D431" s="279"/>
      <c r="E431" s="279"/>
      <c r="F431" s="279"/>
      <c r="G431" s="279"/>
      <c r="H431" s="279"/>
      <c r="I431" s="279"/>
      <c r="J431" s="265" t="s">
        <v>197</v>
      </c>
      <c r="K431" s="280"/>
      <c r="L431" s="280"/>
      <c r="M431" s="280"/>
      <c r="N431" s="280"/>
      <c r="O431" s="280"/>
      <c r="P431" s="143" t="s">
        <v>25</v>
      </c>
      <c r="Q431" s="143"/>
      <c r="R431" s="143"/>
      <c r="S431" s="143"/>
      <c r="T431" s="143"/>
      <c r="U431" s="143"/>
      <c r="V431" s="143"/>
      <c r="W431" s="143"/>
      <c r="X431" s="143"/>
      <c r="Y431" s="281" t="s">
        <v>196</v>
      </c>
      <c r="Z431" s="282"/>
      <c r="AA431" s="282"/>
      <c r="AB431" s="282"/>
      <c r="AC431" s="265" t="s">
        <v>230</v>
      </c>
      <c r="AD431" s="265"/>
      <c r="AE431" s="265"/>
      <c r="AF431" s="265"/>
      <c r="AG431" s="265"/>
      <c r="AH431" s="281" t="s">
        <v>248</v>
      </c>
      <c r="AI431" s="279"/>
      <c r="AJ431" s="279"/>
      <c r="AK431" s="279"/>
      <c r="AL431" s="279" t="s">
        <v>19</v>
      </c>
      <c r="AM431" s="279"/>
      <c r="AN431" s="279"/>
      <c r="AO431" s="283"/>
      <c r="AP431" s="268" t="s">
        <v>198</v>
      </c>
      <c r="AQ431" s="268"/>
      <c r="AR431" s="268"/>
      <c r="AS431" s="268"/>
      <c r="AT431" s="268"/>
      <c r="AU431" s="268"/>
      <c r="AV431" s="268"/>
      <c r="AW431" s="268"/>
      <c r="AX431" s="268"/>
      <c r="AY431">
        <f>$AY$429</f>
        <v>0</v>
      </c>
    </row>
    <row r="432" spans="1:51" ht="30" hidden="1" customHeight="1" x14ac:dyDescent="0.15">
      <c r="A432" s="254">
        <v>1</v>
      </c>
      <c r="B432" s="254">
        <v>1</v>
      </c>
      <c r="C432" s="275"/>
      <c r="D432" s="275"/>
      <c r="E432" s="275"/>
      <c r="F432" s="275"/>
      <c r="G432" s="275"/>
      <c r="H432" s="275"/>
      <c r="I432" s="275"/>
      <c r="J432" s="257"/>
      <c r="K432" s="258"/>
      <c r="L432" s="258"/>
      <c r="M432" s="258"/>
      <c r="N432" s="258"/>
      <c r="O432" s="258"/>
      <c r="P432" s="259"/>
      <c r="Q432" s="259"/>
      <c r="R432" s="259"/>
      <c r="S432" s="259"/>
      <c r="T432" s="259"/>
      <c r="U432" s="259"/>
      <c r="V432" s="259"/>
      <c r="W432" s="259"/>
      <c r="X432" s="259"/>
      <c r="Y432" s="260"/>
      <c r="Z432" s="261"/>
      <c r="AA432" s="261"/>
      <c r="AB432" s="262"/>
      <c r="AC432" s="246"/>
      <c r="AD432" s="247"/>
      <c r="AE432" s="247"/>
      <c r="AF432" s="247"/>
      <c r="AG432" s="247"/>
      <c r="AH432" s="277"/>
      <c r="AI432" s="278"/>
      <c r="AJ432" s="278"/>
      <c r="AK432" s="278"/>
      <c r="AL432" s="250"/>
      <c r="AM432" s="251"/>
      <c r="AN432" s="251"/>
      <c r="AO432" s="252"/>
      <c r="AP432" s="253"/>
      <c r="AQ432" s="253"/>
      <c r="AR432" s="253"/>
      <c r="AS432" s="253"/>
      <c r="AT432" s="253"/>
      <c r="AU432" s="253"/>
      <c r="AV432" s="253"/>
      <c r="AW432" s="253"/>
      <c r="AX432" s="253"/>
      <c r="AY432">
        <f>$AY$429</f>
        <v>0</v>
      </c>
    </row>
    <row r="433" spans="1:51" ht="30" hidden="1" customHeight="1" x14ac:dyDescent="0.15">
      <c r="A433" s="254">
        <v>2</v>
      </c>
      <c r="B433" s="254">
        <v>1</v>
      </c>
      <c r="C433" s="275"/>
      <c r="D433" s="275"/>
      <c r="E433" s="275"/>
      <c r="F433" s="275"/>
      <c r="G433" s="275"/>
      <c r="H433" s="275"/>
      <c r="I433" s="275"/>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7"/>
      <c r="AI433" s="278"/>
      <c r="AJ433" s="278"/>
      <c r="AK433" s="278"/>
      <c r="AL433" s="250"/>
      <c r="AM433" s="251"/>
      <c r="AN433" s="251"/>
      <c r="AO433" s="252"/>
      <c r="AP433" s="253"/>
      <c r="AQ433" s="253"/>
      <c r="AR433" s="253"/>
      <c r="AS433" s="253"/>
      <c r="AT433" s="253"/>
      <c r="AU433" s="253"/>
      <c r="AV433" s="253"/>
      <c r="AW433" s="253"/>
      <c r="AX433" s="253"/>
      <c r="AY433">
        <f>COUNTA($C$433)</f>
        <v>0</v>
      </c>
    </row>
    <row r="434" spans="1:51" ht="30" hidden="1" customHeight="1" x14ac:dyDescent="0.15">
      <c r="A434" s="254">
        <v>3</v>
      </c>
      <c r="B434" s="254">
        <v>1</v>
      </c>
      <c r="C434" s="276"/>
      <c r="D434" s="275"/>
      <c r="E434" s="275"/>
      <c r="F434" s="275"/>
      <c r="G434" s="275"/>
      <c r="H434" s="275"/>
      <c r="I434" s="275"/>
      <c r="J434" s="257"/>
      <c r="K434" s="258"/>
      <c r="L434" s="258"/>
      <c r="M434" s="258"/>
      <c r="N434" s="258"/>
      <c r="O434" s="258"/>
      <c r="P434" s="269"/>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x14ac:dyDescent="0.15">
      <c r="A435" s="254">
        <v>4</v>
      </c>
      <c r="B435" s="254">
        <v>1</v>
      </c>
      <c r="C435" s="276"/>
      <c r="D435" s="275"/>
      <c r="E435" s="275"/>
      <c r="F435" s="275"/>
      <c r="G435" s="275"/>
      <c r="H435" s="275"/>
      <c r="I435" s="275"/>
      <c r="J435" s="257"/>
      <c r="K435" s="258"/>
      <c r="L435" s="258"/>
      <c r="M435" s="258"/>
      <c r="N435" s="258"/>
      <c r="O435" s="258"/>
      <c r="P435" s="269"/>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x14ac:dyDescent="0.15">
      <c r="A436" s="254">
        <v>5</v>
      </c>
      <c r="B436" s="254">
        <v>1</v>
      </c>
      <c r="C436" s="275"/>
      <c r="D436" s="275"/>
      <c r="E436" s="275"/>
      <c r="F436" s="275"/>
      <c r="G436" s="275"/>
      <c r="H436" s="275"/>
      <c r="I436" s="275"/>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x14ac:dyDescent="0.15">
      <c r="A437" s="254">
        <v>6</v>
      </c>
      <c r="B437" s="254">
        <v>1</v>
      </c>
      <c r="C437" s="275"/>
      <c r="D437" s="275"/>
      <c r="E437" s="275"/>
      <c r="F437" s="275"/>
      <c r="G437" s="275"/>
      <c r="H437" s="275"/>
      <c r="I437" s="275"/>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x14ac:dyDescent="0.15">
      <c r="A438" s="254">
        <v>7</v>
      </c>
      <c r="B438" s="254">
        <v>1</v>
      </c>
      <c r="C438" s="275"/>
      <c r="D438" s="275"/>
      <c r="E438" s="275"/>
      <c r="F438" s="275"/>
      <c r="G438" s="275"/>
      <c r="H438" s="275"/>
      <c r="I438" s="275"/>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x14ac:dyDescent="0.15">
      <c r="A439" s="254">
        <v>8</v>
      </c>
      <c r="B439" s="254">
        <v>1</v>
      </c>
      <c r="C439" s="275"/>
      <c r="D439" s="275"/>
      <c r="E439" s="275"/>
      <c r="F439" s="275"/>
      <c r="G439" s="275"/>
      <c r="H439" s="275"/>
      <c r="I439" s="275"/>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x14ac:dyDescent="0.15">
      <c r="A440" s="254">
        <v>9</v>
      </c>
      <c r="B440" s="254">
        <v>1</v>
      </c>
      <c r="C440" s="275"/>
      <c r="D440" s="275"/>
      <c r="E440" s="275"/>
      <c r="F440" s="275"/>
      <c r="G440" s="275"/>
      <c r="H440" s="275"/>
      <c r="I440" s="275"/>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x14ac:dyDescent="0.15">
      <c r="A441" s="254">
        <v>10</v>
      </c>
      <c r="B441" s="254">
        <v>1</v>
      </c>
      <c r="C441" s="275"/>
      <c r="D441" s="275"/>
      <c r="E441" s="275"/>
      <c r="F441" s="275"/>
      <c r="G441" s="275"/>
      <c r="H441" s="275"/>
      <c r="I441" s="275"/>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x14ac:dyDescent="0.15">
      <c r="A442" s="254">
        <v>11</v>
      </c>
      <c r="B442" s="254">
        <v>1</v>
      </c>
      <c r="C442" s="275"/>
      <c r="D442" s="275"/>
      <c r="E442" s="275"/>
      <c r="F442" s="275"/>
      <c r="G442" s="275"/>
      <c r="H442" s="275"/>
      <c r="I442" s="275"/>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x14ac:dyDescent="0.15">
      <c r="A443" s="254">
        <v>12</v>
      </c>
      <c r="B443" s="254">
        <v>1</v>
      </c>
      <c r="C443" s="275"/>
      <c r="D443" s="275"/>
      <c r="E443" s="275"/>
      <c r="F443" s="275"/>
      <c r="G443" s="275"/>
      <c r="H443" s="275"/>
      <c r="I443" s="275"/>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x14ac:dyDescent="0.15">
      <c r="A444" s="254">
        <v>13</v>
      </c>
      <c r="B444" s="254">
        <v>1</v>
      </c>
      <c r="C444" s="275"/>
      <c r="D444" s="275"/>
      <c r="E444" s="275"/>
      <c r="F444" s="275"/>
      <c r="G444" s="275"/>
      <c r="H444" s="275"/>
      <c r="I444" s="275"/>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x14ac:dyDescent="0.15">
      <c r="A445" s="254">
        <v>14</v>
      </c>
      <c r="B445" s="254">
        <v>1</v>
      </c>
      <c r="C445" s="275"/>
      <c r="D445" s="275"/>
      <c r="E445" s="275"/>
      <c r="F445" s="275"/>
      <c r="G445" s="275"/>
      <c r="H445" s="275"/>
      <c r="I445" s="275"/>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x14ac:dyDescent="0.15">
      <c r="A446" s="254">
        <v>15</v>
      </c>
      <c r="B446" s="254">
        <v>1</v>
      </c>
      <c r="C446" s="275"/>
      <c r="D446" s="275"/>
      <c r="E446" s="275"/>
      <c r="F446" s="275"/>
      <c r="G446" s="275"/>
      <c r="H446" s="275"/>
      <c r="I446" s="275"/>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x14ac:dyDescent="0.15">
      <c r="A447" s="254">
        <v>16</v>
      </c>
      <c r="B447" s="254">
        <v>1</v>
      </c>
      <c r="C447" s="275"/>
      <c r="D447" s="275"/>
      <c r="E447" s="275"/>
      <c r="F447" s="275"/>
      <c r="G447" s="275"/>
      <c r="H447" s="275"/>
      <c r="I447" s="275"/>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6" customFormat="1" ht="30" hidden="1" customHeight="1" x14ac:dyDescent="0.15">
      <c r="A448" s="254">
        <v>17</v>
      </c>
      <c r="B448" s="254">
        <v>1</v>
      </c>
      <c r="C448" s="275"/>
      <c r="D448" s="275"/>
      <c r="E448" s="275"/>
      <c r="F448" s="275"/>
      <c r="G448" s="275"/>
      <c r="H448" s="275"/>
      <c r="I448" s="275"/>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x14ac:dyDescent="0.15">
      <c r="A449" s="254">
        <v>18</v>
      </c>
      <c r="B449" s="254">
        <v>1</v>
      </c>
      <c r="C449" s="275"/>
      <c r="D449" s="275"/>
      <c r="E449" s="275"/>
      <c r="F449" s="275"/>
      <c r="G449" s="275"/>
      <c r="H449" s="275"/>
      <c r="I449" s="275"/>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x14ac:dyDescent="0.15">
      <c r="A450" s="254">
        <v>19</v>
      </c>
      <c r="B450" s="254">
        <v>1</v>
      </c>
      <c r="C450" s="275"/>
      <c r="D450" s="275"/>
      <c r="E450" s="275"/>
      <c r="F450" s="275"/>
      <c r="G450" s="275"/>
      <c r="H450" s="275"/>
      <c r="I450" s="275"/>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x14ac:dyDescent="0.15">
      <c r="A451" s="254">
        <v>20</v>
      </c>
      <c r="B451" s="254">
        <v>1</v>
      </c>
      <c r="C451" s="275"/>
      <c r="D451" s="275"/>
      <c r="E451" s="275"/>
      <c r="F451" s="275"/>
      <c r="G451" s="275"/>
      <c r="H451" s="275"/>
      <c r="I451" s="275"/>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x14ac:dyDescent="0.15">
      <c r="A452" s="254">
        <v>21</v>
      </c>
      <c r="B452" s="254">
        <v>1</v>
      </c>
      <c r="C452" s="275"/>
      <c r="D452" s="275"/>
      <c r="E452" s="275"/>
      <c r="F452" s="275"/>
      <c r="G452" s="275"/>
      <c r="H452" s="275"/>
      <c r="I452" s="275"/>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x14ac:dyDescent="0.15">
      <c r="A453" s="254">
        <v>22</v>
      </c>
      <c r="B453" s="254">
        <v>1</v>
      </c>
      <c r="C453" s="275"/>
      <c r="D453" s="275"/>
      <c r="E453" s="275"/>
      <c r="F453" s="275"/>
      <c r="G453" s="275"/>
      <c r="H453" s="275"/>
      <c r="I453" s="275"/>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x14ac:dyDescent="0.15">
      <c r="A454" s="254">
        <v>23</v>
      </c>
      <c r="B454" s="254">
        <v>1</v>
      </c>
      <c r="C454" s="275"/>
      <c r="D454" s="275"/>
      <c r="E454" s="275"/>
      <c r="F454" s="275"/>
      <c r="G454" s="275"/>
      <c r="H454" s="275"/>
      <c r="I454" s="275"/>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x14ac:dyDescent="0.15">
      <c r="A455" s="254">
        <v>24</v>
      </c>
      <c r="B455" s="254">
        <v>1</v>
      </c>
      <c r="C455" s="275"/>
      <c r="D455" s="275"/>
      <c r="E455" s="275"/>
      <c r="F455" s="275"/>
      <c r="G455" s="275"/>
      <c r="H455" s="275"/>
      <c r="I455" s="275"/>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x14ac:dyDescent="0.15">
      <c r="A456" s="254">
        <v>25</v>
      </c>
      <c r="B456" s="254">
        <v>1</v>
      </c>
      <c r="C456" s="275"/>
      <c r="D456" s="275"/>
      <c r="E456" s="275"/>
      <c r="F456" s="275"/>
      <c r="G456" s="275"/>
      <c r="H456" s="275"/>
      <c r="I456" s="275"/>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x14ac:dyDescent="0.15">
      <c r="A457" s="254">
        <v>26</v>
      </c>
      <c r="B457" s="254">
        <v>1</v>
      </c>
      <c r="C457" s="275"/>
      <c r="D457" s="275"/>
      <c r="E457" s="275"/>
      <c r="F457" s="275"/>
      <c r="G457" s="275"/>
      <c r="H457" s="275"/>
      <c r="I457" s="275"/>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x14ac:dyDescent="0.15">
      <c r="A458" s="254">
        <v>27</v>
      </c>
      <c r="B458" s="254">
        <v>1</v>
      </c>
      <c r="C458" s="275"/>
      <c r="D458" s="275"/>
      <c r="E458" s="275"/>
      <c r="F458" s="275"/>
      <c r="G458" s="275"/>
      <c r="H458" s="275"/>
      <c r="I458" s="275"/>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x14ac:dyDescent="0.15">
      <c r="A459" s="254">
        <v>28</v>
      </c>
      <c r="B459" s="254">
        <v>1</v>
      </c>
      <c r="C459" s="275"/>
      <c r="D459" s="275"/>
      <c r="E459" s="275"/>
      <c r="F459" s="275"/>
      <c r="G459" s="275"/>
      <c r="H459" s="275"/>
      <c r="I459" s="275"/>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x14ac:dyDescent="0.15">
      <c r="A460" s="254">
        <v>29</v>
      </c>
      <c r="B460" s="254">
        <v>1</v>
      </c>
      <c r="C460" s="275"/>
      <c r="D460" s="275"/>
      <c r="E460" s="275"/>
      <c r="F460" s="275"/>
      <c r="G460" s="275"/>
      <c r="H460" s="275"/>
      <c r="I460" s="275"/>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x14ac:dyDescent="0.15">
      <c r="A461" s="254">
        <v>30</v>
      </c>
      <c r="B461" s="254">
        <v>1</v>
      </c>
      <c r="C461" s="275"/>
      <c r="D461" s="275"/>
      <c r="E461" s="275"/>
      <c r="F461" s="275"/>
      <c r="G461" s="275"/>
      <c r="H461" s="275"/>
      <c r="I461" s="275"/>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79"/>
      <c r="B464" s="279"/>
      <c r="C464" s="279" t="s">
        <v>24</v>
      </c>
      <c r="D464" s="279"/>
      <c r="E464" s="279"/>
      <c r="F464" s="279"/>
      <c r="G464" s="279"/>
      <c r="H464" s="279"/>
      <c r="I464" s="279"/>
      <c r="J464" s="265" t="s">
        <v>197</v>
      </c>
      <c r="K464" s="280"/>
      <c r="L464" s="280"/>
      <c r="M464" s="280"/>
      <c r="N464" s="280"/>
      <c r="O464" s="280"/>
      <c r="P464" s="143" t="s">
        <v>25</v>
      </c>
      <c r="Q464" s="143"/>
      <c r="R464" s="143"/>
      <c r="S464" s="143"/>
      <c r="T464" s="143"/>
      <c r="U464" s="143"/>
      <c r="V464" s="143"/>
      <c r="W464" s="143"/>
      <c r="X464" s="143"/>
      <c r="Y464" s="281" t="s">
        <v>196</v>
      </c>
      <c r="Z464" s="282"/>
      <c r="AA464" s="282"/>
      <c r="AB464" s="282"/>
      <c r="AC464" s="265" t="s">
        <v>230</v>
      </c>
      <c r="AD464" s="265"/>
      <c r="AE464" s="265"/>
      <c r="AF464" s="265"/>
      <c r="AG464" s="265"/>
      <c r="AH464" s="281" t="s">
        <v>248</v>
      </c>
      <c r="AI464" s="279"/>
      <c r="AJ464" s="279"/>
      <c r="AK464" s="279"/>
      <c r="AL464" s="279" t="s">
        <v>19</v>
      </c>
      <c r="AM464" s="279"/>
      <c r="AN464" s="279"/>
      <c r="AO464" s="283"/>
      <c r="AP464" s="268" t="s">
        <v>198</v>
      </c>
      <c r="AQ464" s="268"/>
      <c r="AR464" s="268"/>
      <c r="AS464" s="268"/>
      <c r="AT464" s="268"/>
      <c r="AU464" s="268"/>
      <c r="AV464" s="268"/>
      <c r="AW464" s="268"/>
      <c r="AX464" s="268"/>
      <c r="AY464">
        <f>$AY$462</f>
        <v>0</v>
      </c>
    </row>
    <row r="465" spans="1:51" ht="30" hidden="1" customHeight="1" x14ac:dyDescent="0.15">
      <c r="A465" s="254">
        <v>1</v>
      </c>
      <c r="B465" s="254">
        <v>1</v>
      </c>
      <c r="C465" s="275"/>
      <c r="D465" s="275"/>
      <c r="E465" s="275"/>
      <c r="F465" s="275"/>
      <c r="G465" s="275"/>
      <c r="H465" s="275"/>
      <c r="I465" s="275"/>
      <c r="J465" s="257"/>
      <c r="K465" s="258"/>
      <c r="L465" s="258"/>
      <c r="M465" s="258"/>
      <c r="N465" s="258"/>
      <c r="O465" s="258"/>
      <c r="P465" s="259"/>
      <c r="Q465" s="259"/>
      <c r="R465" s="259"/>
      <c r="S465" s="259"/>
      <c r="T465" s="259"/>
      <c r="U465" s="259"/>
      <c r="V465" s="259"/>
      <c r="W465" s="259"/>
      <c r="X465" s="259"/>
      <c r="Y465" s="260"/>
      <c r="Z465" s="261"/>
      <c r="AA465" s="261"/>
      <c r="AB465" s="262"/>
      <c r="AC465" s="246"/>
      <c r="AD465" s="247"/>
      <c r="AE465" s="247"/>
      <c r="AF465" s="247"/>
      <c r="AG465" s="247"/>
      <c r="AH465" s="277"/>
      <c r="AI465" s="278"/>
      <c r="AJ465" s="278"/>
      <c r="AK465" s="278"/>
      <c r="AL465" s="250"/>
      <c r="AM465" s="251"/>
      <c r="AN465" s="251"/>
      <c r="AO465" s="252"/>
      <c r="AP465" s="253"/>
      <c r="AQ465" s="253"/>
      <c r="AR465" s="253"/>
      <c r="AS465" s="253"/>
      <c r="AT465" s="253"/>
      <c r="AU465" s="253"/>
      <c r="AV465" s="253"/>
      <c r="AW465" s="253"/>
      <c r="AX465" s="253"/>
      <c r="AY465">
        <f>$AY$462</f>
        <v>0</v>
      </c>
    </row>
    <row r="466" spans="1:51" ht="30" hidden="1" customHeight="1" x14ac:dyDescent="0.15">
      <c r="A466" s="254">
        <v>2</v>
      </c>
      <c r="B466" s="254">
        <v>1</v>
      </c>
      <c r="C466" s="275"/>
      <c r="D466" s="275"/>
      <c r="E466" s="275"/>
      <c r="F466" s="275"/>
      <c r="G466" s="275"/>
      <c r="H466" s="275"/>
      <c r="I466" s="275"/>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7"/>
      <c r="AI466" s="278"/>
      <c r="AJ466" s="278"/>
      <c r="AK466" s="278"/>
      <c r="AL466" s="250"/>
      <c r="AM466" s="251"/>
      <c r="AN466" s="251"/>
      <c r="AO466" s="252"/>
      <c r="AP466" s="253"/>
      <c r="AQ466" s="253"/>
      <c r="AR466" s="253"/>
      <c r="AS466" s="253"/>
      <c r="AT466" s="253"/>
      <c r="AU466" s="253"/>
      <c r="AV466" s="253"/>
      <c r="AW466" s="253"/>
      <c r="AX466" s="253"/>
      <c r="AY466">
        <f>COUNTA($C$466)</f>
        <v>0</v>
      </c>
    </row>
    <row r="467" spans="1:51" ht="30" hidden="1" customHeight="1" x14ac:dyDescent="0.15">
      <c r="A467" s="254">
        <v>3</v>
      </c>
      <c r="B467" s="254">
        <v>1</v>
      </c>
      <c r="C467" s="276"/>
      <c r="D467" s="275"/>
      <c r="E467" s="275"/>
      <c r="F467" s="275"/>
      <c r="G467" s="275"/>
      <c r="H467" s="275"/>
      <c r="I467" s="275"/>
      <c r="J467" s="257"/>
      <c r="K467" s="258"/>
      <c r="L467" s="258"/>
      <c r="M467" s="258"/>
      <c r="N467" s="258"/>
      <c r="O467" s="258"/>
      <c r="P467" s="269"/>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x14ac:dyDescent="0.15">
      <c r="A468" s="254">
        <v>4</v>
      </c>
      <c r="B468" s="254">
        <v>1</v>
      </c>
      <c r="C468" s="276"/>
      <c r="D468" s="275"/>
      <c r="E468" s="275"/>
      <c r="F468" s="275"/>
      <c r="G468" s="275"/>
      <c r="H468" s="275"/>
      <c r="I468" s="275"/>
      <c r="J468" s="257"/>
      <c r="K468" s="258"/>
      <c r="L468" s="258"/>
      <c r="M468" s="258"/>
      <c r="N468" s="258"/>
      <c r="O468" s="258"/>
      <c r="P468" s="269"/>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x14ac:dyDescent="0.15">
      <c r="A469" s="254">
        <v>5</v>
      </c>
      <c r="B469" s="254">
        <v>1</v>
      </c>
      <c r="C469" s="275"/>
      <c r="D469" s="275"/>
      <c r="E469" s="275"/>
      <c r="F469" s="275"/>
      <c r="G469" s="275"/>
      <c r="H469" s="275"/>
      <c r="I469" s="275"/>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x14ac:dyDescent="0.15">
      <c r="A470" s="254">
        <v>6</v>
      </c>
      <c r="B470" s="254">
        <v>1</v>
      </c>
      <c r="C470" s="275"/>
      <c r="D470" s="275"/>
      <c r="E470" s="275"/>
      <c r="F470" s="275"/>
      <c r="G470" s="275"/>
      <c r="H470" s="275"/>
      <c r="I470" s="275"/>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x14ac:dyDescent="0.15">
      <c r="A471" s="254">
        <v>7</v>
      </c>
      <c r="B471" s="254">
        <v>1</v>
      </c>
      <c r="C471" s="275"/>
      <c r="D471" s="275"/>
      <c r="E471" s="275"/>
      <c r="F471" s="275"/>
      <c r="G471" s="275"/>
      <c r="H471" s="275"/>
      <c r="I471" s="275"/>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x14ac:dyDescent="0.15">
      <c r="A472" s="254">
        <v>8</v>
      </c>
      <c r="B472" s="254">
        <v>1</v>
      </c>
      <c r="C472" s="275"/>
      <c r="D472" s="275"/>
      <c r="E472" s="275"/>
      <c r="F472" s="275"/>
      <c r="G472" s="275"/>
      <c r="H472" s="275"/>
      <c r="I472" s="275"/>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x14ac:dyDescent="0.15">
      <c r="A473" s="254">
        <v>9</v>
      </c>
      <c r="B473" s="254">
        <v>1</v>
      </c>
      <c r="C473" s="275"/>
      <c r="D473" s="275"/>
      <c r="E473" s="275"/>
      <c r="F473" s="275"/>
      <c r="G473" s="275"/>
      <c r="H473" s="275"/>
      <c r="I473" s="275"/>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x14ac:dyDescent="0.15">
      <c r="A474" s="254">
        <v>10</v>
      </c>
      <c r="B474" s="254">
        <v>1</v>
      </c>
      <c r="C474" s="275"/>
      <c r="D474" s="275"/>
      <c r="E474" s="275"/>
      <c r="F474" s="275"/>
      <c r="G474" s="275"/>
      <c r="H474" s="275"/>
      <c r="I474" s="275"/>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x14ac:dyDescent="0.15">
      <c r="A475" s="254">
        <v>11</v>
      </c>
      <c r="B475" s="254">
        <v>1</v>
      </c>
      <c r="C475" s="275"/>
      <c r="D475" s="275"/>
      <c r="E475" s="275"/>
      <c r="F475" s="275"/>
      <c r="G475" s="275"/>
      <c r="H475" s="275"/>
      <c r="I475" s="275"/>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x14ac:dyDescent="0.15">
      <c r="A476" s="254">
        <v>12</v>
      </c>
      <c r="B476" s="254">
        <v>1</v>
      </c>
      <c r="C476" s="275"/>
      <c r="D476" s="275"/>
      <c r="E476" s="275"/>
      <c r="F476" s="275"/>
      <c r="G476" s="275"/>
      <c r="H476" s="275"/>
      <c r="I476" s="275"/>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x14ac:dyDescent="0.15">
      <c r="A477" s="254">
        <v>13</v>
      </c>
      <c r="B477" s="254">
        <v>1</v>
      </c>
      <c r="C477" s="275"/>
      <c r="D477" s="275"/>
      <c r="E477" s="275"/>
      <c r="F477" s="275"/>
      <c r="G477" s="275"/>
      <c r="H477" s="275"/>
      <c r="I477" s="275"/>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x14ac:dyDescent="0.15">
      <c r="A478" s="254">
        <v>14</v>
      </c>
      <c r="B478" s="254">
        <v>1</v>
      </c>
      <c r="C478" s="275"/>
      <c r="D478" s="275"/>
      <c r="E478" s="275"/>
      <c r="F478" s="275"/>
      <c r="G478" s="275"/>
      <c r="H478" s="275"/>
      <c r="I478" s="275"/>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x14ac:dyDescent="0.15">
      <c r="A479" s="254">
        <v>15</v>
      </c>
      <c r="B479" s="254">
        <v>1</v>
      </c>
      <c r="C479" s="275"/>
      <c r="D479" s="275"/>
      <c r="E479" s="275"/>
      <c r="F479" s="275"/>
      <c r="G479" s="275"/>
      <c r="H479" s="275"/>
      <c r="I479" s="275"/>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x14ac:dyDescent="0.15">
      <c r="A480" s="254">
        <v>16</v>
      </c>
      <c r="B480" s="254">
        <v>1</v>
      </c>
      <c r="C480" s="275"/>
      <c r="D480" s="275"/>
      <c r="E480" s="275"/>
      <c r="F480" s="275"/>
      <c r="G480" s="275"/>
      <c r="H480" s="275"/>
      <c r="I480" s="275"/>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6" customFormat="1" ht="30" hidden="1" customHeight="1" x14ac:dyDescent="0.15">
      <c r="A481" s="254">
        <v>17</v>
      </c>
      <c r="B481" s="254">
        <v>1</v>
      </c>
      <c r="C481" s="275"/>
      <c r="D481" s="275"/>
      <c r="E481" s="275"/>
      <c r="F481" s="275"/>
      <c r="G481" s="275"/>
      <c r="H481" s="275"/>
      <c r="I481" s="275"/>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x14ac:dyDescent="0.15">
      <c r="A482" s="254">
        <v>18</v>
      </c>
      <c r="B482" s="254">
        <v>1</v>
      </c>
      <c r="C482" s="275"/>
      <c r="D482" s="275"/>
      <c r="E482" s="275"/>
      <c r="F482" s="275"/>
      <c r="G482" s="275"/>
      <c r="H482" s="275"/>
      <c r="I482" s="275"/>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x14ac:dyDescent="0.15">
      <c r="A483" s="254">
        <v>19</v>
      </c>
      <c r="B483" s="254">
        <v>1</v>
      </c>
      <c r="C483" s="275"/>
      <c r="D483" s="275"/>
      <c r="E483" s="275"/>
      <c r="F483" s="275"/>
      <c r="G483" s="275"/>
      <c r="H483" s="275"/>
      <c r="I483" s="275"/>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x14ac:dyDescent="0.15">
      <c r="A484" s="254">
        <v>20</v>
      </c>
      <c r="B484" s="254">
        <v>1</v>
      </c>
      <c r="C484" s="275"/>
      <c r="D484" s="275"/>
      <c r="E484" s="275"/>
      <c r="F484" s="275"/>
      <c r="G484" s="275"/>
      <c r="H484" s="275"/>
      <c r="I484" s="275"/>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x14ac:dyDescent="0.15">
      <c r="A485" s="254">
        <v>21</v>
      </c>
      <c r="B485" s="254">
        <v>1</v>
      </c>
      <c r="C485" s="275"/>
      <c r="D485" s="275"/>
      <c r="E485" s="275"/>
      <c r="F485" s="275"/>
      <c r="G485" s="275"/>
      <c r="H485" s="275"/>
      <c r="I485" s="275"/>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x14ac:dyDescent="0.15">
      <c r="A486" s="254">
        <v>22</v>
      </c>
      <c r="B486" s="254">
        <v>1</v>
      </c>
      <c r="C486" s="275"/>
      <c r="D486" s="275"/>
      <c r="E486" s="275"/>
      <c r="F486" s="275"/>
      <c r="G486" s="275"/>
      <c r="H486" s="275"/>
      <c r="I486" s="275"/>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x14ac:dyDescent="0.15">
      <c r="A487" s="254">
        <v>23</v>
      </c>
      <c r="B487" s="254">
        <v>1</v>
      </c>
      <c r="C487" s="275"/>
      <c r="D487" s="275"/>
      <c r="E487" s="275"/>
      <c r="F487" s="275"/>
      <c r="G487" s="275"/>
      <c r="H487" s="275"/>
      <c r="I487" s="275"/>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x14ac:dyDescent="0.15">
      <c r="A488" s="254">
        <v>24</v>
      </c>
      <c r="B488" s="254">
        <v>1</v>
      </c>
      <c r="C488" s="275"/>
      <c r="D488" s="275"/>
      <c r="E488" s="275"/>
      <c r="F488" s="275"/>
      <c r="G488" s="275"/>
      <c r="H488" s="275"/>
      <c r="I488" s="275"/>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x14ac:dyDescent="0.15">
      <c r="A489" s="254">
        <v>25</v>
      </c>
      <c r="B489" s="254">
        <v>1</v>
      </c>
      <c r="C489" s="275"/>
      <c r="D489" s="275"/>
      <c r="E489" s="275"/>
      <c r="F489" s="275"/>
      <c r="G489" s="275"/>
      <c r="H489" s="275"/>
      <c r="I489" s="275"/>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x14ac:dyDescent="0.15">
      <c r="A490" s="254">
        <v>26</v>
      </c>
      <c r="B490" s="254">
        <v>1</v>
      </c>
      <c r="C490" s="275"/>
      <c r="D490" s="275"/>
      <c r="E490" s="275"/>
      <c r="F490" s="275"/>
      <c r="G490" s="275"/>
      <c r="H490" s="275"/>
      <c r="I490" s="275"/>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x14ac:dyDescent="0.15">
      <c r="A491" s="254">
        <v>27</v>
      </c>
      <c r="B491" s="254">
        <v>1</v>
      </c>
      <c r="C491" s="275"/>
      <c r="D491" s="275"/>
      <c r="E491" s="275"/>
      <c r="F491" s="275"/>
      <c r="G491" s="275"/>
      <c r="H491" s="275"/>
      <c r="I491" s="275"/>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x14ac:dyDescent="0.15">
      <c r="A492" s="254">
        <v>28</v>
      </c>
      <c r="B492" s="254">
        <v>1</v>
      </c>
      <c r="C492" s="275"/>
      <c r="D492" s="275"/>
      <c r="E492" s="275"/>
      <c r="F492" s="275"/>
      <c r="G492" s="275"/>
      <c r="H492" s="275"/>
      <c r="I492" s="275"/>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x14ac:dyDescent="0.15">
      <c r="A493" s="254">
        <v>29</v>
      </c>
      <c r="B493" s="254">
        <v>1</v>
      </c>
      <c r="C493" s="275"/>
      <c r="D493" s="275"/>
      <c r="E493" s="275"/>
      <c r="F493" s="275"/>
      <c r="G493" s="275"/>
      <c r="H493" s="275"/>
      <c r="I493" s="275"/>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x14ac:dyDescent="0.15">
      <c r="A494" s="254">
        <v>30</v>
      </c>
      <c r="B494" s="254">
        <v>1</v>
      </c>
      <c r="C494" s="275"/>
      <c r="D494" s="275"/>
      <c r="E494" s="275"/>
      <c r="F494" s="275"/>
      <c r="G494" s="275"/>
      <c r="H494" s="275"/>
      <c r="I494" s="275"/>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79"/>
      <c r="B497" s="279"/>
      <c r="C497" s="279" t="s">
        <v>24</v>
      </c>
      <c r="D497" s="279"/>
      <c r="E497" s="279"/>
      <c r="F497" s="279"/>
      <c r="G497" s="279"/>
      <c r="H497" s="279"/>
      <c r="I497" s="279"/>
      <c r="J497" s="265" t="s">
        <v>197</v>
      </c>
      <c r="K497" s="280"/>
      <c r="L497" s="280"/>
      <c r="M497" s="280"/>
      <c r="N497" s="280"/>
      <c r="O497" s="280"/>
      <c r="P497" s="143" t="s">
        <v>25</v>
      </c>
      <c r="Q497" s="143"/>
      <c r="R497" s="143"/>
      <c r="S497" s="143"/>
      <c r="T497" s="143"/>
      <c r="U497" s="143"/>
      <c r="V497" s="143"/>
      <c r="W497" s="143"/>
      <c r="X497" s="143"/>
      <c r="Y497" s="281" t="s">
        <v>196</v>
      </c>
      <c r="Z497" s="282"/>
      <c r="AA497" s="282"/>
      <c r="AB497" s="282"/>
      <c r="AC497" s="265" t="s">
        <v>230</v>
      </c>
      <c r="AD497" s="265"/>
      <c r="AE497" s="265"/>
      <c r="AF497" s="265"/>
      <c r="AG497" s="265"/>
      <c r="AH497" s="281" t="s">
        <v>248</v>
      </c>
      <c r="AI497" s="279"/>
      <c r="AJ497" s="279"/>
      <c r="AK497" s="279"/>
      <c r="AL497" s="279" t="s">
        <v>19</v>
      </c>
      <c r="AM497" s="279"/>
      <c r="AN497" s="279"/>
      <c r="AO497" s="283"/>
      <c r="AP497" s="268" t="s">
        <v>198</v>
      </c>
      <c r="AQ497" s="268"/>
      <c r="AR497" s="268"/>
      <c r="AS497" s="268"/>
      <c r="AT497" s="268"/>
      <c r="AU497" s="268"/>
      <c r="AV497" s="268"/>
      <c r="AW497" s="268"/>
      <c r="AX497" s="268"/>
      <c r="AY497">
        <f>$AY$495</f>
        <v>0</v>
      </c>
    </row>
    <row r="498" spans="1:51" ht="30" hidden="1" customHeight="1" x14ac:dyDescent="0.15">
      <c r="A498" s="254">
        <v>1</v>
      </c>
      <c r="B498" s="254">
        <v>1</v>
      </c>
      <c r="C498" s="275"/>
      <c r="D498" s="275"/>
      <c r="E498" s="275"/>
      <c r="F498" s="275"/>
      <c r="G498" s="275"/>
      <c r="H498" s="275"/>
      <c r="I498" s="275"/>
      <c r="J498" s="257"/>
      <c r="K498" s="258"/>
      <c r="L498" s="258"/>
      <c r="M498" s="258"/>
      <c r="N498" s="258"/>
      <c r="O498" s="258"/>
      <c r="P498" s="259"/>
      <c r="Q498" s="259"/>
      <c r="R498" s="259"/>
      <c r="S498" s="259"/>
      <c r="T498" s="259"/>
      <c r="U498" s="259"/>
      <c r="V498" s="259"/>
      <c r="W498" s="259"/>
      <c r="X498" s="259"/>
      <c r="Y498" s="260"/>
      <c r="Z498" s="261"/>
      <c r="AA498" s="261"/>
      <c r="AB498" s="262"/>
      <c r="AC498" s="246"/>
      <c r="AD498" s="247"/>
      <c r="AE498" s="247"/>
      <c r="AF498" s="247"/>
      <c r="AG498" s="247"/>
      <c r="AH498" s="277"/>
      <c r="AI498" s="278"/>
      <c r="AJ498" s="278"/>
      <c r="AK498" s="278"/>
      <c r="AL498" s="250"/>
      <c r="AM498" s="251"/>
      <c r="AN498" s="251"/>
      <c r="AO498" s="252"/>
      <c r="AP498" s="253"/>
      <c r="AQ498" s="253"/>
      <c r="AR498" s="253"/>
      <c r="AS498" s="253"/>
      <c r="AT498" s="253"/>
      <c r="AU498" s="253"/>
      <c r="AV498" s="253"/>
      <c r="AW498" s="253"/>
      <c r="AX498" s="253"/>
      <c r="AY498">
        <f>$AY$495</f>
        <v>0</v>
      </c>
    </row>
    <row r="499" spans="1:51" ht="30" hidden="1" customHeight="1" x14ac:dyDescent="0.15">
      <c r="A499" s="254">
        <v>2</v>
      </c>
      <c r="B499" s="254">
        <v>1</v>
      </c>
      <c r="C499" s="275"/>
      <c r="D499" s="275"/>
      <c r="E499" s="275"/>
      <c r="F499" s="275"/>
      <c r="G499" s="275"/>
      <c r="H499" s="275"/>
      <c r="I499" s="275"/>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7"/>
      <c r="AI499" s="278"/>
      <c r="AJ499" s="278"/>
      <c r="AK499" s="278"/>
      <c r="AL499" s="250"/>
      <c r="AM499" s="251"/>
      <c r="AN499" s="251"/>
      <c r="AO499" s="252"/>
      <c r="AP499" s="253"/>
      <c r="AQ499" s="253"/>
      <c r="AR499" s="253"/>
      <c r="AS499" s="253"/>
      <c r="AT499" s="253"/>
      <c r="AU499" s="253"/>
      <c r="AV499" s="253"/>
      <c r="AW499" s="253"/>
      <c r="AX499" s="253"/>
      <c r="AY499">
        <f>COUNTA($C$499)</f>
        <v>0</v>
      </c>
    </row>
    <row r="500" spans="1:51" ht="30" hidden="1" customHeight="1" x14ac:dyDescent="0.15">
      <c r="A500" s="254">
        <v>3</v>
      </c>
      <c r="B500" s="254">
        <v>1</v>
      </c>
      <c r="C500" s="276"/>
      <c r="D500" s="275"/>
      <c r="E500" s="275"/>
      <c r="F500" s="275"/>
      <c r="G500" s="275"/>
      <c r="H500" s="275"/>
      <c r="I500" s="275"/>
      <c r="J500" s="257"/>
      <c r="K500" s="258"/>
      <c r="L500" s="258"/>
      <c r="M500" s="258"/>
      <c r="N500" s="258"/>
      <c r="O500" s="258"/>
      <c r="P500" s="269"/>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x14ac:dyDescent="0.15">
      <c r="A501" s="254">
        <v>4</v>
      </c>
      <c r="B501" s="254">
        <v>1</v>
      </c>
      <c r="C501" s="276"/>
      <c r="D501" s="275"/>
      <c r="E501" s="275"/>
      <c r="F501" s="275"/>
      <c r="G501" s="275"/>
      <c r="H501" s="275"/>
      <c r="I501" s="275"/>
      <c r="J501" s="257"/>
      <c r="K501" s="258"/>
      <c r="L501" s="258"/>
      <c r="M501" s="258"/>
      <c r="N501" s="258"/>
      <c r="O501" s="258"/>
      <c r="P501" s="269"/>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x14ac:dyDescent="0.15">
      <c r="A502" s="254">
        <v>5</v>
      </c>
      <c r="B502" s="254">
        <v>1</v>
      </c>
      <c r="C502" s="275"/>
      <c r="D502" s="275"/>
      <c r="E502" s="275"/>
      <c r="F502" s="275"/>
      <c r="G502" s="275"/>
      <c r="H502" s="275"/>
      <c r="I502" s="275"/>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x14ac:dyDescent="0.15">
      <c r="A503" s="254">
        <v>6</v>
      </c>
      <c r="B503" s="254">
        <v>1</v>
      </c>
      <c r="C503" s="275"/>
      <c r="D503" s="275"/>
      <c r="E503" s="275"/>
      <c r="F503" s="275"/>
      <c r="G503" s="275"/>
      <c r="H503" s="275"/>
      <c r="I503" s="275"/>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x14ac:dyDescent="0.15">
      <c r="A504" s="254">
        <v>7</v>
      </c>
      <c r="B504" s="254">
        <v>1</v>
      </c>
      <c r="C504" s="275"/>
      <c r="D504" s="275"/>
      <c r="E504" s="275"/>
      <c r="F504" s="275"/>
      <c r="G504" s="275"/>
      <c r="H504" s="275"/>
      <c r="I504" s="275"/>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x14ac:dyDescent="0.15">
      <c r="A505" s="254">
        <v>8</v>
      </c>
      <c r="B505" s="254">
        <v>1</v>
      </c>
      <c r="C505" s="275"/>
      <c r="D505" s="275"/>
      <c r="E505" s="275"/>
      <c r="F505" s="275"/>
      <c r="G505" s="275"/>
      <c r="H505" s="275"/>
      <c r="I505" s="275"/>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x14ac:dyDescent="0.15">
      <c r="A506" s="254">
        <v>9</v>
      </c>
      <c r="B506" s="254">
        <v>1</v>
      </c>
      <c r="C506" s="275"/>
      <c r="D506" s="275"/>
      <c r="E506" s="275"/>
      <c r="F506" s="275"/>
      <c r="G506" s="275"/>
      <c r="H506" s="275"/>
      <c r="I506" s="275"/>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x14ac:dyDescent="0.15">
      <c r="A507" s="254">
        <v>10</v>
      </c>
      <c r="B507" s="254">
        <v>1</v>
      </c>
      <c r="C507" s="275"/>
      <c r="D507" s="275"/>
      <c r="E507" s="275"/>
      <c r="F507" s="275"/>
      <c r="G507" s="275"/>
      <c r="H507" s="275"/>
      <c r="I507" s="275"/>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x14ac:dyDescent="0.15">
      <c r="A508" s="254">
        <v>11</v>
      </c>
      <c r="B508" s="254">
        <v>1</v>
      </c>
      <c r="C508" s="275"/>
      <c r="D508" s="275"/>
      <c r="E508" s="275"/>
      <c r="F508" s="275"/>
      <c r="G508" s="275"/>
      <c r="H508" s="275"/>
      <c r="I508" s="275"/>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x14ac:dyDescent="0.15">
      <c r="A509" s="254">
        <v>12</v>
      </c>
      <c r="B509" s="254">
        <v>1</v>
      </c>
      <c r="C509" s="275"/>
      <c r="D509" s="275"/>
      <c r="E509" s="275"/>
      <c r="F509" s="275"/>
      <c r="G509" s="275"/>
      <c r="H509" s="275"/>
      <c r="I509" s="275"/>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x14ac:dyDescent="0.15">
      <c r="A510" s="254">
        <v>13</v>
      </c>
      <c r="B510" s="254">
        <v>1</v>
      </c>
      <c r="C510" s="275"/>
      <c r="D510" s="275"/>
      <c r="E510" s="275"/>
      <c r="F510" s="275"/>
      <c r="G510" s="275"/>
      <c r="H510" s="275"/>
      <c r="I510" s="275"/>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x14ac:dyDescent="0.15">
      <c r="A511" s="254">
        <v>14</v>
      </c>
      <c r="B511" s="254">
        <v>1</v>
      </c>
      <c r="C511" s="275"/>
      <c r="D511" s="275"/>
      <c r="E511" s="275"/>
      <c r="F511" s="275"/>
      <c r="G511" s="275"/>
      <c r="H511" s="275"/>
      <c r="I511" s="275"/>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x14ac:dyDescent="0.15">
      <c r="A512" s="254">
        <v>15</v>
      </c>
      <c r="B512" s="254">
        <v>1</v>
      </c>
      <c r="C512" s="275"/>
      <c r="D512" s="275"/>
      <c r="E512" s="275"/>
      <c r="F512" s="275"/>
      <c r="G512" s="275"/>
      <c r="H512" s="275"/>
      <c r="I512" s="275"/>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x14ac:dyDescent="0.15">
      <c r="A513" s="254">
        <v>16</v>
      </c>
      <c r="B513" s="254">
        <v>1</v>
      </c>
      <c r="C513" s="275"/>
      <c r="D513" s="275"/>
      <c r="E513" s="275"/>
      <c r="F513" s="275"/>
      <c r="G513" s="275"/>
      <c r="H513" s="275"/>
      <c r="I513" s="275"/>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6" customFormat="1" ht="30" hidden="1" customHeight="1" x14ac:dyDescent="0.15">
      <c r="A514" s="254">
        <v>17</v>
      </c>
      <c r="B514" s="254">
        <v>1</v>
      </c>
      <c r="C514" s="275"/>
      <c r="D514" s="275"/>
      <c r="E514" s="275"/>
      <c r="F514" s="275"/>
      <c r="G514" s="275"/>
      <c r="H514" s="275"/>
      <c r="I514" s="275"/>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x14ac:dyDescent="0.15">
      <c r="A515" s="254">
        <v>18</v>
      </c>
      <c r="B515" s="254">
        <v>1</v>
      </c>
      <c r="C515" s="275"/>
      <c r="D515" s="275"/>
      <c r="E515" s="275"/>
      <c r="F515" s="275"/>
      <c r="G515" s="275"/>
      <c r="H515" s="275"/>
      <c r="I515" s="275"/>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x14ac:dyDescent="0.15">
      <c r="A516" s="254">
        <v>19</v>
      </c>
      <c r="B516" s="254">
        <v>1</v>
      </c>
      <c r="C516" s="275"/>
      <c r="D516" s="275"/>
      <c r="E516" s="275"/>
      <c r="F516" s="275"/>
      <c r="G516" s="275"/>
      <c r="H516" s="275"/>
      <c r="I516" s="275"/>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x14ac:dyDescent="0.15">
      <c r="A517" s="254">
        <v>20</v>
      </c>
      <c r="B517" s="254">
        <v>1</v>
      </c>
      <c r="C517" s="275"/>
      <c r="D517" s="275"/>
      <c r="E517" s="275"/>
      <c r="F517" s="275"/>
      <c r="G517" s="275"/>
      <c r="H517" s="275"/>
      <c r="I517" s="275"/>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x14ac:dyDescent="0.15">
      <c r="A518" s="254">
        <v>21</v>
      </c>
      <c r="B518" s="254">
        <v>1</v>
      </c>
      <c r="C518" s="275"/>
      <c r="D518" s="275"/>
      <c r="E518" s="275"/>
      <c r="F518" s="275"/>
      <c r="G518" s="275"/>
      <c r="H518" s="275"/>
      <c r="I518" s="275"/>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x14ac:dyDescent="0.15">
      <c r="A519" s="254">
        <v>22</v>
      </c>
      <c r="B519" s="254">
        <v>1</v>
      </c>
      <c r="C519" s="275"/>
      <c r="D519" s="275"/>
      <c r="E519" s="275"/>
      <c r="F519" s="275"/>
      <c r="G519" s="275"/>
      <c r="H519" s="275"/>
      <c r="I519" s="275"/>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x14ac:dyDescent="0.15">
      <c r="A520" s="254">
        <v>23</v>
      </c>
      <c r="B520" s="254">
        <v>1</v>
      </c>
      <c r="C520" s="275"/>
      <c r="D520" s="275"/>
      <c r="E520" s="275"/>
      <c r="F520" s="275"/>
      <c r="G520" s="275"/>
      <c r="H520" s="275"/>
      <c r="I520" s="275"/>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x14ac:dyDescent="0.15">
      <c r="A521" s="254">
        <v>24</v>
      </c>
      <c r="B521" s="254">
        <v>1</v>
      </c>
      <c r="C521" s="275"/>
      <c r="D521" s="275"/>
      <c r="E521" s="275"/>
      <c r="F521" s="275"/>
      <c r="G521" s="275"/>
      <c r="H521" s="275"/>
      <c r="I521" s="275"/>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x14ac:dyDescent="0.15">
      <c r="A522" s="254">
        <v>25</v>
      </c>
      <c r="B522" s="254">
        <v>1</v>
      </c>
      <c r="C522" s="275"/>
      <c r="D522" s="275"/>
      <c r="E522" s="275"/>
      <c r="F522" s="275"/>
      <c r="G522" s="275"/>
      <c r="H522" s="275"/>
      <c r="I522" s="275"/>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x14ac:dyDescent="0.15">
      <c r="A523" s="254">
        <v>26</v>
      </c>
      <c r="B523" s="254">
        <v>1</v>
      </c>
      <c r="C523" s="275"/>
      <c r="D523" s="275"/>
      <c r="E523" s="275"/>
      <c r="F523" s="275"/>
      <c r="G523" s="275"/>
      <c r="H523" s="275"/>
      <c r="I523" s="275"/>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x14ac:dyDescent="0.15">
      <c r="A524" s="254">
        <v>27</v>
      </c>
      <c r="B524" s="254">
        <v>1</v>
      </c>
      <c r="C524" s="275"/>
      <c r="D524" s="275"/>
      <c r="E524" s="275"/>
      <c r="F524" s="275"/>
      <c r="G524" s="275"/>
      <c r="H524" s="275"/>
      <c r="I524" s="275"/>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x14ac:dyDescent="0.15">
      <c r="A525" s="254">
        <v>28</v>
      </c>
      <c r="B525" s="254">
        <v>1</v>
      </c>
      <c r="C525" s="275"/>
      <c r="D525" s="275"/>
      <c r="E525" s="275"/>
      <c r="F525" s="275"/>
      <c r="G525" s="275"/>
      <c r="H525" s="275"/>
      <c r="I525" s="275"/>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x14ac:dyDescent="0.15">
      <c r="A526" s="254">
        <v>29</v>
      </c>
      <c r="B526" s="254">
        <v>1</v>
      </c>
      <c r="C526" s="275"/>
      <c r="D526" s="275"/>
      <c r="E526" s="275"/>
      <c r="F526" s="275"/>
      <c r="G526" s="275"/>
      <c r="H526" s="275"/>
      <c r="I526" s="275"/>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x14ac:dyDescent="0.15">
      <c r="A527" s="254">
        <v>30</v>
      </c>
      <c r="B527" s="254">
        <v>1</v>
      </c>
      <c r="C527" s="275"/>
      <c r="D527" s="275"/>
      <c r="E527" s="275"/>
      <c r="F527" s="275"/>
      <c r="G527" s="275"/>
      <c r="H527" s="275"/>
      <c r="I527" s="275"/>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79"/>
      <c r="B530" s="279"/>
      <c r="C530" s="279" t="s">
        <v>24</v>
      </c>
      <c r="D530" s="279"/>
      <c r="E530" s="279"/>
      <c r="F530" s="279"/>
      <c r="G530" s="279"/>
      <c r="H530" s="279"/>
      <c r="I530" s="279"/>
      <c r="J530" s="265" t="s">
        <v>197</v>
      </c>
      <c r="K530" s="280"/>
      <c r="L530" s="280"/>
      <c r="M530" s="280"/>
      <c r="N530" s="280"/>
      <c r="O530" s="280"/>
      <c r="P530" s="143" t="s">
        <v>25</v>
      </c>
      <c r="Q530" s="143"/>
      <c r="R530" s="143"/>
      <c r="S530" s="143"/>
      <c r="T530" s="143"/>
      <c r="U530" s="143"/>
      <c r="V530" s="143"/>
      <c r="W530" s="143"/>
      <c r="X530" s="143"/>
      <c r="Y530" s="281" t="s">
        <v>196</v>
      </c>
      <c r="Z530" s="282"/>
      <c r="AA530" s="282"/>
      <c r="AB530" s="282"/>
      <c r="AC530" s="265" t="s">
        <v>230</v>
      </c>
      <c r="AD530" s="265"/>
      <c r="AE530" s="265"/>
      <c r="AF530" s="265"/>
      <c r="AG530" s="265"/>
      <c r="AH530" s="281" t="s">
        <v>248</v>
      </c>
      <c r="AI530" s="279"/>
      <c r="AJ530" s="279"/>
      <c r="AK530" s="279"/>
      <c r="AL530" s="279" t="s">
        <v>19</v>
      </c>
      <c r="AM530" s="279"/>
      <c r="AN530" s="279"/>
      <c r="AO530" s="283"/>
      <c r="AP530" s="268" t="s">
        <v>198</v>
      </c>
      <c r="AQ530" s="268"/>
      <c r="AR530" s="268"/>
      <c r="AS530" s="268"/>
      <c r="AT530" s="268"/>
      <c r="AU530" s="268"/>
      <c r="AV530" s="268"/>
      <c r="AW530" s="268"/>
      <c r="AX530" s="268"/>
      <c r="AY530">
        <f>$AY$528</f>
        <v>0</v>
      </c>
    </row>
    <row r="531" spans="1:51" ht="30" hidden="1" customHeight="1" x14ac:dyDescent="0.15">
      <c r="A531" s="254">
        <v>1</v>
      </c>
      <c r="B531" s="254">
        <v>1</v>
      </c>
      <c r="C531" s="275"/>
      <c r="D531" s="275"/>
      <c r="E531" s="275"/>
      <c r="F531" s="275"/>
      <c r="G531" s="275"/>
      <c r="H531" s="275"/>
      <c r="I531" s="275"/>
      <c r="J531" s="257"/>
      <c r="K531" s="258"/>
      <c r="L531" s="258"/>
      <c r="M531" s="258"/>
      <c r="N531" s="258"/>
      <c r="O531" s="258"/>
      <c r="P531" s="259"/>
      <c r="Q531" s="259"/>
      <c r="R531" s="259"/>
      <c r="S531" s="259"/>
      <c r="T531" s="259"/>
      <c r="U531" s="259"/>
      <c r="V531" s="259"/>
      <c r="W531" s="259"/>
      <c r="X531" s="259"/>
      <c r="Y531" s="260"/>
      <c r="Z531" s="261"/>
      <c r="AA531" s="261"/>
      <c r="AB531" s="262"/>
      <c r="AC531" s="246"/>
      <c r="AD531" s="247"/>
      <c r="AE531" s="247"/>
      <c r="AF531" s="247"/>
      <c r="AG531" s="247"/>
      <c r="AH531" s="277"/>
      <c r="AI531" s="278"/>
      <c r="AJ531" s="278"/>
      <c r="AK531" s="278"/>
      <c r="AL531" s="250"/>
      <c r="AM531" s="251"/>
      <c r="AN531" s="251"/>
      <c r="AO531" s="252"/>
      <c r="AP531" s="253"/>
      <c r="AQ531" s="253"/>
      <c r="AR531" s="253"/>
      <c r="AS531" s="253"/>
      <c r="AT531" s="253"/>
      <c r="AU531" s="253"/>
      <c r="AV531" s="253"/>
      <c r="AW531" s="253"/>
      <c r="AX531" s="253"/>
      <c r="AY531">
        <f>$AY$528</f>
        <v>0</v>
      </c>
    </row>
    <row r="532" spans="1:51" ht="30" hidden="1" customHeight="1" x14ac:dyDescent="0.15">
      <c r="A532" s="254">
        <v>2</v>
      </c>
      <c r="B532" s="254">
        <v>1</v>
      </c>
      <c r="C532" s="275"/>
      <c r="D532" s="275"/>
      <c r="E532" s="275"/>
      <c r="F532" s="275"/>
      <c r="G532" s="275"/>
      <c r="H532" s="275"/>
      <c r="I532" s="275"/>
      <c r="J532" s="257"/>
      <c r="K532" s="258"/>
      <c r="L532" s="258"/>
      <c r="M532" s="258"/>
      <c r="N532" s="258"/>
      <c r="O532" s="258"/>
      <c r="P532" s="259"/>
      <c r="Q532" s="259"/>
      <c r="R532" s="259"/>
      <c r="S532" s="259"/>
      <c r="T532" s="259"/>
      <c r="U532" s="259"/>
      <c r="V532" s="259"/>
      <c r="W532" s="259"/>
      <c r="X532" s="259"/>
      <c r="Y532" s="260"/>
      <c r="Z532" s="261"/>
      <c r="AA532" s="261"/>
      <c r="AB532" s="262"/>
      <c r="AC532" s="246"/>
      <c r="AD532" s="247"/>
      <c r="AE532" s="247"/>
      <c r="AF532" s="247"/>
      <c r="AG532" s="247"/>
      <c r="AH532" s="277"/>
      <c r="AI532" s="278"/>
      <c r="AJ532" s="278"/>
      <c r="AK532" s="278"/>
      <c r="AL532" s="250"/>
      <c r="AM532" s="251"/>
      <c r="AN532" s="251"/>
      <c r="AO532" s="252"/>
      <c r="AP532" s="253"/>
      <c r="AQ532" s="253"/>
      <c r="AR532" s="253"/>
      <c r="AS532" s="253"/>
      <c r="AT532" s="253"/>
      <c r="AU532" s="253"/>
      <c r="AV532" s="253"/>
      <c r="AW532" s="253"/>
      <c r="AX532" s="253"/>
      <c r="AY532">
        <f>COUNTA($C$532)</f>
        <v>0</v>
      </c>
    </row>
    <row r="533" spans="1:51" ht="30" hidden="1" customHeight="1" x14ac:dyDescent="0.15">
      <c r="A533" s="254">
        <v>3</v>
      </c>
      <c r="B533" s="254">
        <v>1</v>
      </c>
      <c r="C533" s="276"/>
      <c r="D533" s="275"/>
      <c r="E533" s="275"/>
      <c r="F533" s="275"/>
      <c r="G533" s="275"/>
      <c r="H533" s="275"/>
      <c r="I533" s="275"/>
      <c r="J533" s="257"/>
      <c r="K533" s="258"/>
      <c r="L533" s="258"/>
      <c r="M533" s="258"/>
      <c r="N533" s="258"/>
      <c r="O533" s="258"/>
      <c r="P533" s="269"/>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x14ac:dyDescent="0.15">
      <c r="A534" s="254">
        <v>4</v>
      </c>
      <c r="B534" s="254">
        <v>1</v>
      </c>
      <c r="C534" s="276"/>
      <c r="D534" s="275"/>
      <c r="E534" s="275"/>
      <c r="F534" s="275"/>
      <c r="G534" s="275"/>
      <c r="H534" s="275"/>
      <c r="I534" s="275"/>
      <c r="J534" s="257"/>
      <c r="K534" s="258"/>
      <c r="L534" s="258"/>
      <c r="M534" s="258"/>
      <c r="N534" s="258"/>
      <c r="O534" s="258"/>
      <c r="P534" s="269"/>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x14ac:dyDescent="0.15">
      <c r="A535" s="254">
        <v>5</v>
      </c>
      <c r="B535" s="254">
        <v>1</v>
      </c>
      <c r="C535" s="275"/>
      <c r="D535" s="275"/>
      <c r="E535" s="275"/>
      <c r="F535" s="275"/>
      <c r="G535" s="275"/>
      <c r="H535" s="275"/>
      <c r="I535" s="275"/>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x14ac:dyDescent="0.15">
      <c r="A536" s="254">
        <v>6</v>
      </c>
      <c r="B536" s="254">
        <v>1</v>
      </c>
      <c r="C536" s="275"/>
      <c r="D536" s="275"/>
      <c r="E536" s="275"/>
      <c r="F536" s="275"/>
      <c r="G536" s="275"/>
      <c r="H536" s="275"/>
      <c r="I536" s="275"/>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x14ac:dyDescent="0.15">
      <c r="A537" s="254">
        <v>7</v>
      </c>
      <c r="B537" s="254">
        <v>1</v>
      </c>
      <c r="C537" s="275"/>
      <c r="D537" s="275"/>
      <c r="E537" s="275"/>
      <c r="F537" s="275"/>
      <c r="G537" s="275"/>
      <c r="H537" s="275"/>
      <c r="I537" s="275"/>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x14ac:dyDescent="0.15">
      <c r="A538" s="254">
        <v>8</v>
      </c>
      <c r="B538" s="254">
        <v>1</v>
      </c>
      <c r="C538" s="275"/>
      <c r="D538" s="275"/>
      <c r="E538" s="275"/>
      <c r="F538" s="275"/>
      <c r="G538" s="275"/>
      <c r="H538" s="275"/>
      <c r="I538" s="275"/>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x14ac:dyDescent="0.15">
      <c r="A539" s="254">
        <v>9</v>
      </c>
      <c r="B539" s="254">
        <v>1</v>
      </c>
      <c r="C539" s="275"/>
      <c r="D539" s="275"/>
      <c r="E539" s="275"/>
      <c r="F539" s="275"/>
      <c r="G539" s="275"/>
      <c r="H539" s="275"/>
      <c r="I539" s="275"/>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x14ac:dyDescent="0.15">
      <c r="A540" s="254">
        <v>10</v>
      </c>
      <c r="B540" s="254">
        <v>1</v>
      </c>
      <c r="C540" s="275"/>
      <c r="D540" s="275"/>
      <c r="E540" s="275"/>
      <c r="F540" s="275"/>
      <c r="G540" s="275"/>
      <c r="H540" s="275"/>
      <c r="I540" s="275"/>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x14ac:dyDescent="0.15">
      <c r="A541" s="254">
        <v>11</v>
      </c>
      <c r="B541" s="254">
        <v>1</v>
      </c>
      <c r="C541" s="275"/>
      <c r="D541" s="275"/>
      <c r="E541" s="275"/>
      <c r="F541" s="275"/>
      <c r="G541" s="275"/>
      <c r="H541" s="275"/>
      <c r="I541" s="275"/>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x14ac:dyDescent="0.15">
      <c r="A542" s="254">
        <v>12</v>
      </c>
      <c r="B542" s="254">
        <v>1</v>
      </c>
      <c r="C542" s="275"/>
      <c r="D542" s="275"/>
      <c r="E542" s="275"/>
      <c r="F542" s="275"/>
      <c r="G542" s="275"/>
      <c r="H542" s="275"/>
      <c r="I542" s="275"/>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x14ac:dyDescent="0.15">
      <c r="A543" s="254">
        <v>13</v>
      </c>
      <c r="B543" s="254">
        <v>1</v>
      </c>
      <c r="C543" s="275"/>
      <c r="D543" s="275"/>
      <c r="E543" s="275"/>
      <c r="F543" s="275"/>
      <c r="G543" s="275"/>
      <c r="H543" s="275"/>
      <c r="I543" s="275"/>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x14ac:dyDescent="0.15">
      <c r="A544" s="254">
        <v>14</v>
      </c>
      <c r="B544" s="254">
        <v>1</v>
      </c>
      <c r="C544" s="275"/>
      <c r="D544" s="275"/>
      <c r="E544" s="275"/>
      <c r="F544" s="275"/>
      <c r="G544" s="275"/>
      <c r="H544" s="275"/>
      <c r="I544" s="275"/>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x14ac:dyDescent="0.15">
      <c r="A545" s="254">
        <v>15</v>
      </c>
      <c r="B545" s="254">
        <v>1</v>
      </c>
      <c r="C545" s="275"/>
      <c r="D545" s="275"/>
      <c r="E545" s="275"/>
      <c r="F545" s="275"/>
      <c r="G545" s="275"/>
      <c r="H545" s="275"/>
      <c r="I545" s="275"/>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x14ac:dyDescent="0.15">
      <c r="A546" s="254">
        <v>16</v>
      </c>
      <c r="B546" s="254">
        <v>1</v>
      </c>
      <c r="C546" s="275"/>
      <c r="D546" s="275"/>
      <c r="E546" s="275"/>
      <c r="F546" s="275"/>
      <c r="G546" s="275"/>
      <c r="H546" s="275"/>
      <c r="I546" s="275"/>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6" customFormat="1" ht="30" hidden="1" customHeight="1" x14ac:dyDescent="0.15">
      <c r="A547" s="254">
        <v>17</v>
      </c>
      <c r="B547" s="254">
        <v>1</v>
      </c>
      <c r="C547" s="275"/>
      <c r="D547" s="275"/>
      <c r="E547" s="275"/>
      <c r="F547" s="275"/>
      <c r="G547" s="275"/>
      <c r="H547" s="275"/>
      <c r="I547" s="275"/>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x14ac:dyDescent="0.15">
      <c r="A548" s="254">
        <v>18</v>
      </c>
      <c r="B548" s="254">
        <v>1</v>
      </c>
      <c r="C548" s="275"/>
      <c r="D548" s="275"/>
      <c r="E548" s="275"/>
      <c r="F548" s="275"/>
      <c r="G548" s="275"/>
      <c r="H548" s="275"/>
      <c r="I548" s="275"/>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x14ac:dyDescent="0.15">
      <c r="A549" s="254">
        <v>19</v>
      </c>
      <c r="B549" s="254">
        <v>1</v>
      </c>
      <c r="C549" s="275"/>
      <c r="D549" s="275"/>
      <c r="E549" s="275"/>
      <c r="F549" s="275"/>
      <c r="G549" s="275"/>
      <c r="H549" s="275"/>
      <c r="I549" s="275"/>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x14ac:dyDescent="0.15">
      <c r="A550" s="254">
        <v>20</v>
      </c>
      <c r="B550" s="254">
        <v>1</v>
      </c>
      <c r="C550" s="275"/>
      <c r="D550" s="275"/>
      <c r="E550" s="275"/>
      <c r="F550" s="275"/>
      <c r="G550" s="275"/>
      <c r="H550" s="275"/>
      <c r="I550" s="275"/>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x14ac:dyDescent="0.15">
      <c r="A551" s="254">
        <v>21</v>
      </c>
      <c r="B551" s="254">
        <v>1</v>
      </c>
      <c r="C551" s="275"/>
      <c r="D551" s="275"/>
      <c r="E551" s="275"/>
      <c r="F551" s="275"/>
      <c r="G551" s="275"/>
      <c r="H551" s="275"/>
      <c r="I551" s="275"/>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x14ac:dyDescent="0.15">
      <c r="A552" s="254">
        <v>22</v>
      </c>
      <c r="B552" s="254">
        <v>1</v>
      </c>
      <c r="C552" s="275"/>
      <c r="D552" s="275"/>
      <c r="E552" s="275"/>
      <c r="F552" s="275"/>
      <c r="G552" s="275"/>
      <c r="H552" s="275"/>
      <c r="I552" s="275"/>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x14ac:dyDescent="0.15">
      <c r="A553" s="254">
        <v>23</v>
      </c>
      <c r="B553" s="254">
        <v>1</v>
      </c>
      <c r="C553" s="275"/>
      <c r="D553" s="275"/>
      <c r="E553" s="275"/>
      <c r="F553" s="275"/>
      <c r="G553" s="275"/>
      <c r="H553" s="275"/>
      <c r="I553" s="275"/>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x14ac:dyDescent="0.15">
      <c r="A554" s="254">
        <v>24</v>
      </c>
      <c r="B554" s="254">
        <v>1</v>
      </c>
      <c r="C554" s="275"/>
      <c r="D554" s="275"/>
      <c r="E554" s="275"/>
      <c r="F554" s="275"/>
      <c r="G554" s="275"/>
      <c r="H554" s="275"/>
      <c r="I554" s="275"/>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x14ac:dyDescent="0.15">
      <c r="A555" s="254">
        <v>25</v>
      </c>
      <c r="B555" s="254">
        <v>1</v>
      </c>
      <c r="C555" s="275"/>
      <c r="D555" s="275"/>
      <c r="E555" s="275"/>
      <c r="F555" s="275"/>
      <c r="G555" s="275"/>
      <c r="H555" s="275"/>
      <c r="I555" s="275"/>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x14ac:dyDescent="0.15">
      <c r="A556" s="254">
        <v>26</v>
      </c>
      <c r="B556" s="254">
        <v>1</v>
      </c>
      <c r="C556" s="275"/>
      <c r="D556" s="275"/>
      <c r="E556" s="275"/>
      <c r="F556" s="275"/>
      <c r="G556" s="275"/>
      <c r="H556" s="275"/>
      <c r="I556" s="275"/>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x14ac:dyDescent="0.15">
      <c r="A557" s="254">
        <v>27</v>
      </c>
      <c r="B557" s="254">
        <v>1</v>
      </c>
      <c r="C557" s="275"/>
      <c r="D557" s="275"/>
      <c r="E557" s="275"/>
      <c r="F557" s="275"/>
      <c r="G557" s="275"/>
      <c r="H557" s="275"/>
      <c r="I557" s="275"/>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x14ac:dyDescent="0.15">
      <c r="A558" s="254">
        <v>28</v>
      </c>
      <c r="B558" s="254">
        <v>1</v>
      </c>
      <c r="C558" s="275"/>
      <c r="D558" s="275"/>
      <c r="E558" s="275"/>
      <c r="F558" s="275"/>
      <c r="G558" s="275"/>
      <c r="H558" s="275"/>
      <c r="I558" s="275"/>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x14ac:dyDescent="0.15">
      <c r="A559" s="254">
        <v>29</v>
      </c>
      <c r="B559" s="254">
        <v>1</v>
      </c>
      <c r="C559" s="275"/>
      <c r="D559" s="275"/>
      <c r="E559" s="275"/>
      <c r="F559" s="275"/>
      <c r="G559" s="275"/>
      <c r="H559" s="275"/>
      <c r="I559" s="275"/>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x14ac:dyDescent="0.15">
      <c r="A560" s="254">
        <v>30</v>
      </c>
      <c r="B560" s="254">
        <v>1</v>
      </c>
      <c r="C560" s="275"/>
      <c r="D560" s="275"/>
      <c r="E560" s="275"/>
      <c r="F560" s="275"/>
      <c r="G560" s="275"/>
      <c r="H560" s="275"/>
      <c r="I560" s="275"/>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79"/>
      <c r="B563" s="279"/>
      <c r="C563" s="279" t="s">
        <v>24</v>
      </c>
      <c r="D563" s="279"/>
      <c r="E563" s="279"/>
      <c r="F563" s="279"/>
      <c r="G563" s="279"/>
      <c r="H563" s="279"/>
      <c r="I563" s="279"/>
      <c r="J563" s="265" t="s">
        <v>197</v>
      </c>
      <c r="K563" s="280"/>
      <c r="L563" s="280"/>
      <c r="M563" s="280"/>
      <c r="N563" s="280"/>
      <c r="O563" s="280"/>
      <c r="P563" s="143" t="s">
        <v>25</v>
      </c>
      <c r="Q563" s="143"/>
      <c r="R563" s="143"/>
      <c r="S563" s="143"/>
      <c r="T563" s="143"/>
      <c r="U563" s="143"/>
      <c r="V563" s="143"/>
      <c r="W563" s="143"/>
      <c r="X563" s="143"/>
      <c r="Y563" s="281" t="s">
        <v>196</v>
      </c>
      <c r="Z563" s="282"/>
      <c r="AA563" s="282"/>
      <c r="AB563" s="282"/>
      <c r="AC563" s="265" t="s">
        <v>230</v>
      </c>
      <c r="AD563" s="265"/>
      <c r="AE563" s="265"/>
      <c r="AF563" s="265"/>
      <c r="AG563" s="265"/>
      <c r="AH563" s="281" t="s">
        <v>248</v>
      </c>
      <c r="AI563" s="279"/>
      <c r="AJ563" s="279"/>
      <c r="AK563" s="279"/>
      <c r="AL563" s="279" t="s">
        <v>19</v>
      </c>
      <c r="AM563" s="279"/>
      <c r="AN563" s="279"/>
      <c r="AO563" s="283"/>
      <c r="AP563" s="268" t="s">
        <v>198</v>
      </c>
      <c r="AQ563" s="268"/>
      <c r="AR563" s="268"/>
      <c r="AS563" s="268"/>
      <c r="AT563" s="268"/>
      <c r="AU563" s="268"/>
      <c r="AV563" s="268"/>
      <c r="AW563" s="268"/>
      <c r="AX563" s="268"/>
      <c r="AY563">
        <f>$AY$561</f>
        <v>0</v>
      </c>
    </row>
    <row r="564" spans="1:51" ht="30" hidden="1" customHeight="1" x14ac:dyDescent="0.15">
      <c r="A564" s="254">
        <v>1</v>
      </c>
      <c r="B564" s="254">
        <v>1</v>
      </c>
      <c r="C564" s="275"/>
      <c r="D564" s="275"/>
      <c r="E564" s="275"/>
      <c r="F564" s="275"/>
      <c r="G564" s="275"/>
      <c r="H564" s="275"/>
      <c r="I564" s="275"/>
      <c r="J564" s="257"/>
      <c r="K564" s="258"/>
      <c r="L564" s="258"/>
      <c r="M564" s="258"/>
      <c r="N564" s="258"/>
      <c r="O564" s="258"/>
      <c r="P564" s="259"/>
      <c r="Q564" s="259"/>
      <c r="R564" s="259"/>
      <c r="S564" s="259"/>
      <c r="T564" s="259"/>
      <c r="U564" s="259"/>
      <c r="V564" s="259"/>
      <c r="W564" s="259"/>
      <c r="X564" s="259"/>
      <c r="Y564" s="260"/>
      <c r="Z564" s="261"/>
      <c r="AA564" s="261"/>
      <c r="AB564" s="262"/>
      <c r="AC564" s="246"/>
      <c r="AD564" s="247"/>
      <c r="AE564" s="247"/>
      <c r="AF564" s="247"/>
      <c r="AG564" s="247"/>
      <c r="AH564" s="277"/>
      <c r="AI564" s="278"/>
      <c r="AJ564" s="278"/>
      <c r="AK564" s="278"/>
      <c r="AL564" s="250"/>
      <c r="AM564" s="251"/>
      <c r="AN564" s="251"/>
      <c r="AO564" s="252"/>
      <c r="AP564" s="253"/>
      <c r="AQ564" s="253"/>
      <c r="AR564" s="253"/>
      <c r="AS564" s="253"/>
      <c r="AT564" s="253"/>
      <c r="AU564" s="253"/>
      <c r="AV564" s="253"/>
      <c r="AW564" s="253"/>
      <c r="AX564" s="253"/>
      <c r="AY564">
        <f>$AY$561</f>
        <v>0</v>
      </c>
    </row>
    <row r="565" spans="1:51" ht="30" hidden="1" customHeight="1" x14ac:dyDescent="0.15">
      <c r="A565" s="254">
        <v>2</v>
      </c>
      <c r="B565" s="254">
        <v>1</v>
      </c>
      <c r="C565" s="275"/>
      <c r="D565" s="275"/>
      <c r="E565" s="275"/>
      <c r="F565" s="275"/>
      <c r="G565" s="275"/>
      <c r="H565" s="275"/>
      <c r="I565" s="275"/>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7"/>
      <c r="AI565" s="278"/>
      <c r="AJ565" s="278"/>
      <c r="AK565" s="278"/>
      <c r="AL565" s="250"/>
      <c r="AM565" s="251"/>
      <c r="AN565" s="251"/>
      <c r="AO565" s="252"/>
      <c r="AP565" s="253"/>
      <c r="AQ565" s="253"/>
      <c r="AR565" s="253"/>
      <c r="AS565" s="253"/>
      <c r="AT565" s="253"/>
      <c r="AU565" s="253"/>
      <c r="AV565" s="253"/>
      <c r="AW565" s="253"/>
      <c r="AX565" s="253"/>
      <c r="AY565">
        <f>COUNTA($C$565)</f>
        <v>0</v>
      </c>
    </row>
    <row r="566" spans="1:51" ht="30" hidden="1" customHeight="1" x14ac:dyDescent="0.15">
      <c r="A566" s="254">
        <v>3</v>
      </c>
      <c r="B566" s="254">
        <v>1</v>
      </c>
      <c r="C566" s="276"/>
      <c r="D566" s="275"/>
      <c r="E566" s="275"/>
      <c r="F566" s="275"/>
      <c r="G566" s="275"/>
      <c r="H566" s="275"/>
      <c r="I566" s="275"/>
      <c r="J566" s="257"/>
      <c r="K566" s="258"/>
      <c r="L566" s="258"/>
      <c r="M566" s="258"/>
      <c r="N566" s="258"/>
      <c r="O566" s="258"/>
      <c r="P566" s="269"/>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x14ac:dyDescent="0.15">
      <c r="A567" s="254">
        <v>4</v>
      </c>
      <c r="B567" s="254">
        <v>1</v>
      </c>
      <c r="C567" s="276"/>
      <c r="D567" s="275"/>
      <c r="E567" s="275"/>
      <c r="F567" s="275"/>
      <c r="G567" s="275"/>
      <c r="H567" s="275"/>
      <c r="I567" s="275"/>
      <c r="J567" s="257"/>
      <c r="K567" s="258"/>
      <c r="L567" s="258"/>
      <c r="M567" s="258"/>
      <c r="N567" s="258"/>
      <c r="O567" s="258"/>
      <c r="P567" s="269"/>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x14ac:dyDescent="0.15">
      <c r="A568" s="254">
        <v>5</v>
      </c>
      <c r="B568" s="254">
        <v>1</v>
      </c>
      <c r="C568" s="275"/>
      <c r="D568" s="275"/>
      <c r="E568" s="275"/>
      <c r="F568" s="275"/>
      <c r="G568" s="275"/>
      <c r="H568" s="275"/>
      <c r="I568" s="275"/>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x14ac:dyDescent="0.15">
      <c r="A569" s="254">
        <v>6</v>
      </c>
      <c r="B569" s="254">
        <v>1</v>
      </c>
      <c r="C569" s="275"/>
      <c r="D569" s="275"/>
      <c r="E569" s="275"/>
      <c r="F569" s="275"/>
      <c r="G569" s="275"/>
      <c r="H569" s="275"/>
      <c r="I569" s="275"/>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x14ac:dyDescent="0.15">
      <c r="A570" s="254">
        <v>7</v>
      </c>
      <c r="B570" s="254">
        <v>1</v>
      </c>
      <c r="C570" s="275"/>
      <c r="D570" s="275"/>
      <c r="E570" s="275"/>
      <c r="F570" s="275"/>
      <c r="G570" s="275"/>
      <c r="H570" s="275"/>
      <c r="I570" s="275"/>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x14ac:dyDescent="0.15">
      <c r="A571" s="254">
        <v>8</v>
      </c>
      <c r="B571" s="254">
        <v>1</v>
      </c>
      <c r="C571" s="275"/>
      <c r="D571" s="275"/>
      <c r="E571" s="275"/>
      <c r="F571" s="275"/>
      <c r="G571" s="275"/>
      <c r="H571" s="275"/>
      <c r="I571" s="275"/>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x14ac:dyDescent="0.15">
      <c r="A572" s="254">
        <v>9</v>
      </c>
      <c r="B572" s="254">
        <v>1</v>
      </c>
      <c r="C572" s="275"/>
      <c r="D572" s="275"/>
      <c r="E572" s="275"/>
      <c r="F572" s="275"/>
      <c r="G572" s="275"/>
      <c r="H572" s="275"/>
      <c r="I572" s="275"/>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x14ac:dyDescent="0.15">
      <c r="A573" s="254">
        <v>10</v>
      </c>
      <c r="B573" s="254">
        <v>1</v>
      </c>
      <c r="C573" s="275"/>
      <c r="D573" s="275"/>
      <c r="E573" s="275"/>
      <c r="F573" s="275"/>
      <c r="G573" s="275"/>
      <c r="H573" s="275"/>
      <c r="I573" s="275"/>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x14ac:dyDescent="0.15">
      <c r="A574" s="254">
        <v>11</v>
      </c>
      <c r="B574" s="254">
        <v>1</v>
      </c>
      <c r="C574" s="275"/>
      <c r="D574" s="275"/>
      <c r="E574" s="275"/>
      <c r="F574" s="275"/>
      <c r="G574" s="275"/>
      <c r="H574" s="275"/>
      <c r="I574" s="275"/>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x14ac:dyDescent="0.15">
      <c r="A575" s="254">
        <v>12</v>
      </c>
      <c r="B575" s="254">
        <v>1</v>
      </c>
      <c r="C575" s="275"/>
      <c r="D575" s="275"/>
      <c r="E575" s="275"/>
      <c r="F575" s="275"/>
      <c r="G575" s="275"/>
      <c r="H575" s="275"/>
      <c r="I575" s="275"/>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x14ac:dyDescent="0.15">
      <c r="A576" s="254">
        <v>13</v>
      </c>
      <c r="B576" s="254">
        <v>1</v>
      </c>
      <c r="C576" s="275"/>
      <c r="D576" s="275"/>
      <c r="E576" s="275"/>
      <c r="F576" s="275"/>
      <c r="G576" s="275"/>
      <c r="H576" s="275"/>
      <c r="I576" s="275"/>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x14ac:dyDescent="0.15">
      <c r="A577" s="254">
        <v>14</v>
      </c>
      <c r="B577" s="254">
        <v>1</v>
      </c>
      <c r="C577" s="275"/>
      <c r="D577" s="275"/>
      <c r="E577" s="275"/>
      <c r="F577" s="275"/>
      <c r="G577" s="275"/>
      <c r="H577" s="275"/>
      <c r="I577" s="275"/>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x14ac:dyDescent="0.15">
      <c r="A578" s="254">
        <v>15</v>
      </c>
      <c r="B578" s="254">
        <v>1</v>
      </c>
      <c r="C578" s="275"/>
      <c r="D578" s="275"/>
      <c r="E578" s="275"/>
      <c r="F578" s="275"/>
      <c r="G578" s="275"/>
      <c r="H578" s="275"/>
      <c r="I578" s="275"/>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x14ac:dyDescent="0.15">
      <c r="A579" s="254">
        <v>16</v>
      </c>
      <c r="B579" s="254">
        <v>1</v>
      </c>
      <c r="C579" s="275"/>
      <c r="D579" s="275"/>
      <c r="E579" s="275"/>
      <c r="F579" s="275"/>
      <c r="G579" s="275"/>
      <c r="H579" s="275"/>
      <c r="I579" s="275"/>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6" customFormat="1" ht="30" hidden="1" customHeight="1" x14ac:dyDescent="0.15">
      <c r="A580" s="254">
        <v>17</v>
      </c>
      <c r="B580" s="254">
        <v>1</v>
      </c>
      <c r="C580" s="275"/>
      <c r="D580" s="275"/>
      <c r="E580" s="275"/>
      <c r="F580" s="275"/>
      <c r="G580" s="275"/>
      <c r="H580" s="275"/>
      <c r="I580" s="275"/>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x14ac:dyDescent="0.15">
      <c r="A581" s="254">
        <v>18</v>
      </c>
      <c r="B581" s="254">
        <v>1</v>
      </c>
      <c r="C581" s="275"/>
      <c r="D581" s="275"/>
      <c r="E581" s="275"/>
      <c r="F581" s="275"/>
      <c r="G581" s="275"/>
      <c r="H581" s="275"/>
      <c r="I581" s="275"/>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x14ac:dyDescent="0.15">
      <c r="A582" s="254">
        <v>19</v>
      </c>
      <c r="B582" s="254">
        <v>1</v>
      </c>
      <c r="C582" s="275"/>
      <c r="D582" s="275"/>
      <c r="E582" s="275"/>
      <c r="F582" s="275"/>
      <c r="G582" s="275"/>
      <c r="H582" s="275"/>
      <c r="I582" s="275"/>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x14ac:dyDescent="0.15">
      <c r="A583" s="254">
        <v>20</v>
      </c>
      <c r="B583" s="254">
        <v>1</v>
      </c>
      <c r="C583" s="275"/>
      <c r="D583" s="275"/>
      <c r="E583" s="275"/>
      <c r="F583" s="275"/>
      <c r="G583" s="275"/>
      <c r="H583" s="275"/>
      <c r="I583" s="275"/>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x14ac:dyDescent="0.15">
      <c r="A584" s="254">
        <v>21</v>
      </c>
      <c r="B584" s="254">
        <v>1</v>
      </c>
      <c r="C584" s="275"/>
      <c r="D584" s="275"/>
      <c r="E584" s="275"/>
      <c r="F584" s="275"/>
      <c r="G584" s="275"/>
      <c r="H584" s="275"/>
      <c r="I584" s="275"/>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x14ac:dyDescent="0.15">
      <c r="A585" s="254">
        <v>22</v>
      </c>
      <c r="B585" s="254">
        <v>1</v>
      </c>
      <c r="C585" s="275"/>
      <c r="D585" s="275"/>
      <c r="E585" s="275"/>
      <c r="F585" s="275"/>
      <c r="G585" s="275"/>
      <c r="H585" s="275"/>
      <c r="I585" s="275"/>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x14ac:dyDescent="0.15">
      <c r="A586" s="254">
        <v>23</v>
      </c>
      <c r="B586" s="254">
        <v>1</v>
      </c>
      <c r="C586" s="275"/>
      <c r="D586" s="275"/>
      <c r="E586" s="275"/>
      <c r="F586" s="275"/>
      <c r="G586" s="275"/>
      <c r="H586" s="275"/>
      <c r="I586" s="275"/>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x14ac:dyDescent="0.15">
      <c r="A587" s="254">
        <v>24</v>
      </c>
      <c r="B587" s="254">
        <v>1</v>
      </c>
      <c r="C587" s="275"/>
      <c r="D587" s="275"/>
      <c r="E587" s="275"/>
      <c r="F587" s="275"/>
      <c r="G587" s="275"/>
      <c r="H587" s="275"/>
      <c r="I587" s="275"/>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x14ac:dyDescent="0.15">
      <c r="A588" s="254">
        <v>25</v>
      </c>
      <c r="B588" s="254">
        <v>1</v>
      </c>
      <c r="C588" s="275"/>
      <c r="D588" s="275"/>
      <c r="E588" s="275"/>
      <c r="F588" s="275"/>
      <c r="G588" s="275"/>
      <c r="H588" s="275"/>
      <c r="I588" s="275"/>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x14ac:dyDescent="0.15">
      <c r="A589" s="254">
        <v>26</v>
      </c>
      <c r="B589" s="254">
        <v>1</v>
      </c>
      <c r="C589" s="275"/>
      <c r="D589" s="275"/>
      <c r="E589" s="275"/>
      <c r="F589" s="275"/>
      <c r="G589" s="275"/>
      <c r="H589" s="275"/>
      <c r="I589" s="275"/>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x14ac:dyDescent="0.15">
      <c r="A590" s="254">
        <v>27</v>
      </c>
      <c r="B590" s="254">
        <v>1</v>
      </c>
      <c r="C590" s="275"/>
      <c r="D590" s="275"/>
      <c r="E590" s="275"/>
      <c r="F590" s="275"/>
      <c r="G590" s="275"/>
      <c r="H590" s="275"/>
      <c r="I590" s="275"/>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x14ac:dyDescent="0.15">
      <c r="A591" s="254">
        <v>28</v>
      </c>
      <c r="B591" s="254">
        <v>1</v>
      </c>
      <c r="C591" s="275"/>
      <c r="D591" s="275"/>
      <c r="E591" s="275"/>
      <c r="F591" s="275"/>
      <c r="G591" s="275"/>
      <c r="H591" s="275"/>
      <c r="I591" s="275"/>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x14ac:dyDescent="0.15">
      <c r="A592" s="254">
        <v>29</v>
      </c>
      <c r="B592" s="254">
        <v>1</v>
      </c>
      <c r="C592" s="275"/>
      <c r="D592" s="275"/>
      <c r="E592" s="275"/>
      <c r="F592" s="275"/>
      <c r="G592" s="275"/>
      <c r="H592" s="275"/>
      <c r="I592" s="275"/>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x14ac:dyDescent="0.15">
      <c r="A593" s="254">
        <v>30</v>
      </c>
      <c r="B593" s="254">
        <v>1</v>
      </c>
      <c r="C593" s="275"/>
      <c r="D593" s="275"/>
      <c r="E593" s="275"/>
      <c r="F593" s="275"/>
      <c r="G593" s="275"/>
      <c r="H593" s="275"/>
      <c r="I593" s="275"/>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79"/>
      <c r="B596" s="279"/>
      <c r="C596" s="279" t="s">
        <v>24</v>
      </c>
      <c r="D596" s="279"/>
      <c r="E596" s="279"/>
      <c r="F596" s="279"/>
      <c r="G596" s="279"/>
      <c r="H596" s="279"/>
      <c r="I596" s="279"/>
      <c r="J596" s="265" t="s">
        <v>197</v>
      </c>
      <c r="K596" s="280"/>
      <c r="L596" s="280"/>
      <c r="M596" s="280"/>
      <c r="N596" s="280"/>
      <c r="O596" s="280"/>
      <c r="P596" s="143" t="s">
        <v>25</v>
      </c>
      <c r="Q596" s="143"/>
      <c r="R596" s="143"/>
      <c r="S596" s="143"/>
      <c r="T596" s="143"/>
      <c r="U596" s="143"/>
      <c r="V596" s="143"/>
      <c r="W596" s="143"/>
      <c r="X596" s="143"/>
      <c r="Y596" s="281" t="s">
        <v>196</v>
      </c>
      <c r="Z596" s="282"/>
      <c r="AA596" s="282"/>
      <c r="AB596" s="282"/>
      <c r="AC596" s="265" t="s">
        <v>230</v>
      </c>
      <c r="AD596" s="265"/>
      <c r="AE596" s="265"/>
      <c r="AF596" s="265"/>
      <c r="AG596" s="265"/>
      <c r="AH596" s="281" t="s">
        <v>248</v>
      </c>
      <c r="AI596" s="279"/>
      <c r="AJ596" s="279"/>
      <c r="AK596" s="279"/>
      <c r="AL596" s="279" t="s">
        <v>19</v>
      </c>
      <c r="AM596" s="279"/>
      <c r="AN596" s="279"/>
      <c r="AO596" s="283"/>
      <c r="AP596" s="268" t="s">
        <v>198</v>
      </c>
      <c r="AQ596" s="268"/>
      <c r="AR596" s="268"/>
      <c r="AS596" s="268"/>
      <c r="AT596" s="268"/>
      <c r="AU596" s="268"/>
      <c r="AV596" s="268"/>
      <c r="AW596" s="268"/>
      <c r="AX596" s="268"/>
      <c r="AY596">
        <f>$AY$594</f>
        <v>0</v>
      </c>
    </row>
    <row r="597" spans="1:51" ht="30" hidden="1" customHeight="1" x14ac:dyDescent="0.15">
      <c r="A597" s="254">
        <v>1</v>
      </c>
      <c r="B597" s="254">
        <v>1</v>
      </c>
      <c r="C597" s="275"/>
      <c r="D597" s="275"/>
      <c r="E597" s="275"/>
      <c r="F597" s="275"/>
      <c r="G597" s="275"/>
      <c r="H597" s="275"/>
      <c r="I597" s="275"/>
      <c r="J597" s="257"/>
      <c r="K597" s="258"/>
      <c r="L597" s="258"/>
      <c r="M597" s="258"/>
      <c r="N597" s="258"/>
      <c r="O597" s="258"/>
      <c r="P597" s="259"/>
      <c r="Q597" s="259"/>
      <c r="R597" s="259"/>
      <c r="S597" s="259"/>
      <c r="T597" s="259"/>
      <c r="U597" s="259"/>
      <c r="V597" s="259"/>
      <c r="W597" s="259"/>
      <c r="X597" s="259"/>
      <c r="Y597" s="260"/>
      <c r="Z597" s="261"/>
      <c r="AA597" s="261"/>
      <c r="AB597" s="262"/>
      <c r="AC597" s="246"/>
      <c r="AD597" s="247"/>
      <c r="AE597" s="247"/>
      <c r="AF597" s="247"/>
      <c r="AG597" s="247"/>
      <c r="AH597" s="277"/>
      <c r="AI597" s="278"/>
      <c r="AJ597" s="278"/>
      <c r="AK597" s="278"/>
      <c r="AL597" s="250"/>
      <c r="AM597" s="251"/>
      <c r="AN597" s="251"/>
      <c r="AO597" s="252"/>
      <c r="AP597" s="253"/>
      <c r="AQ597" s="253"/>
      <c r="AR597" s="253"/>
      <c r="AS597" s="253"/>
      <c r="AT597" s="253"/>
      <c r="AU597" s="253"/>
      <c r="AV597" s="253"/>
      <c r="AW597" s="253"/>
      <c r="AX597" s="253"/>
      <c r="AY597">
        <f>$AY$594</f>
        <v>0</v>
      </c>
    </row>
    <row r="598" spans="1:51" ht="30" hidden="1" customHeight="1" x14ac:dyDescent="0.15">
      <c r="A598" s="254">
        <v>2</v>
      </c>
      <c r="B598" s="254">
        <v>1</v>
      </c>
      <c r="C598" s="275"/>
      <c r="D598" s="275"/>
      <c r="E598" s="275"/>
      <c r="F598" s="275"/>
      <c r="G598" s="275"/>
      <c r="H598" s="275"/>
      <c r="I598" s="275"/>
      <c r="J598" s="257"/>
      <c r="K598" s="258"/>
      <c r="L598" s="258"/>
      <c r="M598" s="258"/>
      <c r="N598" s="258"/>
      <c r="O598" s="258"/>
      <c r="P598" s="259"/>
      <c r="Q598" s="259"/>
      <c r="R598" s="259"/>
      <c r="S598" s="259"/>
      <c r="T598" s="259"/>
      <c r="U598" s="259"/>
      <c r="V598" s="259"/>
      <c r="W598" s="259"/>
      <c r="X598" s="259"/>
      <c r="Y598" s="260"/>
      <c r="Z598" s="261"/>
      <c r="AA598" s="261"/>
      <c r="AB598" s="262"/>
      <c r="AC598" s="246"/>
      <c r="AD598" s="247"/>
      <c r="AE598" s="247"/>
      <c r="AF598" s="247"/>
      <c r="AG598" s="247"/>
      <c r="AH598" s="277"/>
      <c r="AI598" s="278"/>
      <c r="AJ598" s="278"/>
      <c r="AK598" s="278"/>
      <c r="AL598" s="250"/>
      <c r="AM598" s="251"/>
      <c r="AN598" s="251"/>
      <c r="AO598" s="252"/>
      <c r="AP598" s="253"/>
      <c r="AQ598" s="253"/>
      <c r="AR598" s="253"/>
      <c r="AS598" s="253"/>
      <c r="AT598" s="253"/>
      <c r="AU598" s="253"/>
      <c r="AV598" s="253"/>
      <c r="AW598" s="253"/>
      <c r="AX598" s="253"/>
      <c r="AY598">
        <f>COUNTA($C$598)</f>
        <v>0</v>
      </c>
    </row>
    <row r="599" spans="1:51" ht="30" hidden="1" customHeight="1" x14ac:dyDescent="0.15">
      <c r="A599" s="254">
        <v>3</v>
      </c>
      <c r="B599" s="254">
        <v>1</v>
      </c>
      <c r="C599" s="276"/>
      <c r="D599" s="275"/>
      <c r="E599" s="275"/>
      <c r="F599" s="275"/>
      <c r="G599" s="275"/>
      <c r="H599" s="275"/>
      <c r="I599" s="275"/>
      <c r="J599" s="257"/>
      <c r="K599" s="258"/>
      <c r="L599" s="258"/>
      <c r="M599" s="258"/>
      <c r="N599" s="258"/>
      <c r="O599" s="258"/>
      <c r="P599" s="269"/>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x14ac:dyDescent="0.15">
      <c r="A600" s="254">
        <v>4</v>
      </c>
      <c r="B600" s="254">
        <v>1</v>
      </c>
      <c r="C600" s="276"/>
      <c r="D600" s="275"/>
      <c r="E600" s="275"/>
      <c r="F600" s="275"/>
      <c r="G600" s="275"/>
      <c r="H600" s="275"/>
      <c r="I600" s="275"/>
      <c r="J600" s="257"/>
      <c r="K600" s="258"/>
      <c r="L600" s="258"/>
      <c r="M600" s="258"/>
      <c r="N600" s="258"/>
      <c r="O600" s="258"/>
      <c r="P600" s="269"/>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x14ac:dyDescent="0.15">
      <c r="A601" s="254">
        <v>5</v>
      </c>
      <c r="B601" s="254">
        <v>1</v>
      </c>
      <c r="C601" s="275"/>
      <c r="D601" s="275"/>
      <c r="E601" s="275"/>
      <c r="F601" s="275"/>
      <c r="G601" s="275"/>
      <c r="H601" s="275"/>
      <c r="I601" s="275"/>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x14ac:dyDescent="0.15">
      <c r="A602" s="254">
        <v>6</v>
      </c>
      <c r="B602" s="254">
        <v>1</v>
      </c>
      <c r="C602" s="275"/>
      <c r="D602" s="275"/>
      <c r="E602" s="275"/>
      <c r="F602" s="275"/>
      <c r="G602" s="275"/>
      <c r="H602" s="275"/>
      <c r="I602" s="275"/>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x14ac:dyDescent="0.15">
      <c r="A603" s="254">
        <v>7</v>
      </c>
      <c r="B603" s="254">
        <v>1</v>
      </c>
      <c r="C603" s="275"/>
      <c r="D603" s="275"/>
      <c r="E603" s="275"/>
      <c r="F603" s="275"/>
      <c r="G603" s="275"/>
      <c r="H603" s="275"/>
      <c r="I603" s="275"/>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x14ac:dyDescent="0.15">
      <c r="A604" s="254">
        <v>8</v>
      </c>
      <c r="B604" s="254">
        <v>1</v>
      </c>
      <c r="C604" s="275"/>
      <c r="D604" s="275"/>
      <c r="E604" s="275"/>
      <c r="F604" s="275"/>
      <c r="G604" s="275"/>
      <c r="H604" s="275"/>
      <c r="I604" s="275"/>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x14ac:dyDescent="0.15">
      <c r="A605" s="254">
        <v>9</v>
      </c>
      <c r="B605" s="254">
        <v>1</v>
      </c>
      <c r="C605" s="275"/>
      <c r="D605" s="275"/>
      <c r="E605" s="275"/>
      <c r="F605" s="275"/>
      <c r="G605" s="275"/>
      <c r="H605" s="275"/>
      <c r="I605" s="275"/>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x14ac:dyDescent="0.15">
      <c r="A606" s="254">
        <v>10</v>
      </c>
      <c r="B606" s="254">
        <v>1</v>
      </c>
      <c r="C606" s="275"/>
      <c r="D606" s="275"/>
      <c r="E606" s="275"/>
      <c r="F606" s="275"/>
      <c r="G606" s="275"/>
      <c r="H606" s="275"/>
      <c r="I606" s="275"/>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x14ac:dyDescent="0.15">
      <c r="A607" s="254">
        <v>11</v>
      </c>
      <c r="B607" s="254">
        <v>1</v>
      </c>
      <c r="C607" s="275"/>
      <c r="D607" s="275"/>
      <c r="E607" s="275"/>
      <c r="F607" s="275"/>
      <c r="G607" s="275"/>
      <c r="H607" s="275"/>
      <c r="I607" s="275"/>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x14ac:dyDescent="0.15">
      <c r="A608" s="254">
        <v>12</v>
      </c>
      <c r="B608" s="254">
        <v>1</v>
      </c>
      <c r="C608" s="275"/>
      <c r="D608" s="275"/>
      <c r="E608" s="275"/>
      <c r="F608" s="275"/>
      <c r="G608" s="275"/>
      <c r="H608" s="275"/>
      <c r="I608" s="275"/>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x14ac:dyDescent="0.15">
      <c r="A609" s="254">
        <v>13</v>
      </c>
      <c r="B609" s="254">
        <v>1</v>
      </c>
      <c r="C609" s="275"/>
      <c r="D609" s="275"/>
      <c r="E609" s="275"/>
      <c r="F609" s="275"/>
      <c r="G609" s="275"/>
      <c r="H609" s="275"/>
      <c r="I609" s="275"/>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x14ac:dyDescent="0.15">
      <c r="A610" s="254">
        <v>14</v>
      </c>
      <c r="B610" s="254">
        <v>1</v>
      </c>
      <c r="C610" s="275"/>
      <c r="D610" s="275"/>
      <c r="E610" s="275"/>
      <c r="F610" s="275"/>
      <c r="G610" s="275"/>
      <c r="H610" s="275"/>
      <c r="I610" s="275"/>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x14ac:dyDescent="0.15">
      <c r="A611" s="254">
        <v>15</v>
      </c>
      <c r="B611" s="254">
        <v>1</v>
      </c>
      <c r="C611" s="275"/>
      <c r="D611" s="275"/>
      <c r="E611" s="275"/>
      <c r="F611" s="275"/>
      <c r="G611" s="275"/>
      <c r="H611" s="275"/>
      <c r="I611" s="275"/>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x14ac:dyDescent="0.15">
      <c r="A612" s="254">
        <v>16</v>
      </c>
      <c r="B612" s="254">
        <v>1</v>
      </c>
      <c r="C612" s="275"/>
      <c r="D612" s="275"/>
      <c r="E612" s="275"/>
      <c r="F612" s="275"/>
      <c r="G612" s="275"/>
      <c r="H612" s="275"/>
      <c r="I612" s="275"/>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6" customFormat="1" ht="30" hidden="1" customHeight="1" x14ac:dyDescent="0.15">
      <c r="A613" s="254">
        <v>17</v>
      </c>
      <c r="B613" s="254">
        <v>1</v>
      </c>
      <c r="C613" s="275"/>
      <c r="D613" s="275"/>
      <c r="E613" s="275"/>
      <c r="F613" s="275"/>
      <c r="G613" s="275"/>
      <c r="H613" s="275"/>
      <c r="I613" s="275"/>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x14ac:dyDescent="0.15">
      <c r="A614" s="254">
        <v>18</v>
      </c>
      <c r="B614" s="254">
        <v>1</v>
      </c>
      <c r="C614" s="275"/>
      <c r="D614" s="275"/>
      <c r="E614" s="275"/>
      <c r="F614" s="275"/>
      <c r="G614" s="275"/>
      <c r="H614" s="275"/>
      <c r="I614" s="275"/>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x14ac:dyDescent="0.15">
      <c r="A615" s="254">
        <v>19</v>
      </c>
      <c r="B615" s="254">
        <v>1</v>
      </c>
      <c r="C615" s="275"/>
      <c r="D615" s="275"/>
      <c r="E615" s="275"/>
      <c r="F615" s="275"/>
      <c r="G615" s="275"/>
      <c r="H615" s="275"/>
      <c r="I615" s="275"/>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x14ac:dyDescent="0.15">
      <c r="A616" s="254">
        <v>20</v>
      </c>
      <c r="B616" s="254">
        <v>1</v>
      </c>
      <c r="C616" s="275"/>
      <c r="D616" s="275"/>
      <c r="E616" s="275"/>
      <c r="F616" s="275"/>
      <c r="G616" s="275"/>
      <c r="H616" s="275"/>
      <c r="I616" s="275"/>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x14ac:dyDescent="0.15">
      <c r="A617" s="254">
        <v>21</v>
      </c>
      <c r="B617" s="254">
        <v>1</v>
      </c>
      <c r="C617" s="275"/>
      <c r="D617" s="275"/>
      <c r="E617" s="275"/>
      <c r="F617" s="275"/>
      <c r="G617" s="275"/>
      <c r="H617" s="275"/>
      <c r="I617" s="275"/>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x14ac:dyDescent="0.15">
      <c r="A618" s="254">
        <v>22</v>
      </c>
      <c r="B618" s="254">
        <v>1</v>
      </c>
      <c r="C618" s="275"/>
      <c r="D618" s="275"/>
      <c r="E618" s="275"/>
      <c r="F618" s="275"/>
      <c r="G618" s="275"/>
      <c r="H618" s="275"/>
      <c r="I618" s="275"/>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x14ac:dyDescent="0.15">
      <c r="A619" s="254">
        <v>23</v>
      </c>
      <c r="B619" s="254">
        <v>1</v>
      </c>
      <c r="C619" s="275"/>
      <c r="D619" s="275"/>
      <c r="E619" s="275"/>
      <c r="F619" s="275"/>
      <c r="G619" s="275"/>
      <c r="H619" s="275"/>
      <c r="I619" s="275"/>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x14ac:dyDescent="0.15">
      <c r="A620" s="254">
        <v>24</v>
      </c>
      <c r="B620" s="254">
        <v>1</v>
      </c>
      <c r="C620" s="275"/>
      <c r="D620" s="275"/>
      <c r="E620" s="275"/>
      <c r="F620" s="275"/>
      <c r="G620" s="275"/>
      <c r="H620" s="275"/>
      <c r="I620" s="275"/>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x14ac:dyDescent="0.15">
      <c r="A621" s="254">
        <v>25</v>
      </c>
      <c r="B621" s="254">
        <v>1</v>
      </c>
      <c r="C621" s="275"/>
      <c r="D621" s="275"/>
      <c r="E621" s="275"/>
      <c r="F621" s="275"/>
      <c r="G621" s="275"/>
      <c r="H621" s="275"/>
      <c r="I621" s="275"/>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x14ac:dyDescent="0.15">
      <c r="A622" s="254">
        <v>26</v>
      </c>
      <c r="B622" s="254">
        <v>1</v>
      </c>
      <c r="C622" s="275"/>
      <c r="D622" s="275"/>
      <c r="E622" s="275"/>
      <c r="F622" s="275"/>
      <c r="G622" s="275"/>
      <c r="H622" s="275"/>
      <c r="I622" s="275"/>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x14ac:dyDescent="0.15">
      <c r="A623" s="254">
        <v>27</v>
      </c>
      <c r="B623" s="254">
        <v>1</v>
      </c>
      <c r="C623" s="275"/>
      <c r="D623" s="275"/>
      <c r="E623" s="275"/>
      <c r="F623" s="275"/>
      <c r="G623" s="275"/>
      <c r="H623" s="275"/>
      <c r="I623" s="275"/>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x14ac:dyDescent="0.15">
      <c r="A624" s="254">
        <v>28</v>
      </c>
      <c r="B624" s="254">
        <v>1</v>
      </c>
      <c r="C624" s="275"/>
      <c r="D624" s="275"/>
      <c r="E624" s="275"/>
      <c r="F624" s="275"/>
      <c r="G624" s="275"/>
      <c r="H624" s="275"/>
      <c r="I624" s="275"/>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x14ac:dyDescent="0.15">
      <c r="A625" s="254">
        <v>29</v>
      </c>
      <c r="B625" s="254">
        <v>1</v>
      </c>
      <c r="C625" s="275"/>
      <c r="D625" s="275"/>
      <c r="E625" s="275"/>
      <c r="F625" s="275"/>
      <c r="G625" s="275"/>
      <c r="H625" s="275"/>
      <c r="I625" s="275"/>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x14ac:dyDescent="0.15">
      <c r="A626" s="254">
        <v>30</v>
      </c>
      <c r="B626" s="254">
        <v>1</v>
      </c>
      <c r="C626" s="275"/>
      <c r="D626" s="275"/>
      <c r="E626" s="275"/>
      <c r="F626" s="275"/>
      <c r="G626" s="275"/>
      <c r="H626" s="275"/>
      <c r="I626" s="275"/>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x14ac:dyDescent="0.15">
      <c r="A627" s="270" t="s">
        <v>578</v>
      </c>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2"/>
      <c r="AL627" s="273" t="s">
        <v>232</v>
      </c>
      <c r="AM627" s="274"/>
      <c r="AN627" s="2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67"/>
      <c r="B630" s="267"/>
      <c r="C630" s="265" t="s">
        <v>192</v>
      </c>
      <c r="D630" s="266"/>
      <c r="E630" s="265" t="s">
        <v>191</v>
      </c>
      <c r="F630" s="266"/>
      <c r="G630" s="266"/>
      <c r="H630" s="266"/>
      <c r="I630" s="266"/>
      <c r="J630" s="265" t="s">
        <v>197</v>
      </c>
      <c r="K630" s="265"/>
      <c r="L630" s="265"/>
      <c r="M630" s="265"/>
      <c r="N630" s="265"/>
      <c r="O630" s="265"/>
      <c r="P630" s="265" t="s">
        <v>25</v>
      </c>
      <c r="Q630" s="265"/>
      <c r="R630" s="265"/>
      <c r="S630" s="265"/>
      <c r="T630" s="265"/>
      <c r="U630" s="265"/>
      <c r="V630" s="265"/>
      <c r="W630" s="265"/>
      <c r="X630" s="265"/>
      <c r="Y630" s="265" t="s">
        <v>199</v>
      </c>
      <c r="Z630" s="266"/>
      <c r="AA630" s="266"/>
      <c r="AB630" s="266"/>
      <c r="AC630" s="265" t="s">
        <v>180</v>
      </c>
      <c r="AD630" s="265"/>
      <c r="AE630" s="265"/>
      <c r="AF630" s="265"/>
      <c r="AG630" s="265"/>
      <c r="AH630" s="265" t="s">
        <v>187</v>
      </c>
      <c r="AI630" s="266"/>
      <c r="AJ630" s="266"/>
      <c r="AK630" s="266"/>
      <c r="AL630" s="266" t="s">
        <v>19</v>
      </c>
      <c r="AM630" s="266"/>
      <c r="AN630" s="266"/>
      <c r="AO630" s="267"/>
      <c r="AP630" s="268" t="s">
        <v>226</v>
      </c>
      <c r="AQ630" s="268"/>
      <c r="AR630" s="268"/>
      <c r="AS630" s="268"/>
      <c r="AT630" s="268"/>
      <c r="AU630" s="268"/>
      <c r="AV630" s="268"/>
      <c r="AW630" s="268"/>
      <c r="AX630" s="268"/>
    </row>
    <row r="631" spans="1:51" ht="30" customHeight="1" x14ac:dyDescent="0.15">
      <c r="A631" s="254">
        <v>1</v>
      </c>
      <c r="B631" s="254">
        <v>1</v>
      </c>
      <c r="C631" s="255"/>
      <c r="D631" s="255"/>
      <c r="E631" s="264" t="s">
        <v>643</v>
      </c>
      <c r="F631" s="256"/>
      <c r="G631" s="256"/>
      <c r="H631" s="256"/>
      <c r="I631" s="256"/>
      <c r="J631" s="257" t="s">
        <v>643</v>
      </c>
      <c r="K631" s="258"/>
      <c r="L631" s="258"/>
      <c r="M631" s="258"/>
      <c r="N631" s="258"/>
      <c r="O631" s="258"/>
      <c r="P631" s="269" t="s">
        <v>643</v>
      </c>
      <c r="Q631" s="259"/>
      <c r="R631" s="259"/>
      <c r="S631" s="259"/>
      <c r="T631" s="259"/>
      <c r="U631" s="259"/>
      <c r="V631" s="259"/>
      <c r="W631" s="259"/>
      <c r="X631" s="259"/>
      <c r="Y631" s="260" t="s">
        <v>643</v>
      </c>
      <c r="Z631" s="261"/>
      <c r="AA631" s="261"/>
      <c r="AB631" s="262"/>
      <c r="AC631" s="246"/>
      <c r="AD631" s="247"/>
      <c r="AE631" s="247"/>
      <c r="AF631" s="247"/>
      <c r="AG631" s="247"/>
      <c r="AH631" s="248" t="s">
        <v>643</v>
      </c>
      <c r="AI631" s="249"/>
      <c r="AJ631" s="249"/>
      <c r="AK631" s="249"/>
      <c r="AL631" s="250" t="s">
        <v>643</v>
      </c>
      <c r="AM631" s="251"/>
      <c r="AN631" s="251"/>
      <c r="AO631" s="252"/>
      <c r="AP631" s="253" t="s">
        <v>643</v>
      </c>
      <c r="AQ631" s="253"/>
      <c r="AR631" s="253"/>
      <c r="AS631" s="253"/>
      <c r="AT631" s="253"/>
      <c r="AU631" s="253"/>
      <c r="AV631" s="253"/>
      <c r="AW631" s="253"/>
      <c r="AX631" s="253"/>
    </row>
    <row r="632" spans="1:51" ht="30" hidden="1" customHeight="1" x14ac:dyDescent="0.15">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x14ac:dyDescent="0.15">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x14ac:dyDescent="0.15">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x14ac:dyDescent="0.15">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x14ac:dyDescent="0.15">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x14ac:dyDescent="0.15">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x14ac:dyDescent="0.15">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x14ac:dyDescent="0.15">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x14ac:dyDescent="0.15">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x14ac:dyDescent="0.15">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x14ac:dyDescent="0.15">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x14ac:dyDescent="0.15">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x14ac:dyDescent="0.15">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x14ac:dyDescent="0.15">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x14ac:dyDescent="0.15">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x14ac:dyDescent="0.15">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x14ac:dyDescent="0.15">
      <c r="A648" s="254">
        <v>18</v>
      </c>
      <c r="B648" s="254">
        <v>1</v>
      </c>
      <c r="C648" s="255"/>
      <c r="D648" s="255"/>
      <c r="E648" s="264"/>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x14ac:dyDescent="0.15">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x14ac:dyDescent="0.15">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x14ac:dyDescent="0.15">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x14ac:dyDescent="0.15">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x14ac:dyDescent="0.15">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x14ac:dyDescent="0.15">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x14ac:dyDescent="0.15">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x14ac:dyDescent="0.15">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x14ac:dyDescent="0.15">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x14ac:dyDescent="0.15">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x14ac:dyDescent="0.15">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x14ac:dyDescent="0.15">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0" priority="905">
      <formula>IF(RIGHT(TEXT(P14,"0.#"),1)=".",FALSE,TRUE)</formula>
    </cfRule>
    <cfRule type="expression" dxfId="799" priority="906">
      <formula>IF(RIGHT(TEXT(P14,"0.#"),1)=".",TRUE,FALSE)</formula>
    </cfRule>
  </conditionalFormatting>
  <conditionalFormatting sqref="P18:AX18">
    <cfRule type="expression" dxfId="798" priority="903">
      <formula>IF(RIGHT(TEXT(P18,"0.#"),1)=".",FALSE,TRUE)</formula>
    </cfRule>
    <cfRule type="expression" dxfId="797" priority="904">
      <formula>IF(RIGHT(TEXT(P18,"0.#"),1)=".",TRUE,FALSE)</formula>
    </cfRule>
  </conditionalFormatting>
  <conditionalFormatting sqref="Y311">
    <cfRule type="expression" dxfId="796" priority="901">
      <formula>IF(RIGHT(TEXT(Y311,"0.#"),1)=".",FALSE,TRUE)</formula>
    </cfRule>
    <cfRule type="expression" dxfId="795" priority="902">
      <formula>IF(RIGHT(TEXT(Y311,"0.#"),1)=".",TRUE,FALSE)</formula>
    </cfRule>
  </conditionalFormatting>
  <conditionalFormatting sqref="Y320">
    <cfRule type="expression" dxfId="794" priority="899">
      <formula>IF(RIGHT(TEXT(Y320,"0.#"),1)=".",FALSE,TRUE)</formula>
    </cfRule>
    <cfRule type="expression" dxfId="793" priority="900">
      <formula>IF(RIGHT(TEXT(Y320,"0.#"),1)=".",TRUE,FALSE)</formula>
    </cfRule>
  </conditionalFormatting>
  <conditionalFormatting sqref="Y351:Y358 Y349 Y338:Y345 Y336 Y325:Y332 Y323">
    <cfRule type="expression" dxfId="792" priority="879">
      <formula>IF(RIGHT(TEXT(Y323,"0.#"),1)=".",FALSE,TRUE)</formula>
    </cfRule>
    <cfRule type="expression" dxfId="791" priority="880">
      <formula>IF(RIGHT(TEXT(Y323,"0.#"),1)=".",TRUE,FALSE)</formula>
    </cfRule>
  </conditionalFormatting>
  <conditionalFormatting sqref="P16:AQ17 P15:AX15 P13:AX13">
    <cfRule type="expression" dxfId="790" priority="897">
      <formula>IF(RIGHT(TEXT(P13,"0.#"),1)=".",FALSE,TRUE)</formula>
    </cfRule>
    <cfRule type="expression" dxfId="789" priority="898">
      <formula>IF(RIGHT(TEXT(P13,"0.#"),1)=".",TRUE,FALSE)</formula>
    </cfRule>
  </conditionalFormatting>
  <conditionalFormatting sqref="P19:AJ19">
    <cfRule type="expression" dxfId="788" priority="895">
      <formula>IF(RIGHT(TEXT(P19,"0.#"),1)=".",FALSE,TRUE)</formula>
    </cfRule>
    <cfRule type="expression" dxfId="787" priority="896">
      <formula>IF(RIGHT(TEXT(P19,"0.#"),1)=".",TRUE,FALSE)</formula>
    </cfRule>
  </conditionalFormatting>
  <conditionalFormatting sqref="AE32 AQ32">
    <cfRule type="expression" dxfId="786" priority="893">
      <formula>IF(RIGHT(TEXT(AE32,"0.#"),1)=".",FALSE,TRUE)</formula>
    </cfRule>
    <cfRule type="expression" dxfId="785" priority="894">
      <formula>IF(RIGHT(TEXT(AE32,"0.#"),1)=".",TRUE,FALSE)</formula>
    </cfRule>
  </conditionalFormatting>
  <conditionalFormatting sqref="Y312:Y319 Y310">
    <cfRule type="expression" dxfId="784" priority="891">
      <formula>IF(RIGHT(TEXT(Y310,"0.#"),1)=".",FALSE,TRUE)</formula>
    </cfRule>
    <cfRule type="expression" dxfId="783" priority="892">
      <formula>IF(RIGHT(TEXT(Y310,"0.#"),1)=".",TRUE,FALSE)</formula>
    </cfRule>
  </conditionalFormatting>
  <conditionalFormatting sqref="AU311">
    <cfRule type="expression" dxfId="782" priority="889">
      <formula>IF(RIGHT(TEXT(AU311,"0.#"),1)=".",FALSE,TRUE)</formula>
    </cfRule>
    <cfRule type="expression" dxfId="781" priority="890">
      <formula>IF(RIGHT(TEXT(AU311,"0.#"),1)=".",TRUE,FALSE)</formula>
    </cfRule>
  </conditionalFormatting>
  <conditionalFormatting sqref="AU320">
    <cfRule type="expression" dxfId="780" priority="887">
      <formula>IF(RIGHT(TEXT(AU320,"0.#"),1)=".",FALSE,TRUE)</formula>
    </cfRule>
    <cfRule type="expression" dxfId="779" priority="888">
      <formula>IF(RIGHT(TEXT(AU320,"0.#"),1)=".",TRUE,FALSE)</formula>
    </cfRule>
  </conditionalFormatting>
  <conditionalFormatting sqref="AU312:AU319 AU310">
    <cfRule type="expression" dxfId="778" priority="885">
      <formula>IF(RIGHT(TEXT(AU310,"0.#"),1)=".",FALSE,TRUE)</formula>
    </cfRule>
    <cfRule type="expression" dxfId="777" priority="886">
      <formula>IF(RIGHT(TEXT(AU310,"0.#"),1)=".",TRUE,FALSE)</formula>
    </cfRule>
  </conditionalFormatting>
  <conditionalFormatting sqref="Y350 Y337 Y324">
    <cfRule type="expression" dxfId="776" priority="883">
      <formula>IF(RIGHT(TEXT(Y324,"0.#"),1)=".",FALSE,TRUE)</formula>
    </cfRule>
    <cfRule type="expression" dxfId="775" priority="884">
      <formula>IF(RIGHT(TEXT(Y324,"0.#"),1)=".",TRUE,FALSE)</formula>
    </cfRule>
  </conditionalFormatting>
  <conditionalFormatting sqref="Y359 Y346 Y333">
    <cfRule type="expression" dxfId="774" priority="881">
      <formula>IF(RIGHT(TEXT(Y333,"0.#"),1)=".",FALSE,TRUE)</formula>
    </cfRule>
    <cfRule type="expression" dxfId="773" priority="882">
      <formula>IF(RIGHT(TEXT(Y333,"0.#"),1)=".",TRUE,FALSE)</formula>
    </cfRule>
  </conditionalFormatting>
  <conditionalFormatting sqref="AU350 AU337 AU324">
    <cfRule type="expression" dxfId="772" priority="877">
      <formula>IF(RIGHT(TEXT(AU324,"0.#"),1)=".",FALSE,TRUE)</formula>
    </cfRule>
    <cfRule type="expression" dxfId="771" priority="878">
      <formula>IF(RIGHT(TEXT(AU324,"0.#"),1)=".",TRUE,FALSE)</formula>
    </cfRule>
  </conditionalFormatting>
  <conditionalFormatting sqref="AU359 AU346 AU333">
    <cfRule type="expression" dxfId="770" priority="875">
      <formula>IF(RIGHT(TEXT(AU333,"0.#"),1)=".",FALSE,TRUE)</formula>
    </cfRule>
    <cfRule type="expression" dxfId="769" priority="876">
      <formula>IF(RIGHT(TEXT(AU333,"0.#"),1)=".",TRUE,FALSE)</formula>
    </cfRule>
  </conditionalFormatting>
  <conditionalFormatting sqref="AU351:AU358 AU349 AU338:AU345 AU336 AU325:AU332 AU323">
    <cfRule type="expression" dxfId="768" priority="873">
      <formula>IF(RIGHT(TEXT(AU323,"0.#"),1)=".",FALSE,TRUE)</formula>
    </cfRule>
    <cfRule type="expression" dxfId="767" priority="874">
      <formula>IF(RIGHT(TEXT(AU323,"0.#"),1)=".",TRUE,FALSE)</formula>
    </cfRule>
  </conditionalFormatting>
  <conditionalFormatting sqref="AI32">
    <cfRule type="expression" dxfId="766" priority="871">
      <formula>IF(RIGHT(TEXT(AI32,"0.#"),1)=".",FALSE,TRUE)</formula>
    </cfRule>
    <cfRule type="expression" dxfId="765" priority="872">
      <formula>IF(RIGHT(TEXT(AI32,"0.#"),1)=".",TRUE,FALSE)</formula>
    </cfRule>
  </conditionalFormatting>
  <conditionalFormatting sqref="AM32">
    <cfRule type="expression" dxfId="764" priority="869">
      <formula>IF(RIGHT(TEXT(AM32,"0.#"),1)=".",FALSE,TRUE)</formula>
    </cfRule>
    <cfRule type="expression" dxfId="763" priority="870">
      <formula>IF(RIGHT(TEXT(AM32,"0.#"),1)=".",TRUE,FALSE)</formula>
    </cfRule>
  </conditionalFormatting>
  <conditionalFormatting sqref="AE33">
    <cfRule type="expression" dxfId="762" priority="867">
      <formula>IF(RIGHT(TEXT(AE33,"0.#"),1)=".",FALSE,TRUE)</formula>
    </cfRule>
    <cfRule type="expression" dxfId="761" priority="868">
      <formula>IF(RIGHT(TEXT(AE33,"0.#"),1)=".",TRUE,FALSE)</formula>
    </cfRule>
  </conditionalFormatting>
  <conditionalFormatting sqref="AI33">
    <cfRule type="expression" dxfId="760" priority="865">
      <formula>IF(RIGHT(TEXT(AI33,"0.#"),1)=".",FALSE,TRUE)</formula>
    </cfRule>
    <cfRule type="expression" dxfId="759" priority="866">
      <formula>IF(RIGHT(TEXT(AI33,"0.#"),1)=".",TRUE,FALSE)</formula>
    </cfRule>
  </conditionalFormatting>
  <conditionalFormatting sqref="AM33">
    <cfRule type="expression" dxfId="758" priority="863">
      <formula>IF(RIGHT(TEXT(AM33,"0.#"),1)=".",FALSE,TRUE)</formula>
    </cfRule>
    <cfRule type="expression" dxfId="757" priority="864">
      <formula>IF(RIGHT(TEXT(AM33,"0.#"),1)=".",TRUE,FALSE)</formula>
    </cfRule>
  </conditionalFormatting>
  <conditionalFormatting sqref="AQ33">
    <cfRule type="expression" dxfId="756" priority="861">
      <formula>IF(RIGHT(TEXT(AQ33,"0.#"),1)=".",FALSE,TRUE)</formula>
    </cfRule>
    <cfRule type="expression" dxfId="755" priority="862">
      <formula>IF(RIGHT(TEXT(AQ33,"0.#"),1)=".",TRUE,FALSE)</formula>
    </cfRule>
  </conditionalFormatting>
  <conditionalFormatting sqref="AE210">
    <cfRule type="expression" dxfId="754" priority="859">
      <formula>IF(RIGHT(TEXT(AE210,"0.#"),1)=".",FALSE,TRUE)</formula>
    </cfRule>
    <cfRule type="expression" dxfId="753" priority="860">
      <formula>IF(RIGHT(TEXT(AE210,"0.#"),1)=".",TRUE,FALSE)</formula>
    </cfRule>
  </conditionalFormatting>
  <conditionalFormatting sqref="AE211">
    <cfRule type="expression" dxfId="752" priority="857">
      <formula>IF(RIGHT(TEXT(AE211,"0.#"),1)=".",FALSE,TRUE)</formula>
    </cfRule>
    <cfRule type="expression" dxfId="751" priority="858">
      <formula>IF(RIGHT(TEXT(AE211,"0.#"),1)=".",TRUE,FALSE)</formula>
    </cfRule>
  </conditionalFormatting>
  <conditionalFormatting sqref="AE212">
    <cfRule type="expression" dxfId="750" priority="855">
      <formula>IF(RIGHT(TEXT(AE212,"0.#"),1)=".",FALSE,TRUE)</formula>
    </cfRule>
    <cfRule type="expression" dxfId="749" priority="856">
      <formula>IF(RIGHT(TEXT(AE212,"0.#"),1)=".",TRUE,FALSE)</formula>
    </cfRule>
  </conditionalFormatting>
  <conditionalFormatting sqref="AI212">
    <cfRule type="expression" dxfId="748" priority="853">
      <formula>IF(RIGHT(TEXT(AI212,"0.#"),1)=".",FALSE,TRUE)</formula>
    </cfRule>
    <cfRule type="expression" dxfId="747" priority="854">
      <formula>IF(RIGHT(TEXT(AI212,"0.#"),1)=".",TRUE,FALSE)</formula>
    </cfRule>
  </conditionalFormatting>
  <conditionalFormatting sqref="AI211">
    <cfRule type="expression" dxfId="746" priority="851">
      <formula>IF(RIGHT(TEXT(AI211,"0.#"),1)=".",FALSE,TRUE)</formula>
    </cfRule>
    <cfRule type="expression" dxfId="745" priority="852">
      <formula>IF(RIGHT(TEXT(AI211,"0.#"),1)=".",TRUE,FALSE)</formula>
    </cfRule>
  </conditionalFormatting>
  <conditionalFormatting sqref="AI210">
    <cfRule type="expression" dxfId="744" priority="849">
      <formula>IF(RIGHT(TEXT(AI210,"0.#"),1)=".",FALSE,TRUE)</formula>
    </cfRule>
    <cfRule type="expression" dxfId="743" priority="850">
      <formula>IF(RIGHT(TEXT(AI210,"0.#"),1)=".",TRUE,FALSE)</formula>
    </cfRule>
  </conditionalFormatting>
  <conditionalFormatting sqref="AM210">
    <cfRule type="expression" dxfId="742" priority="847">
      <formula>IF(RIGHT(TEXT(AM210,"0.#"),1)=".",FALSE,TRUE)</formula>
    </cfRule>
    <cfRule type="expression" dxfId="741" priority="848">
      <formula>IF(RIGHT(TEXT(AM210,"0.#"),1)=".",TRUE,FALSE)</formula>
    </cfRule>
  </conditionalFormatting>
  <conditionalFormatting sqref="AM211">
    <cfRule type="expression" dxfId="740" priority="845">
      <formula>IF(RIGHT(TEXT(AM211,"0.#"),1)=".",FALSE,TRUE)</formula>
    </cfRule>
    <cfRule type="expression" dxfId="739" priority="846">
      <formula>IF(RIGHT(TEXT(AM211,"0.#"),1)=".",TRUE,FALSE)</formula>
    </cfRule>
  </conditionalFormatting>
  <conditionalFormatting sqref="AM212">
    <cfRule type="expression" dxfId="738" priority="843">
      <formula>IF(RIGHT(TEXT(AM212,"0.#"),1)=".",FALSE,TRUE)</formula>
    </cfRule>
    <cfRule type="expression" dxfId="737" priority="844">
      <formula>IF(RIGHT(TEXT(AM212,"0.#"),1)=".",TRUE,FALSE)</formula>
    </cfRule>
  </conditionalFormatting>
  <conditionalFormatting sqref="AL376:AO395">
    <cfRule type="expression" dxfId="736" priority="839">
      <formula>IF(AND(AL376&gt;=0, RIGHT(TEXT(AL376,"0.#"),1)&lt;&gt;"."),TRUE,FALSE)</formula>
    </cfRule>
    <cfRule type="expression" dxfId="735" priority="840">
      <formula>IF(AND(AL376&gt;=0, RIGHT(TEXT(AL376,"0.#"),1)="."),TRUE,FALSE)</formula>
    </cfRule>
    <cfRule type="expression" dxfId="734" priority="841">
      <formula>IF(AND(AL376&lt;0, RIGHT(TEXT(AL376,"0.#"),1)&lt;&gt;"."),TRUE,FALSE)</formula>
    </cfRule>
    <cfRule type="expression" dxfId="733" priority="842">
      <formula>IF(AND(AL376&lt;0, RIGHT(TEXT(AL376,"0.#"),1)="."),TRUE,FALSE)</formula>
    </cfRule>
  </conditionalFormatting>
  <conditionalFormatting sqref="AQ210:AQ212">
    <cfRule type="expression" dxfId="732" priority="837">
      <formula>IF(RIGHT(TEXT(AQ210,"0.#"),1)=".",FALSE,TRUE)</formula>
    </cfRule>
    <cfRule type="expression" dxfId="731" priority="838">
      <formula>IF(RIGHT(TEXT(AQ210,"0.#"),1)=".",TRUE,FALSE)</formula>
    </cfRule>
  </conditionalFormatting>
  <conditionalFormatting sqref="AU210:AU212">
    <cfRule type="expression" dxfId="730" priority="835">
      <formula>IF(RIGHT(TEXT(AU210,"0.#"),1)=".",FALSE,TRUE)</formula>
    </cfRule>
    <cfRule type="expression" dxfId="729" priority="836">
      <formula>IF(RIGHT(TEXT(AU210,"0.#"),1)=".",TRUE,FALSE)</formula>
    </cfRule>
  </conditionalFormatting>
  <conditionalFormatting sqref="Y368:Y395">
    <cfRule type="expression" dxfId="728" priority="833">
      <formula>IF(RIGHT(TEXT(Y368,"0.#"),1)=".",FALSE,TRUE)</formula>
    </cfRule>
    <cfRule type="expression" dxfId="727" priority="834">
      <formula>IF(RIGHT(TEXT(Y368,"0.#"),1)=".",TRUE,FALSE)</formula>
    </cfRule>
  </conditionalFormatting>
  <conditionalFormatting sqref="AL631:AO660">
    <cfRule type="expression" dxfId="726" priority="829">
      <formula>IF(AND(AL631&gt;=0, RIGHT(TEXT(AL631,"0.#"),1)&lt;&gt;"."),TRUE,FALSE)</formula>
    </cfRule>
    <cfRule type="expression" dxfId="725" priority="830">
      <formula>IF(AND(AL631&gt;=0, RIGHT(TEXT(AL631,"0.#"),1)="."),TRUE,FALSE)</formula>
    </cfRule>
    <cfRule type="expression" dxfId="724" priority="831">
      <formula>IF(AND(AL631&lt;0, RIGHT(TEXT(AL631,"0.#"),1)&lt;&gt;"."),TRUE,FALSE)</formula>
    </cfRule>
    <cfRule type="expression" dxfId="723" priority="832">
      <formula>IF(AND(AL631&lt;0, RIGHT(TEXT(AL631,"0.#"),1)="."),TRUE,FALSE)</formula>
    </cfRule>
  </conditionalFormatting>
  <conditionalFormatting sqref="Y631:Y660">
    <cfRule type="expression" dxfId="722" priority="827">
      <formula>IF(RIGHT(TEXT(Y631,"0.#"),1)=".",FALSE,TRUE)</formula>
    </cfRule>
    <cfRule type="expression" dxfId="721" priority="828">
      <formula>IF(RIGHT(TEXT(Y631,"0.#"),1)=".",TRUE,FALSE)</formula>
    </cfRule>
  </conditionalFormatting>
  <conditionalFormatting sqref="AL366:AO375">
    <cfRule type="expression" dxfId="720" priority="823">
      <formula>IF(AND(AL366&gt;=0, RIGHT(TEXT(AL366,"0.#"),1)&lt;&gt;"."),TRUE,FALSE)</formula>
    </cfRule>
    <cfRule type="expression" dxfId="719" priority="824">
      <formula>IF(AND(AL366&gt;=0, RIGHT(TEXT(AL366,"0.#"),1)="."),TRUE,FALSE)</formula>
    </cfRule>
    <cfRule type="expression" dxfId="718" priority="825">
      <formula>IF(AND(AL366&lt;0, RIGHT(TEXT(AL366,"0.#"),1)&lt;&gt;"."),TRUE,FALSE)</formula>
    </cfRule>
    <cfRule type="expression" dxfId="717" priority="826">
      <formula>IF(AND(AL366&lt;0, RIGHT(TEXT(AL366,"0.#"),1)="."),TRUE,FALSE)</formula>
    </cfRule>
  </conditionalFormatting>
  <conditionalFormatting sqref="Y366:Y367">
    <cfRule type="expression" dxfId="716" priority="821">
      <formula>IF(RIGHT(TEXT(Y366,"0.#"),1)=".",FALSE,TRUE)</formula>
    </cfRule>
    <cfRule type="expression" dxfId="715" priority="822">
      <formula>IF(RIGHT(TEXT(Y366,"0.#"),1)=".",TRUE,FALSE)</formula>
    </cfRule>
  </conditionalFormatting>
  <conditionalFormatting sqref="Y401:Y428">
    <cfRule type="expression" dxfId="714" priority="759">
      <formula>IF(RIGHT(TEXT(Y401,"0.#"),1)=".",FALSE,TRUE)</formula>
    </cfRule>
    <cfRule type="expression" dxfId="713" priority="760">
      <formula>IF(RIGHT(TEXT(Y401,"0.#"),1)=".",TRUE,FALSE)</formula>
    </cfRule>
  </conditionalFormatting>
  <conditionalFormatting sqref="Y399:Y400">
    <cfRule type="expression" dxfId="712" priority="753">
      <formula>IF(RIGHT(TEXT(Y399,"0.#"),1)=".",FALSE,TRUE)</formula>
    </cfRule>
    <cfRule type="expression" dxfId="711" priority="754">
      <formula>IF(RIGHT(TEXT(Y399,"0.#"),1)=".",TRUE,FALSE)</formula>
    </cfRule>
  </conditionalFormatting>
  <conditionalFormatting sqref="Y434:Y461">
    <cfRule type="expression" dxfId="710" priority="747">
      <formula>IF(RIGHT(TEXT(Y434,"0.#"),1)=".",FALSE,TRUE)</formula>
    </cfRule>
    <cfRule type="expression" dxfId="709" priority="748">
      <formula>IF(RIGHT(TEXT(Y434,"0.#"),1)=".",TRUE,FALSE)</formula>
    </cfRule>
  </conditionalFormatting>
  <conditionalFormatting sqref="Y432:Y433">
    <cfRule type="expression" dxfId="708" priority="741">
      <formula>IF(RIGHT(TEXT(Y432,"0.#"),1)=".",FALSE,TRUE)</formula>
    </cfRule>
    <cfRule type="expression" dxfId="707" priority="742">
      <formula>IF(RIGHT(TEXT(Y432,"0.#"),1)=".",TRUE,FALSE)</formula>
    </cfRule>
  </conditionalFormatting>
  <conditionalFormatting sqref="Y467:Y494">
    <cfRule type="expression" dxfId="706" priority="735">
      <formula>IF(RIGHT(TEXT(Y467,"0.#"),1)=".",FALSE,TRUE)</formula>
    </cfRule>
    <cfRule type="expression" dxfId="705" priority="736">
      <formula>IF(RIGHT(TEXT(Y467,"0.#"),1)=".",TRUE,FALSE)</formula>
    </cfRule>
  </conditionalFormatting>
  <conditionalFormatting sqref="Y465:Y466">
    <cfRule type="expression" dxfId="704" priority="729">
      <formula>IF(RIGHT(TEXT(Y465,"0.#"),1)=".",FALSE,TRUE)</formula>
    </cfRule>
    <cfRule type="expression" dxfId="703" priority="730">
      <formula>IF(RIGHT(TEXT(Y465,"0.#"),1)=".",TRUE,FALSE)</formula>
    </cfRule>
  </conditionalFormatting>
  <conditionalFormatting sqref="Y500:Y527">
    <cfRule type="expression" dxfId="702" priority="723">
      <formula>IF(RIGHT(TEXT(Y500,"0.#"),1)=".",FALSE,TRUE)</formula>
    </cfRule>
    <cfRule type="expression" dxfId="701" priority="724">
      <formula>IF(RIGHT(TEXT(Y500,"0.#"),1)=".",TRUE,FALSE)</formula>
    </cfRule>
  </conditionalFormatting>
  <conditionalFormatting sqref="Y498:Y499">
    <cfRule type="expression" dxfId="700" priority="717">
      <formula>IF(RIGHT(TEXT(Y498,"0.#"),1)=".",FALSE,TRUE)</formula>
    </cfRule>
    <cfRule type="expression" dxfId="699" priority="718">
      <formula>IF(RIGHT(TEXT(Y498,"0.#"),1)=".",TRUE,FALSE)</formula>
    </cfRule>
  </conditionalFormatting>
  <conditionalFormatting sqref="Y533:Y560">
    <cfRule type="expression" dxfId="698" priority="711">
      <formula>IF(RIGHT(TEXT(Y533,"0.#"),1)=".",FALSE,TRUE)</formula>
    </cfRule>
    <cfRule type="expression" dxfId="697" priority="712">
      <formula>IF(RIGHT(TEXT(Y533,"0.#"),1)=".",TRUE,FALSE)</formula>
    </cfRule>
  </conditionalFormatting>
  <conditionalFormatting sqref="W23">
    <cfRule type="expression" dxfId="696" priority="819">
      <formula>IF(RIGHT(TEXT(W23,"0.#"),1)=".",FALSE,TRUE)</formula>
    </cfRule>
    <cfRule type="expression" dxfId="695" priority="820">
      <formula>IF(RIGHT(TEXT(W23,"0.#"),1)=".",TRUE,FALSE)</formula>
    </cfRule>
  </conditionalFormatting>
  <conditionalFormatting sqref="W24:W27">
    <cfRule type="expression" dxfId="694" priority="817">
      <formula>IF(RIGHT(TEXT(W24,"0.#"),1)=".",FALSE,TRUE)</formula>
    </cfRule>
    <cfRule type="expression" dxfId="693" priority="818">
      <formula>IF(RIGHT(TEXT(W24,"0.#"),1)=".",TRUE,FALSE)</formula>
    </cfRule>
  </conditionalFormatting>
  <conditionalFormatting sqref="W28">
    <cfRule type="expression" dxfId="692" priority="815">
      <formula>IF(RIGHT(TEXT(W28,"0.#"),1)=".",FALSE,TRUE)</formula>
    </cfRule>
    <cfRule type="expression" dxfId="691" priority="816">
      <formula>IF(RIGHT(TEXT(W28,"0.#"),1)=".",TRUE,FALSE)</formula>
    </cfRule>
  </conditionalFormatting>
  <conditionalFormatting sqref="P23">
    <cfRule type="expression" dxfId="690" priority="813">
      <formula>IF(RIGHT(TEXT(P23,"0.#"),1)=".",FALSE,TRUE)</formula>
    </cfRule>
    <cfRule type="expression" dxfId="689" priority="814">
      <formula>IF(RIGHT(TEXT(P23,"0.#"),1)=".",TRUE,FALSE)</formula>
    </cfRule>
  </conditionalFormatting>
  <conditionalFormatting sqref="P24:P27">
    <cfRule type="expression" dxfId="688" priority="811">
      <formula>IF(RIGHT(TEXT(P24,"0.#"),1)=".",FALSE,TRUE)</formula>
    </cfRule>
    <cfRule type="expression" dxfId="687" priority="812">
      <formula>IF(RIGHT(TEXT(P24,"0.#"),1)=".",TRUE,FALSE)</formula>
    </cfRule>
  </conditionalFormatting>
  <conditionalFormatting sqref="P28">
    <cfRule type="expression" dxfId="686" priority="809">
      <formula>IF(RIGHT(TEXT(P28,"0.#"),1)=".",FALSE,TRUE)</formula>
    </cfRule>
    <cfRule type="expression" dxfId="685" priority="810">
      <formula>IF(RIGHT(TEXT(P28,"0.#"),1)=".",TRUE,FALSE)</formula>
    </cfRule>
  </conditionalFormatting>
  <conditionalFormatting sqref="AE202">
    <cfRule type="expression" dxfId="684" priority="807">
      <formula>IF(RIGHT(TEXT(AE202,"0.#"),1)=".",FALSE,TRUE)</formula>
    </cfRule>
    <cfRule type="expression" dxfId="683" priority="808">
      <formula>IF(RIGHT(TEXT(AE202,"0.#"),1)=".",TRUE,FALSE)</formula>
    </cfRule>
  </conditionalFormatting>
  <conditionalFormatting sqref="AE203">
    <cfRule type="expression" dxfId="682" priority="805">
      <formula>IF(RIGHT(TEXT(AE203,"0.#"),1)=".",FALSE,TRUE)</formula>
    </cfRule>
    <cfRule type="expression" dxfId="681" priority="806">
      <formula>IF(RIGHT(TEXT(AE203,"0.#"),1)=".",TRUE,FALSE)</formula>
    </cfRule>
  </conditionalFormatting>
  <conditionalFormatting sqref="AE204">
    <cfRule type="expression" dxfId="680" priority="803">
      <formula>IF(RIGHT(TEXT(AE204,"0.#"),1)=".",FALSE,TRUE)</formula>
    </cfRule>
    <cfRule type="expression" dxfId="679" priority="804">
      <formula>IF(RIGHT(TEXT(AE204,"0.#"),1)=".",TRUE,FALSE)</formula>
    </cfRule>
  </conditionalFormatting>
  <conditionalFormatting sqref="AI204">
    <cfRule type="expression" dxfId="678" priority="801">
      <formula>IF(RIGHT(TEXT(AI204,"0.#"),1)=".",FALSE,TRUE)</formula>
    </cfRule>
    <cfRule type="expression" dxfId="677" priority="802">
      <formula>IF(RIGHT(TEXT(AI204,"0.#"),1)=".",TRUE,FALSE)</formula>
    </cfRule>
  </conditionalFormatting>
  <conditionalFormatting sqref="AI203">
    <cfRule type="expression" dxfId="676" priority="799">
      <formula>IF(RIGHT(TEXT(AI203,"0.#"),1)=".",FALSE,TRUE)</formula>
    </cfRule>
    <cfRule type="expression" dxfId="675" priority="800">
      <formula>IF(RIGHT(TEXT(AI203,"0.#"),1)=".",TRUE,FALSE)</formula>
    </cfRule>
  </conditionalFormatting>
  <conditionalFormatting sqref="AI202">
    <cfRule type="expression" dxfId="674" priority="797">
      <formula>IF(RIGHT(TEXT(AI202,"0.#"),1)=".",FALSE,TRUE)</formula>
    </cfRule>
    <cfRule type="expression" dxfId="673" priority="798">
      <formula>IF(RIGHT(TEXT(AI202,"0.#"),1)=".",TRUE,FALSE)</formula>
    </cfRule>
  </conditionalFormatting>
  <conditionalFormatting sqref="AM202">
    <cfRule type="expression" dxfId="672" priority="795">
      <formula>IF(RIGHT(TEXT(AM202,"0.#"),1)=".",FALSE,TRUE)</formula>
    </cfRule>
    <cfRule type="expression" dxfId="671" priority="796">
      <formula>IF(RIGHT(TEXT(AM202,"0.#"),1)=".",TRUE,FALSE)</formula>
    </cfRule>
  </conditionalFormatting>
  <conditionalFormatting sqref="AM203">
    <cfRule type="expression" dxfId="670" priority="793">
      <formula>IF(RIGHT(TEXT(AM203,"0.#"),1)=".",FALSE,TRUE)</formula>
    </cfRule>
    <cfRule type="expression" dxfId="669" priority="794">
      <formula>IF(RIGHT(TEXT(AM203,"0.#"),1)=".",TRUE,FALSE)</formula>
    </cfRule>
  </conditionalFormatting>
  <conditionalFormatting sqref="AM204">
    <cfRule type="expression" dxfId="668" priority="791">
      <formula>IF(RIGHT(TEXT(AM204,"0.#"),1)=".",FALSE,TRUE)</formula>
    </cfRule>
    <cfRule type="expression" dxfId="667" priority="792">
      <formula>IF(RIGHT(TEXT(AM204,"0.#"),1)=".",TRUE,FALSE)</formula>
    </cfRule>
  </conditionalFormatting>
  <conditionalFormatting sqref="AQ202:AQ204">
    <cfRule type="expression" dxfId="666" priority="789">
      <formula>IF(RIGHT(TEXT(AQ202,"0.#"),1)=".",FALSE,TRUE)</formula>
    </cfRule>
    <cfRule type="expression" dxfId="665" priority="790">
      <formula>IF(RIGHT(TEXT(AQ202,"0.#"),1)=".",TRUE,FALSE)</formula>
    </cfRule>
  </conditionalFormatting>
  <conditionalFormatting sqref="AU202:AU204">
    <cfRule type="expression" dxfId="664" priority="787">
      <formula>IF(RIGHT(TEXT(AU202,"0.#"),1)=".",FALSE,TRUE)</formula>
    </cfRule>
    <cfRule type="expression" dxfId="663" priority="788">
      <formula>IF(RIGHT(TEXT(AU202,"0.#"),1)=".",TRUE,FALSE)</formula>
    </cfRule>
  </conditionalFormatting>
  <conditionalFormatting sqref="AE205">
    <cfRule type="expression" dxfId="662" priority="785">
      <formula>IF(RIGHT(TEXT(AE205,"0.#"),1)=".",FALSE,TRUE)</formula>
    </cfRule>
    <cfRule type="expression" dxfId="661" priority="786">
      <formula>IF(RIGHT(TEXT(AE205,"0.#"),1)=".",TRUE,FALSE)</formula>
    </cfRule>
  </conditionalFormatting>
  <conditionalFormatting sqref="AE206">
    <cfRule type="expression" dxfId="660" priority="783">
      <formula>IF(RIGHT(TEXT(AE206,"0.#"),1)=".",FALSE,TRUE)</formula>
    </cfRule>
    <cfRule type="expression" dxfId="659" priority="784">
      <formula>IF(RIGHT(TEXT(AE206,"0.#"),1)=".",TRUE,FALSE)</formula>
    </cfRule>
  </conditionalFormatting>
  <conditionalFormatting sqref="AE207">
    <cfRule type="expression" dxfId="658" priority="781">
      <formula>IF(RIGHT(TEXT(AE207,"0.#"),1)=".",FALSE,TRUE)</formula>
    </cfRule>
    <cfRule type="expression" dxfId="657" priority="782">
      <formula>IF(RIGHT(TEXT(AE207,"0.#"),1)=".",TRUE,FALSE)</formula>
    </cfRule>
  </conditionalFormatting>
  <conditionalFormatting sqref="AI207">
    <cfRule type="expression" dxfId="656" priority="779">
      <formula>IF(RIGHT(TEXT(AI207,"0.#"),1)=".",FALSE,TRUE)</formula>
    </cfRule>
    <cfRule type="expression" dxfId="655" priority="780">
      <formula>IF(RIGHT(TEXT(AI207,"0.#"),1)=".",TRUE,FALSE)</formula>
    </cfRule>
  </conditionalFormatting>
  <conditionalFormatting sqref="AI206">
    <cfRule type="expression" dxfId="654" priority="777">
      <formula>IF(RIGHT(TEXT(AI206,"0.#"),1)=".",FALSE,TRUE)</formula>
    </cfRule>
    <cfRule type="expression" dxfId="653" priority="778">
      <formula>IF(RIGHT(TEXT(AI206,"0.#"),1)=".",TRUE,FALSE)</formula>
    </cfRule>
  </conditionalFormatting>
  <conditionalFormatting sqref="AI205">
    <cfRule type="expression" dxfId="652" priority="775">
      <formula>IF(RIGHT(TEXT(AI205,"0.#"),1)=".",FALSE,TRUE)</formula>
    </cfRule>
    <cfRule type="expression" dxfId="651" priority="776">
      <formula>IF(RIGHT(TEXT(AI205,"0.#"),1)=".",TRUE,FALSE)</formula>
    </cfRule>
  </conditionalFormatting>
  <conditionalFormatting sqref="AM205">
    <cfRule type="expression" dxfId="650" priority="773">
      <formula>IF(RIGHT(TEXT(AM205,"0.#"),1)=".",FALSE,TRUE)</formula>
    </cfRule>
    <cfRule type="expression" dxfId="649" priority="774">
      <formula>IF(RIGHT(TEXT(AM205,"0.#"),1)=".",TRUE,FALSE)</formula>
    </cfRule>
  </conditionalFormatting>
  <conditionalFormatting sqref="AM206">
    <cfRule type="expression" dxfId="648" priority="771">
      <formula>IF(RIGHT(TEXT(AM206,"0.#"),1)=".",FALSE,TRUE)</formula>
    </cfRule>
    <cfRule type="expression" dxfId="647" priority="772">
      <formula>IF(RIGHT(TEXT(AM206,"0.#"),1)=".",TRUE,FALSE)</formula>
    </cfRule>
  </conditionalFormatting>
  <conditionalFormatting sqref="AM207">
    <cfRule type="expression" dxfId="646" priority="769">
      <formula>IF(RIGHT(TEXT(AM207,"0.#"),1)=".",FALSE,TRUE)</formula>
    </cfRule>
    <cfRule type="expression" dxfId="645" priority="770">
      <formula>IF(RIGHT(TEXT(AM207,"0.#"),1)=".",TRUE,FALSE)</formula>
    </cfRule>
  </conditionalFormatting>
  <conditionalFormatting sqref="AQ205:AQ207">
    <cfRule type="expression" dxfId="644" priority="767">
      <formula>IF(RIGHT(TEXT(AQ205,"0.#"),1)=".",FALSE,TRUE)</formula>
    </cfRule>
    <cfRule type="expression" dxfId="643" priority="768">
      <formula>IF(RIGHT(TEXT(AQ205,"0.#"),1)=".",TRUE,FALSE)</formula>
    </cfRule>
  </conditionalFormatting>
  <conditionalFormatting sqref="AU205:AU207">
    <cfRule type="expression" dxfId="642" priority="765">
      <formula>IF(RIGHT(TEXT(AU205,"0.#"),1)=".",FALSE,TRUE)</formula>
    </cfRule>
    <cfRule type="expression" dxfId="641" priority="766">
      <formula>IF(RIGHT(TEXT(AU205,"0.#"),1)=".",TRUE,FALSE)</formula>
    </cfRule>
  </conditionalFormatting>
  <conditionalFormatting sqref="AL409:AO428">
    <cfRule type="expression" dxfId="640" priority="761">
      <formula>IF(AND(AL409&gt;=0, RIGHT(TEXT(AL409,"0.#"),1)&lt;&gt;"."),TRUE,FALSE)</formula>
    </cfRule>
    <cfRule type="expression" dxfId="639" priority="762">
      <formula>IF(AND(AL409&gt;=0, RIGHT(TEXT(AL409,"0.#"),1)="."),TRUE,FALSE)</formula>
    </cfRule>
    <cfRule type="expression" dxfId="638" priority="763">
      <formula>IF(AND(AL409&lt;0, RIGHT(TEXT(AL409,"0.#"),1)&lt;&gt;"."),TRUE,FALSE)</formula>
    </cfRule>
    <cfRule type="expression" dxfId="637" priority="764">
      <formula>IF(AND(AL409&lt;0, RIGHT(TEXT(AL409,"0.#"),1)="."),TRUE,FALSE)</formula>
    </cfRule>
  </conditionalFormatting>
  <conditionalFormatting sqref="AL399:AO408">
    <cfRule type="expression" dxfId="636" priority="755">
      <formula>IF(AND(AL399&gt;=0, RIGHT(TEXT(AL399,"0.#"),1)&lt;&gt;"."),TRUE,FALSE)</formula>
    </cfRule>
    <cfRule type="expression" dxfId="635" priority="756">
      <formula>IF(AND(AL399&gt;=0, RIGHT(TEXT(AL399,"0.#"),1)="."),TRUE,FALSE)</formula>
    </cfRule>
    <cfRule type="expression" dxfId="634" priority="757">
      <formula>IF(AND(AL399&lt;0, RIGHT(TEXT(AL399,"0.#"),1)&lt;&gt;"."),TRUE,FALSE)</formula>
    </cfRule>
    <cfRule type="expression" dxfId="633" priority="758">
      <formula>IF(AND(AL399&lt;0, RIGHT(TEXT(AL399,"0.#"),1)="."),TRUE,FALSE)</formula>
    </cfRule>
  </conditionalFormatting>
  <conditionalFormatting sqref="AL434:AO461">
    <cfRule type="expression" dxfId="632" priority="749">
      <formula>IF(AND(AL434&gt;=0, RIGHT(TEXT(AL434,"0.#"),1)&lt;&gt;"."),TRUE,FALSE)</formula>
    </cfRule>
    <cfRule type="expression" dxfId="631" priority="750">
      <formula>IF(AND(AL434&gt;=0, RIGHT(TEXT(AL434,"0.#"),1)="."),TRUE,FALSE)</formula>
    </cfRule>
    <cfRule type="expression" dxfId="630" priority="751">
      <formula>IF(AND(AL434&lt;0, RIGHT(TEXT(AL434,"0.#"),1)&lt;&gt;"."),TRUE,FALSE)</formula>
    </cfRule>
    <cfRule type="expression" dxfId="629" priority="752">
      <formula>IF(AND(AL434&lt;0, RIGHT(TEXT(AL434,"0.#"),1)="."),TRUE,FALSE)</formula>
    </cfRule>
  </conditionalFormatting>
  <conditionalFormatting sqref="AL432:AO433">
    <cfRule type="expression" dxfId="628" priority="743">
      <formula>IF(AND(AL432&gt;=0, RIGHT(TEXT(AL432,"0.#"),1)&lt;&gt;"."),TRUE,FALSE)</formula>
    </cfRule>
    <cfRule type="expression" dxfId="627" priority="744">
      <formula>IF(AND(AL432&gt;=0, RIGHT(TEXT(AL432,"0.#"),1)="."),TRUE,FALSE)</formula>
    </cfRule>
    <cfRule type="expression" dxfId="626" priority="745">
      <formula>IF(AND(AL432&lt;0, RIGHT(TEXT(AL432,"0.#"),1)&lt;&gt;"."),TRUE,FALSE)</formula>
    </cfRule>
    <cfRule type="expression" dxfId="625" priority="746">
      <formula>IF(AND(AL432&lt;0, RIGHT(TEXT(AL432,"0.#"),1)="."),TRUE,FALSE)</formula>
    </cfRule>
  </conditionalFormatting>
  <conditionalFormatting sqref="AL467:AO494">
    <cfRule type="expression" dxfId="624" priority="737">
      <formula>IF(AND(AL467&gt;=0, RIGHT(TEXT(AL467,"0.#"),1)&lt;&gt;"."),TRUE,FALSE)</formula>
    </cfRule>
    <cfRule type="expression" dxfId="623" priority="738">
      <formula>IF(AND(AL467&gt;=0, RIGHT(TEXT(AL467,"0.#"),1)="."),TRUE,FALSE)</formula>
    </cfRule>
    <cfRule type="expression" dxfId="622" priority="739">
      <formula>IF(AND(AL467&lt;0, RIGHT(TEXT(AL467,"0.#"),1)&lt;&gt;"."),TRUE,FALSE)</formula>
    </cfRule>
    <cfRule type="expression" dxfId="621" priority="740">
      <formula>IF(AND(AL467&lt;0, RIGHT(TEXT(AL467,"0.#"),1)="."),TRUE,FALSE)</formula>
    </cfRule>
  </conditionalFormatting>
  <conditionalFormatting sqref="AL465:AO466">
    <cfRule type="expression" dxfId="620" priority="731">
      <formula>IF(AND(AL465&gt;=0, RIGHT(TEXT(AL465,"0.#"),1)&lt;&gt;"."),TRUE,FALSE)</formula>
    </cfRule>
    <cfRule type="expression" dxfId="619" priority="732">
      <formula>IF(AND(AL465&gt;=0, RIGHT(TEXT(AL465,"0.#"),1)="."),TRUE,FALSE)</formula>
    </cfRule>
    <cfRule type="expression" dxfId="618" priority="733">
      <formula>IF(AND(AL465&lt;0, RIGHT(TEXT(AL465,"0.#"),1)&lt;&gt;"."),TRUE,FALSE)</formula>
    </cfRule>
    <cfRule type="expression" dxfId="617" priority="734">
      <formula>IF(AND(AL465&lt;0, RIGHT(TEXT(AL465,"0.#"),1)="."),TRUE,FALSE)</formula>
    </cfRule>
  </conditionalFormatting>
  <conditionalFormatting sqref="AL500:AO527">
    <cfRule type="expression" dxfId="616" priority="725">
      <formula>IF(AND(AL500&gt;=0, RIGHT(TEXT(AL500,"0.#"),1)&lt;&gt;"."),TRUE,FALSE)</formula>
    </cfRule>
    <cfRule type="expression" dxfId="615" priority="726">
      <formula>IF(AND(AL500&gt;=0, RIGHT(TEXT(AL500,"0.#"),1)="."),TRUE,FALSE)</formula>
    </cfRule>
    <cfRule type="expression" dxfId="614" priority="727">
      <formula>IF(AND(AL500&lt;0, RIGHT(TEXT(AL500,"0.#"),1)&lt;&gt;"."),TRUE,FALSE)</formula>
    </cfRule>
    <cfRule type="expression" dxfId="613" priority="728">
      <formula>IF(AND(AL500&lt;0, RIGHT(TEXT(AL500,"0.#"),1)="."),TRUE,FALSE)</formula>
    </cfRule>
  </conditionalFormatting>
  <conditionalFormatting sqref="AL498:AO499">
    <cfRule type="expression" dxfId="612" priority="719">
      <formula>IF(AND(AL498&gt;=0, RIGHT(TEXT(AL498,"0.#"),1)&lt;&gt;"."),TRUE,FALSE)</formula>
    </cfRule>
    <cfRule type="expression" dxfId="611" priority="720">
      <formula>IF(AND(AL498&gt;=0, RIGHT(TEXT(AL498,"0.#"),1)="."),TRUE,FALSE)</formula>
    </cfRule>
    <cfRule type="expression" dxfId="610" priority="721">
      <formula>IF(AND(AL498&lt;0, RIGHT(TEXT(AL498,"0.#"),1)&lt;&gt;"."),TRUE,FALSE)</formula>
    </cfRule>
    <cfRule type="expression" dxfId="609" priority="722">
      <formula>IF(AND(AL498&lt;0, RIGHT(TEXT(AL498,"0.#"),1)="."),TRUE,FALSE)</formula>
    </cfRule>
  </conditionalFormatting>
  <conditionalFormatting sqref="AL533:AO560">
    <cfRule type="expression" dxfId="608" priority="713">
      <formula>IF(AND(AL533&gt;=0, RIGHT(TEXT(AL533,"0.#"),1)&lt;&gt;"."),TRUE,FALSE)</formula>
    </cfRule>
    <cfRule type="expression" dxfId="607" priority="714">
      <formula>IF(AND(AL533&gt;=0, RIGHT(TEXT(AL533,"0.#"),1)="."),TRUE,FALSE)</formula>
    </cfRule>
    <cfRule type="expression" dxfId="606" priority="715">
      <formula>IF(AND(AL533&lt;0, RIGHT(TEXT(AL533,"0.#"),1)&lt;&gt;"."),TRUE,FALSE)</formula>
    </cfRule>
    <cfRule type="expression" dxfId="605" priority="716">
      <formula>IF(AND(AL533&lt;0, RIGHT(TEXT(AL533,"0.#"),1)="."),TRUE,FALSE)</formula>
    </cfRule>
  </conditionalFormatting>
  <conditionalFormatting sqref="AL531:AO532">
    <cfRule type="expression" dxfId="604" priority="707">
      <formula>IF(AND(AL531&gt;=0, RIGHT(TEXT(AL531,"0.#"),1)&lt;&gt;"."),TRUE,FALSE)</formula>
    </cfRule>
    <cfRule type="expression" dxfId="603" priority="708">
      <formula>IF(AND(AL531&gt;=0, RIGHT(TEXT(AL531,"0.#"),1)="."),TRUE,FALSE)</formula>
    </cfRule>
    <cfRule type="expression" dxfId="602" priority="709">
      <formula>IF(AND(AL531&lt;0, RIGHT(TEXT(AL531,"0.#"),1)&lt;&gt;"."),TRUE,FALSE)</formula>
    </cfRule>
    <cfRule type="expression" dxfId="601" priority="710">
      <formula>IF(AND(AL531&lt;0, RIGHT(TEXT(AL531,"0.#"),1)="."),TRUE,FALSE)</formula>
    </cfRule>
  </conditionalFormatting>
  <conditionalFormatting sqref="Y531:Y532">
    <cfRule type="expression" dxfId="600" priority="705">
      <formula>IF(RIGHT(TEXT(Y531,"0.#"),1)=".",FALSE,TRUE)</formula>
    </cfRule>
    <cfRule type="expression" dxfId="599" priority="706">
      <formula>IF(RIGHT(TEXT(Y531,"0.#"),1)=".",TRUE,FALSE)</formula>
    </cfRule>
  </conditionalFormatting>
  <conditionalFormatting sqref="AL566:AO593">
    <cfRule type="expression" dxfId="598" priority="701">
      <formula>IF(AND(AL566&gt;=0, RIGHT(TEXT(AL566,"0.#"),1)&lt;&gt;"."),TRUE,FALSE)</formula>
    </cfRule>
    <cfRule type="expression" dxfId="597" priority="702">
      <formula>IF(AND(AL566&gt;=0, RIGHT(TEXT(AL566,"0.#"),1)="."),TRUE,FALSE)</formula>
    </cfRule>
    <cfRule type="expression" dxfId="596" priority="703">
      <formula>IF(AND(AL566&lt;0, RIGHT(TEXT(AL566,"0.#"),1)&lt;&gt;"."),TRUE,FALSE)</formula>
    </cfRule>
    <cfRule type="expression" dxfId="595" priority="704">
      <formula>IF(AND(AL566&lt;0, RIGHT(TEXT(AL566,"0.#"),1)="."),TRUE,FALSE)</formula>
    </cfRule>
  </conditionalFormatting>
  <conditionalFormatting sqref="Y566:Y593">
    <cfRule type="expression" dxfId="594" priority="699">
      <formula>IF(RIGHT(TEXT(Y566,"0.#"),1)=".",FALSE,TRUE)</formula>
    </cfRule>
    <cfRule type="expression" dxfId="593" priority="700">
      <formula>IF(RIGHT(TEXT(Y566,"0.#"),1)=".",TRUE,FALSE)</formula>
    </cfRule>
  </conditionalFormatting>
  <conditionalFormatting sqref="AL564:AO565">
    <cfRule type="expression" dxfId="592" priority="695">
      <formula>IF(AND(AL564&gt;=0, RIGHT(TEXT(AL564,"0.#"),1)&lt;&gt;"."),TRUE,FALSE)</formula>
    </cfRule>
    <cfRule type="expression" dxfId="591" priority="696">
      <formula>IF(AND(AL564&gt;=0, RIGHT(TEXT(AL564,"0.#"),1)="."),TRUE,FALSE)</formula>
    </cfRule>
    <cfRule type="expression" dxfId="590" priority="697">
      <formula>IF(AND(AL564&lt;0, RIGHT(TEXT(AL564,"0.#"),1)&lt;&gt;"."),TRUE,FALSE)</formula>
    </cfRule>
    <cfRule type="expression" dxfId="589" priority="698">
      <formula>IF(AND(AL564&lt;0, RIGHT(TEXT(AL564,"0.#"),1)="."),TRUE,FALSE)</formula>
    </cfRule>
  </conditionalFormatting>
  <conditionalFormatting sqref="Y564:Y565">
    <cfRule type="expression" dxfId="588" priority="693">
      <formula>IF(RIGHT(TEXT(Y564,"0.#"),1)=".",FALSE,TRUE)</formula>
    </cfRule>
    <cfRule type="expression" dxfId="587" priority="694">
      <formula>IF(RIGHT(TEXT(Y564,"0.#"),1)=".",TRUE,FALSE)</formula>
    </cfRule>
  </conditionalFormatting>
  <conditionalFormatting sqref="AL599:AO626">
    <cfRule type="expression" dxfId="586" priority="689">
      <formula>IF(AND(AL599&gt;=0, RIGHT(TEXT(AL599,"0.#"),1)&lt;&gt;"."),TRUE,FALSE)</formula>
    </cfRule>
    <cfRule type="expression" dxfId="585" priority="690">
      <formula>IF(AND(AL599&gt;=0, RIGHT(TEXT(AL599,"0.#"),1)="."),TRUE,FALSE)</formula>
    </cfRule>
    <cfRule type="expression" dxfId="584" priority="691">
      <formula>IF(AND(AL599&lt;0, RIGHT(TEXT(AL599,"0.#"),1)&lt;&gt;"."),TRUE,FALSE)</formula>
    </cfRule>
    <cfRule type="expression" dxfId="583" priority="692">
      <formula>IF(AND(AL599&lt;0, RIGHT(TEXT(AL599,"0.#"),1)="."),TRUE,FALSE)</formula>
    </cfRule>
  </conditionalFormatting>
  <conditionalFormatting sqref="Y599:Y626">
    <cfRule type="expression" dxfId="582" priority="687">
      <formula>IF(RIGHT(TEXT(Y599,"0.#"),1)=".",FALSE,TRUE)</formula>
    </cfRule>
    <cfRule type="expression" dxfId="581" priority="688">
      <formula>IF(RIGHT(TEXT(Y599,"0.#"),1)=".",TRUE,FALSE)</formula>
    </cfRule>
  </conditionalFormatting>
  <conditionalFormatting sqref="AL597:AO598">
    <cfRule type="expression" dxfId="580" priority="683">
      <formula>IF(AND(AL597&gt;=0, RIGHT(TEXT(AL597,"0.#"),1)&lt;&gt;"."),TRUE,FALSE)</formula>
    </cfRule>
    <cfRule type="expression" dxfId="579" priority="684">
      <formula>IF(AND(AL597&gt;=0, RIGHT(TEXT(AL597,"0.#"),1)="."),TRUE,FALSE)</formula>
    </cfRule>
    <cfRule type="expression" dxfId="578" priority="685">
      <formula>IF(AND(AL597&lt;0, RIGHT(TEXT(AL597,"0.#"),1)&lt;&gt;"."),TRUE,FALSE)</formula>
    </cfRule>
    <cfRule type="expression" dxfId="577" priority="686">
      <formula>IF(AND(AL597&lt;0, RIGHT(TEXT(AL597,"0.#"),1)="."),TRUE,FALSE)</formula>
    </cfRule>
  </conditionalFormatting>
  <conditionalFormatting sqref="Y597:Y598">
    <cfRule type="expression" dxfId="576" priority="681">
      <formula>IF(RIGHT(TEXT(Y597,"0.#"),1)=".",FALSE,TRUE)</formula>
    </cfRule>
    <cfRule type="expression" dxfId="575" priority="682">
      <formula>IF(RIGHT(TEXT(Y597,"0.#"),1)=".",TRUE,FALSE)</formula>
    </cfRule>
  </conditionalFormatting>
  <conditionalFormatting sqref="AU33">
    <cfRule type="expression" dxfId="574" priority="677">
      <formula>IF(RIGHT(TEXT(AU33,"0.#"),1)=".",FALSE,TRUE)</formula>
    </cfRule>
    <cfRule type="expression" dxfId="573" priority="678">
      <formula>IF(RIGHT(TEXT(AU33,"0.#"),1)=".",TRUE,FALSE)</formula>
    </cfRule>
  </conditionalFormatting>
  <conditionalFormatting sqref="AU32">
    <cfRule type="expression" dxfId="572" priority="679">
      <formula>IF(RIGHT(TEXT(AU32,"0.#"),1)=".",FALSE,TRUE)</formula>
    </cfRule>
    <cfRule type="expression" dxfId="571" priority="680">
      <formula>IF(RIGHT(TEXT(AU32,"0.#"),1)=".",TRUE,FALSE)</formula>
    </cfRule>
  </conditionalFormatting>
  <conditionalFormatting sqref="P29:AC29">
    <cfRule type="expression" dxfId="570" priority="675">
      <formula>IF(RIGHT(TEXT(P29,"0.#"),1)=".",FALSE,TRUE)</formula>
    </cfRule>
    <cfRule type="expression" dxfId="569" priority="676">
      <formula>IF(RIGHT(TEXT(P29,"0.#"),1)=".",TRUE,FALSE)</formula>
    </cfRule>
  </conditionalFormatting>
  <conditionalFormatting sqref="AM41">
    <cfRule type="expression" dxfId="568" priority="657">
      <formula>IF(RIGHT(TEXT(AM41,"0.#"),1)=".",FALSE,TRUE)</formula>
    </cfRule>
    <cfRule type="expression" dxfId="567" priority="658">
      <formula>IF(RIGHT(TEXT(AM41,"0.#"),1)=".",TRUE,FALSE)</formula>
    </cfRule>
  </conditionalFormatting>
  <conditionalFormatting sqref="AM40">
    <cfRule type="expression" dxfId="566" priority="659">
      <formula>IF(RIGHT(TEXT(AM40,"0.#"),1)=".",FALSE,TRUE)</formula>
    </cfRule>
    <cfRule type="expression" dxfId="565" priority="660">
      <formula>IF(RIGHT(TEXT(AM40,"0.#"),1)=".",TRUE,FALSE)</formula>
    </cfRule>
  </conditionalFormatting>
  <conditionalFormatting sqref="AE39">
    <cfRule type="expression" dxfId="564" priority="673">
      <formula>IF(RIGHT(TEXT(AE39,"0.#"),1)=".",FALSE,TRUE)</formula>
    </cfRule>
    <cfRule type="expression" dxfId="563" priority="674">
      <formula>IF(RIGHT(TEXT(AE39,"0.#"),1)=".",TRUE,FALSE)</formula>
    </cfRule>
  </conditionalFormatting>
  <conditionalFormatting sqref="AQ39:AQ41">
    <cfRule type="expression" dxfId="562" priority="655">
      <formula>IF(RIGHT(TEXT(AQ39,"0.#"),1)=".",FALSE,TRUE)</formula>
    </cfRule>
    <cfRule type="expression" dxfId="561" priority="656">
      <formula>IF(RIGHT(TEXT(AQ39,"0.#"),1)=".",TRUE,FALSE)</formula>
    </cfRule>
  </conditionalFormatting>
  <conditionalFormatting sqref="AU39:AU41">
    <cfRule type="expression" dxfId="560" priority="653">
      <formula>IF(RIGHT(TEXT(AU39,"0.#"),1)=".",FALSE,TRUE)</formula>
    </cfRule>
    <cfRule type="expression" dxfId="559" priority="654">
      <formula>IF(RIGHT(TEXT(AU39,"0.#"),1)=".",TRUE,FALSE)</formula>
    </cfRule>
  </conditionalFormatting>
  <conditionalFormatting sqref="AI41">
    <cfRule type="expression" dxfId="558" priority="667">
      <formula>IF(RIGHT(TEXT(AI41,"0.#"),1)=".",FALSE,TRUE)</formula>
    </cfRule>
    <cfRule type="expression" dxfId="557" priority="668">
      <formula>IF(RIGHT(TEXT(AI41,"0.#"),1)=".",TRUE,FALSE)</formula>
    </cfRule>
  </conditionalFormatting>
  <conditionalFormatting sqref="AE40">
    <cfRule type="expression" dxfId="556" priority="671">
      <formula>IF(RIGHT(TEXT(AE40,"0.#"),1)=".",FALSE,TRUE)</formula>
    </cfRule>
    <cfRule type="expression" dxfId="555" priority="672">
      <formula>IF(RIGHT(TEXT(AE40,"0.#"),1)=".",TRUE,FALSE)</formula>
    </cfRule>
  </conditionalFormatting>
  <conditionalFormatting sqref="AE41">
    <cfRule type="expression" dxfId="554" priority="669">
      <formula>IF(RIGHT(TEXT(AE41,"0.#"),1)=".",FALSE,TRUE)</formula>
    </cfRule>
    <cfRule type="expression" dxfId="553" priority="670">
      <formula>IF(RIGHT(TEXT(AE41,"0.#"),1)=".",TRUE,FALSE)</formula>
    </cfRule>
  </conditionalFormatting>
  <conditionalFormatting sqref="AM39">
    <cfRule type="expression" dxfId="552" priority="661">
      <formula>IF(RIGHT(TEXT(AM39,"0.#"),1)=".",FALSE,TRUE)</formula>
    </cfRule>
    <cfRule type="expression" dxfId="551" priority="662">
      <formula>IF(RIGHT(TEXT(AM39,"0.#"),1)=".",TRUE,FALSE)</formula>
    </cfRule>
  </conditionalFormatting>
  <conditionalFormatting sqref="AI39">
    <cfRule type="expression" dxfId="550" priority="663">
      <formula>IF(RIGHT(TEXT(AI39,"0.#"),1)=".",FALSE,TRUE)</formula>
    </cfRule>
    <cfRule type="expression" dxfId="549" priority="664">
      <formula>IF(RIGHT(TEXT(AI39,"0.#"),1)=".",TRUE,FALSE)</formula>
    </cfRule>
  </conditionalFormatting>
  <conditionalFormatting sqref="AI40">
    <cfRule type="expression" dxfId="548" priority="665">
      <formula>IF(RIGHT(TEXT(AI40,"0.#"),1)=".",FALSE,TRUE)</formula>
    </cfRule>
    <cfRule type="expression" dxfId="547" priority="666">
      <formula>IF(RIGHT(TEXT(AI40,"0.#"),1)=".",TRUE,FALSE)</formula>
    </cfRule>
  </conditionalFormatting>
  <conditionalFormatting sqref="AM69">
    <cfRule type="expression" dxfId="546" priority="625">
      <formula>IF(RIGHT(TEXT(AM69,"0.#"),1)=".",FALSE,TRUE)</formula>
    </cfRule>
    <cfRule type="expression" dxfId="545" priority="626">
      <formula>IF(RIGHT(TEXT(AM69,"0.#"),1)=".",TRUE,FALSE)</formula>
    </cfRule>
  </conditionalFormatting>
  <conditionalFormatting sqref="AE70 AM70">
    <cfRule type="expression" dxfId="544" priority="623">
      <formula>IF(RIGHT(TEXT(AE70,"0.#"),1)=".",FALSE,TRUE)</formula>
    </cfRule>
    <cfRule type="expression" dxfId="543" priority="624">
      <formula>IF(RIGHT(TEXT(AE70,"0.#"),1)=".",TRUE,FALSE)</formula>
    </cfRule>
  </conditionalFormatting>
  <conditionalFormatting sqref="AI70">
    <cfRule type="expression" dxfId="542" priority="621">
      <formula>IF(RIGHT(TEXT(AI70,"0.#"),1)=".",FALSE,TRUE)</formula>
    </cfRule>
    <cfRule type="expression" dxfId="541" priority="622">
      <formula>IF(RIGHT(TEXT(AI70,"0.#"),1)=".",TRUE,FALSE)</formula>
    </cfRule>
  </conditionalFormatting>
  <conditionalFormatting sqref="AQ70">
    <cfRule type="expression" dxfId="540" priority="619">
      <formula>IF(RIGHT(TEXT(AQ70,"0.#"),1)=".",FALSE,TRUE)</formula>
    </cfRule>
    <cfRule type="expression" dxfId="539" priority="620">
      <formula>IF(RIGHT(TEXT(AQ70,"0.#"),1)=".",TRUE,FALSE)</formula>
    </cfRule>
  </conditionalFormatting>
  <conditionalFormatting sqref="AE69 AQ69">
    <cfRule type="expression" dxfId="538" priority="629">
      <formula>IF(RIGHT(TEXT(AE69,"0.#"),1)=".",FALSE,TRUE)</formula>
    </cfRule>
    <cfRule type="expression" dxfId="537" priority="630">
      <formula>IF(RIGHT(TEXT(AE69,"0.#"),1)=".",TRUE,FALSE)</formula>
    </cfRule>
  </conditionalFormatting>
  <conditionalFormatting sqref="AI69">
    <cfRule type="expression" dxfId="536" priority="627">
      <formula>IF(RIGHT(TEXT(AI69,"0.#"),1)=".",FALSE,TRUE)</formula>
    </cfRule>
    <cfRule type="expression" dxfId="535" priority="628">
      <formula>IF(RIGHT(TEXT(AI69,"0.#"),1)=".",TRUE,FALSE)</formula>
    </cfRule>
  </conditionalFormatting>
  <conditionalFormatting sqref="AE66 AQ66">
    <cfRule type="expression" dxfId="534" priority="617">
      <formula>IF(RIGHT(TEXT(AE66,"0.#"),1)=".",FALSE,TRUE)</formula>
    </cfRule>
    <cfRule type="expression" dxfId="533" priority="618">
      <formula>IF(RIGHT(TEXT(AE66,"0.#"),1)=".",TRUE,FALSE)</formula>
    </cfRule>
  </conditionalFormatting>
  <conditionalFormatting sqref="AI66">
    <cfRule type="expression" dxfId="532" priority="615">
      <formula>IF(RIGHT(TEXT(AI66,"0.#"),1)=".",FALSE,TRUE)</formula>
    </cfRule>
    <cfRule type="expression" dxfId="531" priority="616">
      <formula>IF(RIGHT(TEXT(AI66,"0.#"),1)=".",TRUE,FALSE)</formula>
    </cfRule>
  </conditionalFormatting>
  <conditionalFormatting sqref="AM66">
    <cfRule type="expression" dxfId="530" priority="613">
      <formula>IF(RIGHT(TEXT(AM66,"0.#"),1)=".",FALSE,TRUE)</formula>
    </cfRule>
    <cfRule type="expression" dxfId="529" priority="614">
      <formula>IF(RIGHT(TEXT(AM66,"0.#"),1)=".",TRUE,FALSE)</formula>
    </cfRule>
  </conditionalFormatting>
  <conditionalFormatting sqref="AE67">
    <cfRule type="expression" dxfId="528" priority="611">
      <formula>IF(RIGHT(TEXT(AE67,"0.#"),1)=".",FALSE,TRUE)</formula>
    </cfRule>
    <cfRule type="expression" dxfId="527" priority="612">
      <formula>IF(RIGHT(TEXT(AE67,"0.#"),1)=".",TRUE,FALSE)</formula>
    </cfRule>
  </conditionalFormatting>
  <conditionalFormatting sqref="AI67">
    <cfRule type="expression" dxfId="526" priority="609">
      <formula>IF(RIGHT(TEXT(AI67,"0.#"),1)=".",FALSE,TRUE)</formula>
    </cfRule>
    <cfRule type="expression" dxfId="525" priority="610">
      <formula>IF(RIGHT(TEXT(AI67,"0.#"),1)=".",TRUE,FALSE)</formula>
    </cfRule>
  </conditionalFormatting>
  <conditionalFormatting sqref="AM67">
    <cfRule type="expression" dxfId="524" priority="607">
      <formula>IF(RIGHT(TEXT(AM67,"0.#"),1)=".",FALSE,TRUE)</formula>
    </cfRule>
    <cfRule type="expression" dxfId="523" priority="608">
      <formula>IF(RIGHT(TEXT(AM67,"0.#"),1)=".",TRUE,FALSE)</formula>
    </cfRule>
  </conditionalFormatting>
  <conditionalFormatting sqref="AQ67">
    <cfRule type="expression" dxfId="522" priority="605">
      <formula>IF(RIGHT(TEXT(AQ67,"0.#"),1)=".",FALSE,TRUE)</formula>
    </cfRule>
    <cfRule type="expression" dxfId="521" priority="606">
      <formula>IF(RIGHT(TEXT(AQ67,"0.#"),1)=".",TRUE,FALSE)</formula>
    </cfRule>
  </conditionalFormatting>
  <conditionalFormatting sqref="AU66">
    <cfRule type="expression" dxfId="520" priority="603">
      <formula>IF(RIGHT(TEXT(AU66,"0.#"),1)=".",FALSE,TRUE)</formula>
    </cfRule>
    <cfRule type="expression" dxfId="519" priority="604">
      <formula>IF(RIGHT(TEXT(AU66,"0.#"),1)=".",TRUE,FALSE)</formula>
    </cfRule>
  </conditionalFormatting>
  <conditionalFormatting sqref="AU67">
    <cfRule type="expression" dxfId="518" priority="601">
      <formula>IF(RIGHT(TEXT(AU67,"0.#"),1)=".",FALSE,TRUE)</formula>
    </cfRule>
    <cfRule type="expression" dxfId="517" priority="602">
      <formula>IF(RIGHT(TEXT(AU67,"0.#"),1)=".",TRUE,FALSE)</formula>
    </cfRule>
  </conditionalFormatting>
  <conditionalFormatting sqref="AE100 AQ100">
    <cfRule type="expression" dxfId="516" priority="563">
      <formula>IF(RIGHT(TEXT(AE100,"0.#"),1)=".",FALSE,TRUE)</formula>
    </cfRule>
    <cfRule type="expression" dxfId="515" priority="564">
      <formula>IF(RIGHT(TEXT(AE100,"0.#"),1)=".",TRUE,FALSE)</formula>
    </cfRule>
  </conditionalFormatting>
  <conditionalFormatting sqref="AI100">
    <cfRule type="expression" dxfId="514" priority="561">
      <formula>IF(RIGHT(TEXT(AI100,"0.#"),1)=".",FALSE,TRUE)</formula>
    </cfRule>
    <cfRule type="expression" dxfId="513" priority="562">
      <formula>IF(RIGHT(TEXT(AI100,"0.#"),1)=".",TRUE,FALSE)</formula>
    </cfRule>
  </conditionalFormatting>
  <conditionalFormatting sqref="AM100">
    <cfRule type="expression" dxfId="512" priority="559">
      <formula>IF(RIGHT(TEXT(AM100,"0.#"),1)=".",FALSE,TRUE)</formula>
    </cfRule>
    <cfRule type="expression" dxfId="511" priority="560">
      <formula>IF(RIGHT(TEXT(AM100,"0.#"),1)=".",TRUE,FALSE)</formula>
    </cfRule>
  </conditionalFormatting>
  <conditionalFormatting sqref="AE101">
    <cfRule type="expression" dxfId="510" priority="557">
      <formula>IF(RIGHT(TEXT(AE101,"0.#"),1)=".",FALSE,TRUE)</formula>
    </cfRule>
    <cfRule type="expression" dxfId="509" priority="558">
      <formula>IF(RIGHT(TEXT(AE101,"0.#"),1)=".",TRUE,FALSE)</formula>
    </cfRule>
  </conditionalFormatting>
  <conditionalFormatting sqref="AI101">
    <cfRule type="expression" dxfId="508" priority="555">
      <formula>IF(RIGHT(TEXT(AI101,"0.#"),1)=".",FALSE,TRUE)</formula>
    </cfRule>
    <cfRule type="expression" dxfId="507" priority="556">
      <formula>IF(RIGHT(TEXT(AI101,"0.#"),1)=".",TRUE,FALSE)</formula>
    </cfRule>
  </conditionalFormatting>
  <conditionalFormatting sqref="AM101">
    <cfRule type="expression" dxfId="506" priority="553">
      <formula>IF(RIGHT(TEXT(AM101,"0.#"),1)=".",FALSE,TRUE)</formula>
    </cfRule>
    <cfRule type="expression" dxfId="505" priority="554">
      <formula>IF(RIGHT(TEXT(AM101,"0.#"),1)=".",TRUE,FALSE)</formula>
    </cfRule>
  </conditionalFormatting>
  <conditionalFormatting sqref="AQ101">
    <cfRule type="expression" dxfId="504" priority="551">
      <formula>IF(RIGHT(TEXT(AQ101,"0.#"),1)=".",FALSE,TRUE)</formula>
    </cfRule>
    <cfRule type="expression" dxfId="503" priority="552">
      <formula>IF(RIGHT(TEXT(AQ101,"0.#"),1)=".",TRUE,FALSE)</formula>
    </cfRule>
  </conditionalFormatting>
  <conditionalFormatting sqref="AU100">
    <cfRule type="expression" dxfId="502" priority="549">
      <formula>IF(RIGHT(TEXT(AU100,"0.#"),1)=".",FALSE,TRUE)</formula>
    </cfRule>
    <cfRule type="expression" dxfId="501" priority="550">
      <formula>IF(RIGHT(TEXT(AU100,"0.#"),1)=".",TRUE,FALSE)</formula>
    </cfRule>
  </conditionalFormatting>
  <conditionalFormatting sqref="AU101">
    <cfRule type="expression" dxfId="500" priority="547">
      <formula>IF(RIGHT(TEXT(AU101,"0.#"),1)=".",FALSE,TRUE)</formula>
    </cfRule>
    <cfRule type="expression" dxfId="499" priority="548">
      <formula>IF(RIGHT(TEXT(AU101,"0.#"),1)=".",TRUE,FALSE)</formula>
    </cfRule>
  </conditionalFormatting>
  <conditionalFormatting sqref="AM35">
    <cfRule type="expression" dxfId="498" priority="541">
      <formula>IF(RIGHT(TEXT(AM35,"0.#"),1)=".",FALSE,TRUE)</formula>
    </cfRule>
    <cfRule type="expression" dxfId="497" priority="542">
      <formula>IF(RIGHT(TEXT(AM35,"0.#"),1)=".",TRUE,FALSE)</formula>
    </cfRule>
  </conditionalFormatting>
  <conditionalFormatting sqref="AE36 AM36">
    <cfRule type="expression" dxfId="496" priority="539">
      <formula>IF(RIGHT(TEXT(AE36,"0.#"),1)=".",FALSE,TRUE)</formula>
    </cfRule>
    <cfRule type="expression" dxfId="495" priority="540">
      <formula>IF(RIGHT(TEXT(AE36,"0.#"),1)=".",TRUE,FALSE)</formula>
    </cfRule>
  </conditionalFormatting>
  <conditionalFormatting sqref="AI36">
    <cfRule type="expression" dxfId="494" priority="537">
      <formula>IF(RIGHT(TEXT(AI36,"0.#"),1)=".",FALSE,TRUE)</formula>
    </cfRule>
    <cfRule type="expression" dxfId="493" priority="538">
      <formula>IF(RIGHT(TEXT(AI36,"0.#"),1)=".",TRUE,FALSE)</formula>
    </cfRule>
  </conditionalFormatting>
  <conditionalFormatting sqref="AQ36">
    <cfRule type="expression" dxfId="492" priority="535">
      <formula>IF(RIGHT(TEXT(AQ36,"0.#"),1)=".",FALSE,TRUE)</formula>
    </cfRule>
    <cfRule type="expression" dxfId="491" priority="536">
      <formula>IF(RIGHT(TEXT(AQ36,"0.#"),1)=".",TRUE,FALSE)</formula>
    </cfRule>
  </conditionalFormatting>
  <conditionalFormatting sqref="AE35 AQ35">
    <cfRule type="expression" dxfId="490" priority="545">
      <formula>IF(RIGHT(TEXT(AE35,"0.#"),1)=".",FALSE,TRUE)</formula>
    </cfRule>
    <cfRule type="expression" dxfId="489" priority="546">
      <formula>IF(RIGHT(TEXT(AE35,"0.#"),1)=".",TRUE,FALSE)</formula>
    </cfRule>
  </conditionalFormatting>
  <conditionalFormatting sqref="AI35">
    <cfRule type="expression" dxfId="488" priority="543">
      <formula>IF(RIGHT(TEXT(AI35,"0.#"),1)=".",FALSE,TRUE)</formula>
    </cfRule>
    <cfRule type="expression" dxfId="487" priority="544">
      <formula>IF(RIGHT(TEXT(AI35,"0.#"),1)=".",TRUE,FALSE)</formula>
    </cfRule>
  </conditionalFormatting>
  <conditionalFormatting sqref="AM103">
    <cfRule type="expression" dxfId="486" priority="529">
      <formula>IF(RIGHT(TEXT(AM103,"0.#"),1)=".",FALSE,TRUE)</formula>
    </cfRule>
    <cfRule type="expression" dxfId="485" priority="530">
      <formula>IF(RIGHT(TEXT(AM103,"0.#"),1)=".",TRUE,FALSE)</formula>
    </cfRule>
  </conditionalFormatting>
  <conditionalFormatting sqref="AE104 AM104">
    <cfRule type="expression" dxfId="484" priority="527">
      <formula>IF(RIGHT(TEXT(AE104,"0.#"),1)=".",FALSE,TRUE)</formula>
    </cfRule>
    <cfRule type="expression" dxfId="483" priority="528">
      <formula>IF(RIGHT(TEXT(AE104,"0.#"),1)=".",TRUE,FALSE)</formula>
    </cfRule>
  </conditionalFormatting>
  <conditionalFormatting sqref="AI104">
    <cfRule type="expression" dxfId="482" priority="525">
      <formula>IF(RIGHT(TEXT(AI104,"0.#"),1)=".",FALSE,TRUE)</formula>
    </cfRule>
    <cfRule type="expression" dxfId="481" priority="526">
      <formula>IF(RIGHT(TEXT(AI104,"0.#"),1)=".",TRUE,FALSE)</formula>
    </cfRule>
  </conditionalFormatting>
  <conditionalFormatting sqref="AQ104">
    <cfRule type="expression" dxfId="480" priority="523">
      <formula>IF(RIGHT(TEXT(AQ104,"0.#"),1)=".",FALSE,TRUE)</formula>
    </cfRule>
    <cfRule type="expression" dxfId="479" priority="524">
      <formula>IF(RIGHT(TEXT(AQ104,"0.#"),1)=".",TRUE,FALSE)</formula>
    </cfRule>
  </conditionalFormatting>
  <conditionalFormatting sqref="AE103 AQ103">
    <cfRule type="expression" dxfId="478" priority="533">
      <formula>IF(RIGHT(TEXT(AE103,"0.#"),1)=".",FALSE,TRUE)</formula>
    </cfRule>
    <cfRule type="expression" dxfId="477" priority="534">
      <formula>IF(RIGHT(TEXT(AE103,"0.#"),1)=".",TRUE,FALSE)</formula>
    </cfRule>
  </conditionalFormatting>
  <conditionalFormatting sqref="AI103">
    <cfRule type="expression" dxfId="476" priority="531">
      <formula>IF(RIGHT(TEXT(AI103,"0.#"),1)=".",FALSE,TRUE)</formula>
    </cfRule>
    <cfRule type="expression" dxfId="475" priority="532">
      <formula>IF(RIGHT(TEXT(AI103,"0.#"),1)=".",TRUE,FALSE)</formula>
    </cfRule>
  </conditionalFormatting>
  <conditionalFormatting sqref="AM137">
    <cfRule type="expression" dxfId="474" priority="517">
      <formula>IF(RIGHT(TEXT(AM137,"0.#"),1)=".",FALSE,TRUE)</formula>
    </cfRule>
    <cfRule type="expression" dxfId="473" priority="518">
      <formula>IF(RIGHT(TEXT(AM137,"0.#"),1)=".",TRUE,FALSE)</formula>
    </cfRule>
  </conditionalFormatting>
  <conditionalFormatting sqref="AE138 AM138">
    <cfRule type="expression" dxfId="472" priority="515">
      <formula>IF(RIGHT(TEXT(AE138,"0.#"),1)=".",FALSE,TRUE)</formula>
    </cfRule>
    <cfRule type="expression" dxfId="471" priority="516">
      <formula>IF(RIGHT(TEXT(AE138,"0.#"),1)=".",TRUE,FALSE)</formula>
    </cfRule>
  </conditionalFormatting>
  <conditionalFormatting sqref="AI138">
    <cfRule type="expression" dxfId="470" priority="513">
      <formula>IF(RIGHT(TEXT(AI138,"0.#"),1)=".",FALSE,TRUE)</formula>
    </cfRule>
    <cfRule type="expression" dxfId="469" priority="514">
      <formula>IF(RIGHT(TEXT(AI138,"0.#"),1)=".",TRUE,FALSE)</formula>
    </cfRule>
  </conditionalFormatting>
  <conditionalFormatting sqref="AQ138">
    <cfRule type="expression" dxfId="468" priority="511">
      <formula>IF(RIGHT(TEXT(AQ138,"0.#"),1)=".",FALSE,TRUE)</formula>
    </cfRule>
    <cfRule type="expression" dxfId="467" priority="512">
      <formula>IF(RIGHT(TEXT(AQ138,"0.#"),1)=".",TRUE,FALSE)</formula>
    </cfRule>
  </conditionalFormatting>
  <conditionalFormatting sqref="AE137 AQ137">
    <cfRule type="expression" dxfId="466" priority="521">
      <formula>IF(RIGHT(TEXT(AE137,"0.#"),1)=".",FALSE,TRUE)</formula>
    </cfRule>
    <cfRule type="expression" dxfId="465" priority="522">
      <formula>IF(RIGHT(TEXT(AE137,"0.#"),1)=".",TRUE,FALSE)</formula>
    </cfRule>
  </conditionalFormatting>
  <conditionalFormatting sqref="AI137">
    <cfRule type="expression" dxfId="464" priority="519">
      <formula>IF(RIGHT(TEXT(AI137,"0.#"),1)=".",FALSE,TRUE)</formula>
    </cfRule>
    <cfRule type="expression" dxfId="463" priority="520">
      <formula>IF(RIGHT(TEXT(AI137,"0.#"),1)=".",TRUE,FALSE)</formula>
    </cfRule>
  </conditionalFormatting>
  <conditionalFormatting sqref="AM171">
    <cfRule type="expression" dxfId="462" priority="505">
      <formula>IF(RIGHT(TEXT(AM171,"0.#"),1)=".",FALSE,TRUE)</formula>
    </cfRule>
    <cfRule type="expression" dxfId="461" priority="506">
      <formula>IF(RIGHT(TEXT(AM171,"0.#"),1)=".",TRUE,FALSE)</formula>
    </cfRule>
  </conditionalFormatting>
  <conditionalFormatting sqref="AE172 AM172">
    <cfRule type="expression" dxfId="460" priority="503">
      <formula>IF(RIGHT(TEXT(AE172,"0.#"),1)=".",FALSE,TRUE)</formula>
    </cfRule>
    <cfRule type="expression" dxfId="459" priority="504">
      <formula>IF(RIGHT(TEXT(AE172,"0.#"),1)=".",TRUE,FALSE)</formula>
    </cfRule>
  </conditionalFormatting>
  <conditionalFormatting sqref="AI172">
    <cfRule type="expression" dxfId="458" priority="501">
      <formula>IF(RIGHT(TEXT(AI172,"0.#"),1)=".",FALSE,TRUE)</formula>
    </cfRule>
    <cfRule type="expression" dxfId="457" priority="502">
      <formula>IF(RIGHT(TEXT(AI172,"0.#"),1)=".",TRUE,FALSE)</formula>
    </cfRule>
  </conditionalFormatting>
  <conditionalFormatting sqref="AQ172">
    <cfRule type="expression" dxfId="456" priority="499">
      <formula>IF(RIGHT(TEXT(AQ172,"0.#"),1)=".",FALSE,TRUE)</formula>
    </cfRule>
    <cfRule type="expression" dxfId="455" priority="500">
      <formula>IF(RIGHT(TEXT(AQ172,"0.#"),1)=".",TRUE,FALSE)</formula>
    </cfRule>
  </conditionalFormatting>
  <conditionalFormatting sqref="AE171 AQ171">
    <cfRule type="expression" dxfId="454" priority="509">
      <formula>IF(RIGHT(TEXT(AE171,"0.#"),1)=".",FALSE,TRUE)</formula>
    </cfRule>
    <cfRule type="expression" dxfId="453" priority="510">
      <formula>IF(RIGHT(TEXT(AE171,"0.#"),1)=".",TRUE,FALSE)</formula>
    </cfRule>
  </conditionalFormatting>
  <conditionalFormatting sqref="AI171">
    <cfRule type="expression" dxfId="452" priority="507">
      <formula>IF(RIGHT(TEXT(AI171,"0.#"),1)=".",FALSE,TRUE)</formula>
    </cfRule>
    <cfRule type="expression" dxfId="451" priority="508">
      <formula>IF(RIGHT(TEXT(AI171,"0.#"),1)=".",TRUE,FALSE)</formula>
    </cfRule>
  </conditionalFormatting>
  <conditionalFormatting sqref="AE73">
    <cfRule type="expression" dxfId="450" priority="497">
      <formula>IF(RIGHT(TEXT(AE73,"0.#"),1)=".",FALSE,TRUE)</formula>
    </cfRule>
    <cfRule type="expression" dxfId="449" priority="498">
      <formula>IF(RIGHT(TEXT(AE73,"0.#"),1)=".",TRUE,FALSE)</formula>
    </cfRule>
  </conditionalFormatting>
  <conditionalFormatting sqref="AE74">
    <cfRule type="expression" dxfId="448" priority="495">
      <formula>IF(RIGHT(TEXT(AE74,"0.#"),1)=".",FALSE,TRUE)</formula>
    </cfRule>
    <cfRule type="expression" dxfId="447" priority="496">
      <formula>IF(RIGHT(TEXT(AE74,"0.#"),1)=".",TRUE,FALSE)</formula>
    </cfRule>
  </conditionalFormatting>
  <conditionalFormatting sqref="AE75 AI75 AM75">
    <cfRule type="expression" dxfId="446" priority="493">
      <formula>IF(RIGHT(TEXT(AE75,"0.#"),1)=".",FALSE,TRUE)</formula>
    </cfRule>
    <cfRule type="expression" dxfId="445" priority="494">
      <formula>IF(RIGHT(TEXT(AE75,"0.#"),1)=".",TRUE,FALSE)</formula>
    </cfRule>
  </conditionalFormatting>
  <conditionalFormatting sqref="AI74">
    <cfRule type="expression" dxfId="444" priority="489">
      <formula>IF(RIGHT(TEXT(AI74,"0.#"),1)=".",FALSE,TRUE)</formula>
    </cfRule>
    <cfRule type="expression" dxfId="443" priority="490">
      <formula>IF(RIGHT(TEXT(AI74,"0.#"),1)=".",TRUE,FALSE)</formula>
    </cfRule>
  </conditionalFormatting>
  <conditionalFormatting sqref="AI73">
    <cfRule type="expression" dxfId="442" priority="487">
      <formula>IF(RIGHT(TEXT(AI73,"0.#"),1)=".",FALSE,TRUE)</formula>
    </cfRule>
    <cfRule type="expression" dxfId="441" priority="488">
      <formula>IF(RIGHT(TEXT(AI73,"0.#"),1)=".",TRUE,FALSE)</formula>
    </cfRule>
  </conditionalFormatting>
  <conditionalFormatting sqref="AM73">
    <cfRule type="expression" dxfId="440" priority="485">
      <formula>IF(RIGHT(TEXT(AM73,"0.#"),1)=".",FALSE,TRUE)</formula>
    </cfRule>
    <cfRule type="expression" dxfId="439" priority="486">
      <formula>IF(RIGHT(TEXT(AM73,"0.#"),1)=".",TRUE,FALSE)</formula>
    </cfRule>
  </conditionalFormatting>
  <conditionalFormatting sqref="AM74">
    <cfRule type="expression" dxfId="438" priority="483">
      <formula>IF(RIGHT(TEXT(AM74,"0.#"),1)=".",FALSE,TRUE)</formula>
    </cfRule>
    <cfRule type="expression" dxfId="437" priority="484">
      <formula>IF(RIGHT(TEXT(AM74,"0.#"),1)=".",TRUE,FALSE)</formula>
    </cfRule>
  </conditionalFormatting>
  <conditionalFormatting sqref="AQ73:AQ75">
    <cfRule type="expression" dxfId="436" priority="479">
      <formula>IF(RIGHT(TEXT(AQ73,"0.#"),1)=".",FALSE,TRUE)</formula>
    </cfRule>
    <cfRule type="expression" dxfId="435" priority="480">
      <formula>IF(RIGHT(TEXT(AQ73,"0.#"),1)=".",TRUE,FALSE)</formula>
    </cfRule>
  </conditionalFormatting>
  <conditionalFormatting sqref="AU73:AU75">
    <cfRule type="expression" dxfId="434" priority="477">
      <formula>IF(RIGHT(TEXT(AU73,"0.#"),1)=".",FALSE,TRUE)</formula>
    </cfRule>
    <cfRule type="expression" dxfId="433" priority="478">
      <formula>IF(RIGHT(TEXT(AU73,"0.#"),1)=".",TRUE,FALSE)</formula>
    </cfRule>
  </conditionalFormatting>
  <conditionalFormatting sqref="AE107">
    <cfRule type="expression" dxfId="432" priority="475">
      <formula>IF(RIGHT(TEXT(AE107,"0.#"),1)=".",FALSE,TRUE)</formula>
    </cfRule>
    <cfRule type="expression" dxfId="431" priority="476">
      <formula>IF(RIGHT(TEXT(AE107,"0.#"),1)=".",TRUE,FALSE)</formula>
    </cfRule>
  </conditionalFormatting>
  <conditionalFormatting sqref="AM109">
    <cfRule type="expression" dxfId="430" priority="459">
      <formula>IF(RIGHT(TEXT(AM109,"0.#"),1)=".",FALSE,TRUE)</formula>
    </cfRule>
    <cfRule type="expression" dxfId="429" priority="460">
      <formula>IF(RIGHT(TEXT(AM109,"0.#"),1)=".",TRUE,FALSE)</formula>
    </cfRule>
  </conditionalFormatting>
  <conditionalFormatting sqref="AE108">
    <cfRule type="expression" dxfId="428" priority="473">
      <formula>IF(RIGHT(TEXT(AE108,"0.#"),1)=".",FALSE,TRUE)</formula>
    </cfRule>
    <cfRule type="expression" dxfId="427" priority="474">
      <formula>IF(RIGHT(TEXT(AE108,"0.#"),1)=".",TRUE,FALSE)</formula>
    </cfRule>
  </conditionalFormatting>
  <conditionalFormatting sqref="AE109">
    <cfRule type="expression" dxfId="426" priority="471">
      <formula>IF(RIGHT(TEXT(AE109,"0.#"),1)=".",FALSE,TRUE)</formula>
    </cfRule>
    <cfRule type="expression" dxfId="425" priority="472">
      <formula>IF(RIGHT(TEXT(AE109,"0.#"),1)=".",TRUE,FALSE)</formula>
    </cfRule>
  </conditionalFormatting>
  <conditionalFormatting sqref="AI109">
    <cfRule type="expression" dxfId="424" priority="469">
      <formula>IF(RIGHT(TEXT(AI109,"0.#"),1)=".",FALSE,TRUE)</formula>
    </cfRule>
    <cfRule type="expression" dxfId="423" priority="470">
      <formula>IF(RIGHT(TEXT(AI109,"0.#"),1)=".",TRUE,FALSE)</formula>
    </cfRule>
  </conditionalFormatting>
  <conditionalFormatting sqref="AI108">
    <cfRule type="expression" dxfId="422" priority="467">
      <formula>IF(RIGHT(TEXT(AI108,"0.#"),1)=".",FALSE,TRUE)</formula>
    </cfRule>
    <cfRule type="expression" dxfId="421" priority="468">
      <formula>IF(RIGHT(TEXT(AI108,"0.#"),1)=".",TRUE,FALSE)</formula>
    </cfRule>
  </conditionalFormatting>
  <conditionalFormatting sqref="AI107">
    <cfRule type="expression" dxfId="420" priority="465">
      <formula>IF(RIGHT(TEXT(AI107,"0.#"),1)=".",FALSE,TRUE)</formula>
    </cfRule>
    <cfRule type="expression" dxfId="419" priority="466">
      <formula>IF(RIGHT(TEXT(AI107,"0.#"),1)=".",TRUE,FALSE)</formula>
    </cfRule>
  </conditionalFormatting>
  <conditionalFormatting sqref="AM107">
    <cfRule type="expression" dxfId="418" priority="463">
      <formula>IF(RIGHT(TEXT(AM107,"0.#"),1)=".",FALSE,TRUE)</formula>
    </cfRule>
    <cfRule type="expression" dxfId="417" priority="464">
      <formula>IF(RIGHT(TEXT(AM107,"0.#"),1)=".",TRUE,FALSE)</formula>
    </cfRule>
  </conditionalFormatting>
  <conditionalFormatting sqref="AM108">
    <cfRule type="expression" dxfId="416" priority="461">
      <formula>IF(RIGHT(TEXT(AM108,"0.#"),1)=".",FALSE,TRUE)</formula>
    </cfRule>
    <cfRule type="expression" dxfId="415" priority="462">
      <formula>IF(RIGHT(TEXT(AM108,"0.#"),1)=".",TRUE,FALSE)</formula>
    </cfRule>
  </conditionalFormatting>
  <conditionalFormatting sqref="AQ107:AQ109">
    <cfRule type="expression" dxfId="414" priority="457">
      <formula>IF(RIGHT(TEXT(AQ107,"0.#"),1)=".",FALSE,TRUE)</formula>
    </cfRule>
    <cfRule type="expression" dxfId="413" priority="458">
      <formula>IF(RIGHT(TEXT(AQ107,"0.#"),1)=".",TRUE,FALSE)</formula>
    </cfRule>
  </conditionalFormatting>
  <conditionalFormatting sqref="AU107:AU109">
    <cfRule type="expression" dxfId="412" priority="455">
      <formula>IF(RIGHT(TEXT(AU107,"0.#"),1)=".",FALSE,TRUE)</formula>
    </cfRule>
    <cfRule type="expression" dxfId="411" priority="456">
      <formula>IF(RIGHT(TEXT(AU107,"0.#"),1)=".",TRUE,FALSE)</formula>
    </cfRule>
  </conditionalFormatting>
  <conditionalFormatting sqref="AE141">
    <cfRule type="expression" dxfId="410" priority="453">
      <formula>IF(RIGHT(TEXT(AE141,"0.#"),1)=".",FALSE,TRUE)</formula>
    </cfRule>
    <cfRule type="expression" dxfId="409" priority="454">
      <formula>IF(RIGHT(TEXT(AE141,"0.#"),1)=".",TRUE,FALSE)</formula>
    </cfRule>
  </conditionalFormatting>
  <conditionalFormatting sqref="AM143">
    <cfRule type="expression" dxfId="408" priority="437">
      <formula>IF(RIGHT(TEXT(AM143,"0.#"),1)=".",FALSE,TRUE)</formula>
    </cfRule>
    <cfRule type="expression" dxfId="407" priority="438">
      <formula>IF(RIGHT(TEXT(AM143,"0.#"),1)=".",TRUE,FALSE)</formula>
    </cfRule>
  </conditionalFormatting>
  <conditionalFormatting sqref="AE142">
    <cfRule type="expression" dxfId="406" priority="451">
      <formula>IF(RIGHT(TEXT(AE142,"0.#"),1)=".",FALSE,TRUE)</formula>
    </cfRule>
    <cfRule type="expression" dxfId="405" priority="452">
      <formula>IF(RIGHT(TEXT(AE142,"0.#"),1)=".",TRUE,FALSE)</formula>
    </cfRule>
  </conditionalFormatting>
  <conditionalFormatting sqref="AE143">
    <cfRule type="expression" dxfId="404" priority="449">
      <formula>IF(RIGHT(TEXT(AE143,"0.#"),1)=".",FALSE,TRUE)</formula>
    </cfRule>
    <cfRule type="expression" dxfId="403" priority="450">
      <formula>IF(RIGHT(TEXT(AE143,"0.#"),1)=".",TRUE,FALSE)</formula>
    </cfRule>
  </conditionalFormatting>
  <conditionalFormatting sqref="AI143">
    <cfRule type="expression" dxfId="402" priority="447">
      <formula>IF(RIGHT(TEXT(AI143,"0.#"),1)=".",FALSE,TRUE)</formula>
    </cfRule>
    <cfRule type="expression" dxfId="401" priority="448">
      <formula>IF(RIGHT(TEXT(AI143,"0.#"),1)=".",TRUE,FALSE)</formula>
    </cfRule>
  </conditionalFormatting>
  <conditionalFormatting sqref="AI142">
    <cfRule type="expression" dxfId="400" priority="445">
      <formula>IF(RIGHT(TEXT(AI142,"0.#"),1)=".",FALSE,TRUE)</formula>
    </cfRule>
    <cfRule type="expression" dxfId="399" priority="446">
      <formula>IF(RIGHT(TEXT(AI142,"0.#"),1)=".",TRUE,FALSE)</formula>
    </cfRule>
  </conditionalFormatting>
  <conditionalFormatting sqref="AI141">
    <cfRule type="expression" dxfId="398" priority="443">
      <formula>IF(RIGHT(TEXT(AI141,"0.#"),1)=".",FALSE,TRUE)</formula>
    </cfRule>
    <cfRule type="expression" dxfId="397" priority="444">
      <formula>IF(RIGHT(TEXT(AI141,"0.#"),1)=".",TRUE,FALSE)</formula>
    </cfRule>
  </conditionalFormatting>
  <conditionalFormatting sqref="AM141">
    <cfRule type="expression" dxfId="396" priority="441">
      <formula>IF(RIGHT(TEXT(AM141,"0.#"),1)=".",FALSE,TRUE)</formula>
    </cfRule>
    <cfRule type="expression" dxfId="395" priority="442">
      <formula>IF(RIGHT(TEXT(AM141,"0.#"),1)=".",TRUE,FALSE)</formula>
    </cfRule>
  </conditionalFormatting>
  <conditionalFormatting sqref="AM142">
    <cfRule type="expression" dxfId="394" priority="439">
      <formula>IF(RIGHT(TEXT(AM142,"0.#"),1)=".",FALSE,TRUE)</formula>
    </cfRule>
    <cfRule type="expression" dxfId="393" priority="440">
      <formula>IF(RIGHT(TEXT(AM142,"0.#"),1)=".",TRUE,FALSE)</formula>
    </cfRule>
  </conditionalFormatting>
  <conditionalFormatting sqref="AQ141:AQ143">
    <cfRule type="expression" dxfId="392" priority="435">
      <formula>IF(RIGHT(TEXT(AQ141,"0.#"),1)=".",FALSE,TRUE)</formula>
    </cfRule>
    <cfRule type="expression" dxfId="391" priority="436">
      <formula>IF(RIGHT(TEXT(AQ141,"0.#"),1)=".",TRUE,FALSE)</formula>
    </cfRule>
  </conditionalFormatting>
  <conditionalFormatting sqref="AU141:AU143">
    <cfRule type="expression" dxfId="390" priority="433">
      <formula>IF(RIGHT(TEXT(AU141,"0.#"),1)=".",FALSE,TRUE)</formula>
    </cfRule>
    <cfRule type="expression" dxfId="389" priority="434">
      <formula>IF(RIGHT(TEXT(AU141,"0.#"),1)=".",TRUE,FALSE)</formula>
    </cfRule>
  </conditionalFormatting>
  <conditionalFormatting sqref="AE175">
    <cfRule type="expression" dxfId="388" priority="431">
      <formula>IF(RIGHT(TEXT(AE175,"0.#"),1)=".",FALSE,TRUE)</formula>
    </cfRule>
    <cfRule type="expression" dxfId="387" priority="432">
      <formula>IF(RIGHT(TEXT(AE175,"0.#"),1)=".",TRUE,FALSE)</formula>
    </cfRule>
  </conditionalFormatting>
  <conditionalFormatting sqref="AM177">
    <cfRule type="expression" dxfId="386" priority="415">
      <formula>IF(RIGHT(TEXT(AM177,"0.#"),1)=".",FALSE,TRUE)</formula>
    </cfRule>
    <cfRule type="expression" dxfId="385" priority="416">
      <formula>IF(RIGHT(TEXT(AM177,"0.#"),1)=".",TRUE,FALSE)</formula>
    </cfRule>
  </conditionalFormatting>
  <conditionalFormatting sqref="AE176">
    <cfRule type="expression" dxfId="384" priority="429">
      <formula>IF(RIGHT(TEXT(AE176,"0.#"),1)=".",FALSE,TRUE)</formula>
    </cfRule>
    <cfRule type="expression" dxfId="383" priority="430">
      <formula>IF(RIGHT(TEXT(AE176,"0.#"),1)=".",TRUE,FALSE)</formula>
    </cfRule>
  </conditionalFormatting>
  <conditionalFormatting sqref="AE177">
    <cfRule type="expression" dxfId="382" priority="427">
      <formula>IF(RIGHT(TEXT(AE177,"0.#"),1)=".",FALSE,TRUE)</formula>
    </cfRule>
    <cfRule type="expression" dxfId="381" priority="428">
      <formula>IF(RIGHT(TEXT(AE177,"0.#"),1)=".",TRUE,FALSE)</formula>
    </cfRule>
  </conditionalFormatting>
  <conditionalFormatting sqref="AI177">
    <cfRule type="expression" dxfId="380" priority="425">
      <formula>IF(RIGHT(TEXT(AI177,"0.#"),1)=".",FALSE,TRUE)</formula>
    </cfRule>
    <cfRule type="expression" dxfId="379" priority="426">
      <formula>IF(RIGHT(TEXT(AI177,"0.#"),1)=".",TRUE,FALSE)</formula>
    </cfRule>
  </conditionalFormatting>
  <conditionalFormatting sqref="AI176">
    <cfRule type="expression" dxfId="378" priority="423">
      <formula>IF(RIGHT(TEXT(AI176,"0.#"),1)=".",FALSE,TRUE)</formula>
    </cfRule>
    <cfRule type="expression" dxfId="377" priority="424">
      <formula>IF(RIGHT(TEXT(AI176,"0.#"),1)=".",TRUE,FALSE)</formula>
    </cfRule>
  </conditionalFormatting>
  <conditionalFormatting sqref="AI175">
    <cfRule type="expression" dxfId="376" priority="421">
      <formula>IF(RIGHT(TEXT(AI175,"0.#"),1)=".",FALSE,TRUE)</formula>
    </cfRule>
    <cfRule type="expression" dxfId="375" priority="422">
      <formula>IF(RIGHT(TEXT(AI175,"0.#"),1)=".",TRUE,FALSE)</formula>
    </cfRule>
  </conditionalFormatting>
  <conditionalFormatting sqref="AM175">
    <cfRule type="expression" dxfId="374" priority="419">
      <formula>IF(RIGHT(TEXT(AM175,"0.#"),1)=".",FALSE,TRUE)</formula>
    </cfRule>
    <cfRule type="expression" dxfId="373" priority="420">
      <formula>IF(RIGHT(TEXT(AM175,"0.#"),1)=".",TRUE,FALSE)</formula>
    </cfRule>
  </conditionalFormatting>
  <conditionalFormatting sqref="AM176">
    <cfRule type="expression" dxfId="372" priority="417">
      <formula>IF(RIGHT(TEXT(AM176,"0.#"),1)=".",FALSE,TRUE)</formula>
    </cfRule>
    <cfRule type="expression" dxfId="371" priority="418">
      <formula>IF(RIGHT(TEXT(AM176,"0.#"),1)=".",TRUE,FALSE)</formula>
    </cfRule>
  </conditionalFormatting>
  <conditionalFormatting sqref="AQ175:AQ177">
    <cfRule type="expression" dxfId="370" priority="413">
      <formula>IF(RIGHT(TEXT(AQ175,"0.#"),1)=".",FALSE,TRUE)</formula>
    </cfRule>
    <cfRule type="expression" dxfId="369" priority="414">
      <formula>IF(RIGHT(TEXT(AQ175,"0.#"),1)=".",TRUE,FALSE)</formula>
    </cfRule>
  </conditionalFormatting>
  <conditionalFormatting sqref="AU175:AU177">
    <cfRule type="expression" dxfId="368" priority="411">
      <formula>IF(RIGHT(TEXT(AU175,"0.#"),1)=".",FALSE,TRUE)</formula>
    </cfRule>
    <cfRule type="expression" dxfId="367" priority="412">
      <formula>IF(RIGHT(TEXT(AU175,"0.#"),1)=".",TRUE,FALSE)</formula>
    </cfRule>
  </conditionalFormatting>
  <conditionalFormatting sqref="AE61">
    <cfRule type="expression" dxfId="366" priority="365">
      <formula>IF(RIGHT(TEXT(AE61,"0.#"),1)=".",FALSE,TRUE)</formula>
    </cfRule>
    <cfRule type="expression" dxfId="365" priority="366">
      <formula>IF(RIGHT(TEXT(AE61,"0.#"),1)=".",TRUE,FALSE)</formula>
    </cfRule>
  </conditionalFormatting>
  <conditionalFormatting sqref="AE62">
    <cfRule type="expression" dxfId="364" priority="363">
      <formula>IF(RIGHT(TEXT(AE62,"0.#"),1)=".",FALSE,TRUE)</formula>
    </cfRule>
    <cfRule type="expression" dxfId="363" priority="364">
      <formula>IF(RIGHT(TEXT(AE62,"0.#"),1)=".",TRUE,FALSE)</formula>
    </cfRule>
  </conditionalFormatting>
  <conditionalFormatting sqref="AM61">
    <cfRule type="expression" dxfId="362" priority="353">
      <formula>IF(RIGHT(TEXT(AM61,"0.#"),1)=".",FALSE,TRUE)</formula>
    </cfRule>
    <cfRule type="expression" dxfId="361" priority="354">
      <formula>IF(RIGHT(TEXT(AM61,"0.#"),1)=".",TRUE,FALSE)</formula>
    </cfRule>
  </conditionalFormatting>
  <conditionalFormatting sqref="AE63">
    <cfRule type="expression" dxfId="360" priority="361">
      <formula>IF(RIGHT(TEXT(AE63,"0.#"),1)=".",FALSE,TRUE)</formula>
    </cfRule>
    <cfRule type="expression" dxfId="359" priority="362">
      <formula>IF(RIGHT(TEXT(AE63,"0.#"),1)=".",TRUE,FALSE)</formula>
    </cfRule>
  </conditionalFormatting>
  <conditionalFormatting sqref="AI63">
    <cfRule type="expression" dxfId="358" priority="359">
      <formula>IF(RIGHT(TEXT(AI63,"0.#"),1)=".",FALSE,TRUE)</formula>
    </cfRule>
    <cfRule type="expression" dxfId="357" priority="360">
      <formula>IF(RIGHT(TEXT(AI63,"0.#"),1)=".",TRUE,FALSE)</formula>
    </cfRule>
  </conditionalFormatting>
  <conditionalFormatting sqref="AI62">
    <cfRule type="expression" dxfId="356" priority="357">
      <formula>IF(RIGHT(TEXT(AI62,"0.#"),1)=".",FALSE,TRUE)</formula>
    </cfRule>
    <cfRule type="expression" dxfId="355" priority="358">
      <formula>IF(RIGHT(TEXT(AI62,"0.#"),1)=".",TRUE,FALSE)</formula>
    </cfRule>
  </conditionalFormatting>
  <conditionalFormatting sqref="AI61">
    <cfRule type="expression" dxfId="354" priority="355">
      <formula>IF(RIGHT(TEXT(AI61,"0.#"),1)=".",FALSE,TRUE)</formula>
    </cfRule>
    <cfRule type="expression" dxfId="353" priority="356">
      <formula>IF(RIGHT(TEXT(AI61,"0.#"),1)=".",TRUE,FALSE)</formula>
    </cfRule>
  </conditionalFormatting>
  <conditionalFormatting sqref="AM62">
    <cfRule type="expression" dxfId="352" priority="351">
      <formula>IF(RIGHT(TEXT(AM62,"0.#"),1)=".",FALSE,TRUE)</formula>
    </cfRule>
    <cfRule type="expression" dxfId="351" priority="352">
      <formula>IF(RIGHT(TEXT(AM62,"0.#"),1)=".",TRUE,FALSE)</formula>
    </cfRule>
  </conditionalFormatting>
  <conditionalFormatting sqref="AM63">
    <cfRule type="expression" dxfId="350" priority="349">
      <formula>IF(RIGHT(TEXT(AM63,"0.#"),1)=".",FALSE,TRUE)</formula>
    </cfRule>
    <cfRule type="expression" dxfId="349" priority="350">
      <formula>IF(RIGHT(TEXT(AM63,"0.#"),1)=".",TRUE,FALSE)</formula>
    </cfRule>
  </conditionalFormatting>
  <conditionalFormatting sqref="AQ61:AQ63">
    <cfRule type="expression" dxfId="348" priority="347">
      <formula>IF(RIGHT(TEXT(AQ61,"0.#"),1)=".",FALSE,TRUE)</formula>
    </cfRule>
    <cfRule type="expression" dxfId="347" priority="348">
      <formula>IF(RIGHT(TEXT(AQ61,"0.#"),1)=".",TRUE,FALSE)</formula>
    </cfRule>
  </conditionalFormatting>
  <conditionalFormatting sqref="AU61:AU63">
    <cfRule type="expression" dxfId="346" priority="345">
      <formula>IF(RIGHT(TEXT(AU61,"0.#"),1)=".",FALSE,TRUE)</formula>
    </cfRule>
    <cfRule type="expression" dxfId="345" priority="346">
      <formula>IF(RIGHT(TEXT(AU61,"0.#"),1)=".",TRUE,FALSE)</formula>
    </cfRule>
  </conditionalFormatting>
  <conditionalFormatting sqref="AE95">
    <cfRule type="expression" dxfId="344" priority="343">
      <formula>IF(RIGHT(TEXT(AE95,"0.#"),1)=".",FALSE,TRUE)</formula>
    </cfRule>
    <cfRule type="expression" dxfId="343" priority="344">
      <formula>IF(RIGHT(TEXT(AE95,"0.#"),1)=".",TRUE,FALSE)</formula>
    </cfRule>
  </conditionalFormatting>
  <conditionalFormatting sqref="AE96">
    <cfRule type="expression" dxfId="342" priority="341">
      <formula>IF(RIGHT(TEXT(AE96,"0.#"),1)=".",FALSE,TRUE)</formula>
    </cfRule>
    <cfRule type="expression" dxfId="341" priority="342">
      <formula>IF(RIGHT(TEXT(AE96,"0.#"),1)=".",TRUE,FALSE)</formula>
    </cfRule>
  </conditionalFormatting>
  <conditionalFormatting sqref="AM95">
    <cfRule type="expression" dxfId="340" priority="331">
      <formula>IF(RIGHT(TEXT(AM95,"0.#"),1)=".",FALSE,TRUE)</formula>
    </cfRule>
    <cfRule type="expression" dxfId="339" priority="332">
      <formula>IF(RIGHT(TEXT(AM95,"0.#"),1)=".",TRUE,FALSE)</formula>
    </cfRule>
  </conditionalFormatting>
  <conditionalFormatting sqref="AE97">
    <cfRule type="expression" dxfId="338" priority="339">
      <formula>IF(RIGHT(TEXT(AE97,"0.#"),1)=".",FALSE,TRUE)</formula>
    </cfRule>
    <cfRule type="expression" dxfId="337" priority="340">
      <formula>IF(RIGHT(TEXT(AE97,"0.#"),1)=".",TRUE,FALSE)</formula>
    </cfRule>
  </conditionalFormatting>
  <conditionalFormatting sqref="AI97">
    <cfRule type="expression" dxfId="336" priority="337">
      <formula>IF(RIGHT(TEXT(AI97,"0.#"),1)=".",FALSE,TRUE)</formula>
    </cfRule>
    <cfRule type="expression" dxfId="335" priority="338">
      <formula>IF(RIGHT(TEXT(AI97,"0.#"),1)=".",TRUE,FALSE)</formula>
    </cfRule>
  </conditionalFormatting>
  <conditionalFormatting sqref="AI96">
    <cfRule type="expression" dxfId="334" priority="335">
      <formula>IF(RIGHT(TEXT(AI96,"0.#"),1)=".",FALSE,TRUE)</formula>
    </cfRule>
    <cfRule type="expression" dxfId="333" priority="336">
      <formula>IF(RIGHT(TEXT(AI96,"0.#"),1)=".",TRUE,FALSE)</formula>
    </cfRule>
  </conditionalFormatting>
  <conditionalFormatting sqref="AI95">
    <cfRule type="expression" dxfId="332" priority="333">
      <formula>IF(RIGHT(TEXT(AI95,"0.#"),1)=".",FALSE,TRUE)</formula>
    </cfRule>
    <cfRule type="expression" dxfId="331" priority="334">
      <formula>IF(RIGHT(TEXT(AI95,"0.#"),1)=".",TRUE,FALSE)</formula>
    </cfRule>
  </conditionalFormatting>
  <conditionalFormatting sqref="AM96">
    <cfRule type="expression" dxfId="330" priority="329">
      <formula>IF(RIGHT(TEXT(AM96,"0.#"),1)=".",FALSE,TRUE)</formula>
    </cfRule>
    <cfRule type="expression" dxfId="329" priority="330">
      <formula>IF(RIGHT(TEXT(AM96,"0.#"),1)=".",TRUE,FALSE)</formula>
    </cfRule>
  </conditionalFormatting>
  <conditionalFormatting sqref="AM97">
    <cfRule type="expression" dxfId="328" priority="327">
      <formula>IF(RIGHT(TEXT(AM97,"0.#"),1)=".",FALSE,TRUE)</formula>
    </cfRule>
    <cfRule type="expression" dxfId="327" priority="328">
      <formula>IF(RIGHT(TEXT(AM97,"0.#"),1)=".",TRUE,FALSE)</formula>
    </cfRule>
  </conditionalFormatting>
  <conditionalFormatting sqref="AQ95:AQ97">
    <cfRule type="expression" dxfId="326" priority="325">
      <formula>IF(RIGHT(TEXT(AQ95,"0.#"),1)=".",FALSE,TRUE)</formula>
    </cfRule>
    <cfRule type="expression" dxfId="325" priority="326">
      <formula>IF(RIGHT(TEXT(AQ95,"0.#"),1)=".",TRUE,FALSE)</formula>
    </cfRule>
  </conditionalFormatting>
  <conditionalFormatting sqref="AU95:AU97">
    <cfRule type="expression" dxfId="324" priority="323">
      <formula>IF(RIGHT(TEXT(AU95,"0.#"),1)=".",FALSE,TRUE)</formula>
    </cfRule>
    <cfRule type="expression" dxfId="323" priority="324">
      <formula>IF(RIGHT(TEXT(AU95,"0.#"),1)=".",TRUE,FALSE)</formula>
    </cfRule>
  </conditionalFormatting>
  <conditionalFormatting sqref="AE129">
    <cfRule type="expression" dxfId="322" priority="321">
      <formula>IF(RIGHT(TEXT(AE129,"0.#"),1)=".",FALSE,TRUE)</formula>
    </cfRule>
    <cfRule type="expression" dxfId="321" priority="322">
      <formula>IF(RIGHT(TEXT(AE129,"0.#"),1)=".",TRUE,FALSE)</formula>
    </cfRule>
  </conditionalFormatting>
  <conditionalFormatting sqref="AE130">
    <cfRule type="expression" dxfId="320" priority="319">
      <formula>IF(RIGHT(TEXT(AE130,"0.#"),1)=".",FALSE,TRUE)</formula>
    </cfRule>
    <cfRule type="expression" dxfId="319" priority="320">
      <formula>IF(RIGHT(TEXT(AE130,"0.#"),1)=".",TRUE,FALSE)</formula>
    </cfRule>
  </conditionalFormatting>
  <conditionalFormatting sqref="AM129">
    <cfRule type="expression" dxfId="318" priority="309">
      <formula>IF(RIGHT(TEXT(AM129,"0.#"),1)=".",FALSE,TRUE)</formula>
    </cfRule>
    <cfRule type="expression" dxfId="317" priority="310">
      <formula>IF(RIGHT(TEXT(AM129,"0.#"),1)=".",TRUE,FALSE)</formula>
    </cfRule>
  </conditionalFormatting>
  <conditionalFormatting sqref="AE131">
    <cfRule type="expression" dxfId="316" priority="317">
      <formula>IF(RIGHT(TEXT(AE131,"0.#"),1)=".",FALSE,TRUE)</formula>
    </cfRule>
    <cfRule type="expression" dxfId="315" priority="318">
      <formula>IF(RIGHT(TEXT(AE131,"0.#"),1)=".",TRUE,FALSE)</formula>
    </cfRule>
  </conditionalFormatting>
  <conditionalFormatting sqref="AI131">
    <cfRule type="expression" dxfId="314" priority="315">
      <formula>IF(RIGHT(TEXT(AI131,"0.#"),1)=".",FALSE,TRUE)</formula>
    </cfRule>
    <cfRule type="expression" dxfId="313" priority="316">
      <formula>IF(RIGHT(TEXT(AI131,"0.#"),1)=".",TRUE,FALSE)</formula>
    </cfRule>
  </conditionalFormatting>
  <conditionalFormatting sqref="AI130">
    <cfRule type="expression" dxfId="312" priority="313">
      <formula>IF(RIGHT(TEXT(AI130,"0.#"),1)=".",FALSE,TRUE)</formula>
    </cfRule>
    <cfRule type="expression" dxfId="311" priority="314">
      <formula>IF(RIGHT(TEXT(AI130,"0.#"),1)=".",TRUE,FALSE)</formula>
    </cfRule>
  </conditionalFormatting>
  <conditionalFormatting sqref="AI129">
    <cfRule type="expression" dxfId="310" priority="311">
      <formula>IF(RIGHT(TEXT(AI129,"0.#"),1)=".",FALSE,TRUE)</formula>
    </cfRule>
    <cfRule type="expression" dxfId="309" priority="312">
      <formula>IF(RIGHT(TEXT(AI129,"0.#"),1)=".",TRUE,FALSE)</formula>
    </cfRule>
  </conditionalFormatting>
  <conditionalFormatting sqref="AM130">
    <cfRule type="expression" dxfId="308" priority="307">
      <formula>IF(RIGHT(TEXT(AM130,"0.#"),1)=".",FALSE,TRUE)</formula>
    </cfRule>
    <cfRule type="expression" dxfId="307" priority="308">
      <formula>IF(RIGHT(TEXT(AM130,"0.#"),1)=".",TRUE,FALSE)</formula>
    </cfRule>
  </conditionalFormatting>
  <conditionalFormatting sqref="AM131">
    <cfRule type="expression" dxfId="306" priority="305">
      <formula>IF(RIGHT(TEXT(AM131,"0.#"),1)=".",FALSE,TRUE)</formula>
    </cfRule>
    <cfRule type="expression" dxfId="305" priority="306">
      <formula>IF(RIGHT(TEXT(AM131,"0.#"),1)=".",TRUE,FALSE)</formula>
    </cfRule>
  </conditionalFormatting>
  <conditionalFormatting sqref="AQ129:AQ131">
    <cfRule type="expression" dxfId="304" priority="303">
      <formula>IF(RIGHT(TEXT(AQ129,"0.#"),1)=".",FALSE,TRUE)</formula>
    </cfRule>
    <cfRule type="expression" dxfId="303" priority="304">
      <formula>IF(RIGHT(TEXT(AQ129,"0.#"),1)=".",TRUE,FALSE)</formula>
    </cfRule>
  </conditionalFormatting>
  <conditionalFormatting sqref="AU129:AU131">
    <cfRule type="expression" dxfId="302" priority="301">
      <formula>IF(RIGHT(TEXT(AU129,"0.#"),1)=".",FALSE,TRUE)</formula>
    </cfRule>
    <cfRule type="expression" dxfId="301" priority="302">
      <formula>IF(RIGHT(TEXT(AU129,"0.#"),1)=".",TRUE,FALSE)</formula>
    </cfRule>
  </conditionalFormatting>
  <conditionalFormatting sqref="AE163">
    <cfRule type="expression" dxfId="300" priority="299">
      <formula>IF(RIGHT(TEXT(AE163,"0.#"),1)=".",FALSE,TRUE)</formula>
    </cfRule>
    <cfRule type="expression" dxfId="299" priority="300">
      <formula>IF(RIGHT(TEXT(AE163,"0.#"),1)=".",TRUE,FALSE)</formula>
    </cfRule>
  </conditionalFormatting>
  <conditionalFormatting sqref="AE164">
    <cfRule type="expression" dxfId="298" priority="297">
      <formula>IF(RIGHT(TEXT(AE164,"0.#"),1)=".",FALSE,TRUE)</formula>
    </cfRule>
    <cfRule type="expression" dxfId="297" priority="298">
      <formula>IF(RIGHT(TEXT(AE164,"0.#"),1)=".",TRUE,FALSE)</formula>
    </cfRule>
  </conditionalFormatting>
  <conditionalFormatting sqref="AM163">
    <cfRule type="expression" dxfId="296" priority="287">
      <formula>IF(RIGHT(TEXT(AM163,"0.#"),1)=".",FALSE,TRUE)</formula>
    </cfRule>
    <cfRule type="expression" dxfId="295" priority="288">
      <formula>IF(RIGHT(TEXT(AM163,"0.#"),1)=".",TRUE,FALSE)</formula>
    </cfRule>
  </conditionalFormatting>
  <conditionalFormatting sqref="AE165">
    <cfRule type="expression" dxfId="294" priority="295">
      <formula>IF(RIGHT(TEXT(AE165,"0.#"),1)=".",FALSE,TRUE)</formula>
    </cfRule>
    <cfRule type="expression" dxfId="293" priority="296">
      <formula>IF(RIGHT(TEXT(AE165,"0.#"),1)=".",TRUE,FALSE)</formula>
    </cfRule>
  </conditionalFormatting>
  <conditionalFormatting sqref="AI165">
    <cfRule type="expression" dxfId="292" priority="293">
      <formula>IF(RIGHT(TEXT(AI165,"0.#"),1)=".",FALSE,TRUE)</formula>
    </cfRule>
    <cfRule type="expression" dxfId="291" priority="294">
      <formula>IF(RIGHT(TEXT(AI165,"0.#"),1)=".",TRUE,FALSE)</formula>
    </cfRule>
  </conditionalFormatting>
  <conditionalFormatting sqref="AI164">
    <cfRule type="expression" dxfId="290" priority="291">
      <formula>IF(RIGHT(TEXT(AI164,"0.#"),1)=".",FALSE,TRUE)</formula>
    </cfRule>
    <cfRule type="expression" dxfId="289" priority="292">
      <formula>IF(RIGHT(TEXT(AI164,"0.#"),1)=".",TRUE,FALSE)</formula>
    </cfRule>
  </conditionalFormatting>
  <conditionalFormatting sqref="AI163">
    <cfRule type="expression" dxfId="288" priority="289">
      <formula>IF(RIGHT(TEXT(AI163,"0.#"),1)=".",FALSE,TRUE)</formula>
    </cfRule>
    <cfRule type="expression" dxfId="287" priority="290">
      <formula>IF(RIGHT(TEXT(AI163,"0.#"),1)=".",TRUE,FALSE)</formula>
    </cfRule>
  </conditionalFormatting>
  <conditionalFormatting sqref="AM164">
    <cfRule type="expression" dxfId="286" priority="285">
      <formula>IF(RIGHT(TEXT(AM164,"0.#"),1)=".",FALSE,TRUE)</formula>
    </cfRule>
    <cfRule type="expression" dxfId="285" priority="286">
      <formula>IF(RIGHT(TEXT(AM164,"0.#"),1)=".",TRUE,FALSE)</formula>
    </cfRule>
  </conditionalFormatting>
  <conditionalFormatting sqref="AM165">
    <cfRule type="expression" dxfId="284" priority="283">
      <formula>IF(RIGHT(TEXT(AM165,"0.#"),1)=".",FALSE,TRUE)</formula>
    </cfRule>
    <cfRule type="expression" dxfId="283" priority="284">
      <formula>IF(RIGHT(TEXT(AM165,"0.#"),1)=".",TRUE,FALSE)</formula>
    </cfRule>
  </conditionalFormatting>
  <conditionalFormatting sqref="AQ163:AQ165">
    <cfRule type="expression" dxfId="282" priority="281">
      <formula>IF(RIGHT(TEXT(AQ163,"0.#"),1)=".",FALSE,TRUE)</formula>
    </cfRule>
    <cfRule type="expression" dxfId="281" priority="282">
      <formula>IF(RIGHT(TEXT(AQ163,"0.#"),1)=".",TRUE,FALSE)</formula>
    </cfRule>
  </conditionalFormatting>
  <conditionalFormatting sqref="AU163:AU165">
    <cfRule type="expression" dxfId="280" priority="279">
      <formula>IF(RIGHT(TEXT(AU163,"0.#"),1)=".",FALSE,TRUE)</formula>
    </cfRule>
    <cfRule type="expression" dxfId="279" priority="280">
      <formula>IF(RIGHT(TEXT(AU163,"0.#"),1)=".",TRUE,FALSE)</formula>
    </cfRule>
  </conditionalFormatting>
  <conditionalFormatting sqref="AE197">
    <cfRule type="expression" dxfId="278" priority="277">
      <formula>IF(RIGHT(TEXT(AE197,"0.#"),1)=".",FALSE,TRUE)</formula>
    </cfRule>
    <cfRule type="expression" dxfId="277" priority="278">
      <formula>IF(RIGHT(TEXT(AE197,"0.#"),1)=".",TRUE,FALSE)</formula>
    </cfRule>
  </conditionalFormatting>
  <conditionalFormatting sqref="AE198">
    <cfRule type="expression" dxfId="276" priority="275">
      <formula>IF(RIGHT(TEXT(AE198,"0.#"),1)=".",FALSE,TRUE)</formula>
    </cfRule>
    <cfRule type="expression" dxfId="275" priority="276">
      <formula>IF(RIGHT(TEXT(AE198,"0.#"),1)=".",TRUE,FALSE)</formula>
    </cfRule>
  </conditionalFormatting>
  <conditionalFormatting sqref="AM197">
    <cfRule type="expression" dxfId="274" priority="265">
      <formula>IF(RIGHT(TEXT(AM197,"0.#"),1)=".",FALSE,TRUE)</formula>
    </cfRule>
    <cfRule type="expression" dxfId="273" priority="266">
      <formula>IF(RIGHT(TEXT(AM197,"0.#"),1)=".",TRUE,FALSE)</formula>
    </cfRule>
  </conditionalFormatting>
  <conditionalFormatting sqref="AE199">
    <cfRule type="expression" dxfId="272" priority="273">
      <formula>IF(RIGHT(TEXT(AE199,"0.#"),1)=".",FALSE,TRUE)</formula>
    </cfRule>
    <cfRule type="expression" dxfId="271" priority="274">
      <formula>IF(RIGHT(TEXT(AE199,"0.#"),1)=".",TRUE,FALSE)</formula>
    </cfRule>
  </conditionalFormatting>
  <conditionalFormatting sqref="AI199">
    <cfRule type="expression" dxfId="270" priority="271">
      <formula>IF(RIGHT(TEXT(AI199,"0.#"),1)=".",FALSE,TRUE)</formula>
    </cfRule>
    <cfRule type="expression" dxfId="269" priority="272">
      <formula>IF(RIGHT(TEXT(AI199,"0.#"),1)=".",TRUE,FALSE)</formula>
    </cfRule>
  </conditionalFormatting>
  <conditionalFormatting sqref="AI198">
    <cfRule type="expression" dxfId="268" priority="269">
      <formula>IF(RIGHT(TEXT(AI198,"0.#"),1)=".",FALSE,TRUE)</formula>
    </cfRule>
    <cfRule type="expression" dxfId="267" priority="270">
      <formula>IF(RIGHT(TEXT(AI198,"0.#"),1)=".",TRUE,FALSE)</formula>
    </cfRule>
  </conditionalFormatting>
  <conditionalFormatting sqref="AI197">
    <cfRule type="expression" dxfId="266" priority="267">
      <formula>IF(RIGHT(TEXT(AI197,"0.#"),1)=".",FALSE,TRUE)</formula>
    </cfRule>
    <cfRule type="expression" dxfId="265" priority="268">
      <formula>IF(RIGHT(TEXT(AI197,"0.#"),1)=".",TRUE,FALSE)</formula>
    </cfRule>
  </conditionalFormatting>
  <conditionalFormatting sqref="AM198">
    <cfRule type="expression" dxfId="264" priority="263">
      <formula>IF(RIGHT(TEXT(AM198,"0.#"),1)=".",FALSE,TRUE)</formula>
    </cfRule>
    <cfRule type="expression" dxfId="263" priority="264">
      <formula>IF(RIGHT(TEXT(AM198,"0.#"),1)=".",TRUE,FALSE)</formula>
    </cfRule>
  </conditionalFormatting>
  <conditionalFormatting sqref="AM199">
    <cfRule type="expression" dxfId="262" priority="261">
      <formula>IF(RIGHT(TEXT(AM199,"0.#"),1)=".",FALSE,TRUE)</formula>
    </cfRule>
    <cfRule type="expression" dxfId="261" priority="262">
      <formula>IF(RIGHT(TEXT(AM199,"0.#"),1)=".",TRUE,FALSE)</formula>
    </cfRule>
  </conditionalFormatting>
  <conditionalFormatting sqref="AQ197:AQ199">
    <cfRule type="expression" dxfId="260" priority="259">
      <formula>IF(RIGHT(TEXT(AQ197,"0.#"),1)=".",FALSE,TRUE)</formula>
    </cfRule>
    <cfRule type="expression" dxfId="259" priority="260">
      <formula>IF(RIGHT(TEXT(AQ197,"0.#"),1)=".",TRUE,FALSE)</formula>
    </cfRule>
  </conditionalFormatting>
  <conditionalFormatting sqref="AU197:AU199">
    <cfRule type="expression" dxfId="258" priority="257">
      <formula>IF(RIGHT(TEXT(AU197,"0.#"),1)=".",FALSE,TRUE)</formula>
    </cfRule>
    <cfRule type="expression" dxfId="257" priority="258">
      <formula>IF(RIGHT(TEXT(AU197,"0.#"),1)=".",TRUE,FALSE)</formula>
    </cfRule>
  </conditionalFormatting>
  <conditionalFormatting sqref="AE134 AQ134">
    <cfRule type="expression" dxfId="256" priority="255">
      <formula>IF(RIGHT(TEXT(AE134,"0.#"),1)=".",FALSE,TRUE)</formula>
    </cfRule>
    <cfRule type="expression" dxfId="255" priority="256">
      <formula>IF(RIGHT(TEXT(AE134,"0.#"),1)=".",TRUE,FALSE)</formula>
    </cfRule>
  </conditionalFormatting>
  <conditionalFormatting sqref="AI134">
    <cfRule type="expression" dxfId="254" priority="253">
      <formula>IF(RIGHT(TEXT(AI134,"0.#"),1)=".",FALSE,TRUE)</formula>
    </cfRule>
    <cfRule type="expression" dxfId="253" priority="254">
      <formula>IF(RIGHT(TEXT(AI134,"0.#"),1)=".",TRUE,FALSE)</formula>
    </cfRule>
  </conditionalFormatting>
  <conditionalFormatting sqref="AM134">
    <cfRule type="expression" dxfId="252" priority="251">
      <formula>IF(RIGHT(TEXT(AM134,"0.#"),1)=".",FALSE,TRUE)</formula>
    </cfRule>
    <cfRule type="expression" dxfId="251" priority="252">
      <formula>IF(RIGHT(TEXT(AM134,"0.#"),1)=".",TRUE,FALSE)</formula>
    </cfRule>
  </conditionalFormatting>
  <conditionalFormatting sqref="AE135">
    <cfRule type="expression" dxfId="250" priority="249">
      <formula>IF(RIGHT(TEXT(AE135,"0.#"),1)=".",FALSE,TRUE)</formula>
    </cfRule>
    <cfRule type="expression" dxfId="249" priority="250">
      <formula>IF(RIGHT(TEXT(AE135,"0.#"),1)=".",TRUE,FALSE)</formula>
    </cfRule>
  </conditionalFormatting>
  <conditionalFormatting sqref="AI135">
    <cfRule type="expression" dxfId="248" priority="247">
      <formula>IF(RIGHT(TEXT(AI135,"0.#"),1)=".",FALSE,TRUE)</formula>
    </cfRule>
    <cfRule type="expression" dxfId="247" priority="248">
      <formula>IF(RIGHT(TEXT(AI135,"0.#"),1)=".",TRUE,FALSE)</formula>
    </cfRule>
  </conditionalFormatting>
  <conditionalFormatting sqref="AM135">
    <cfRule type="expression" dxfId="246" priority="245">
      <formula>IF(RIGHT(TEXT(AM135,"0.#"),1)=".",FALSE,TRUE)</formula>
    </cfRule>
    <cfRule type="expression" dxfId="245" priority="246">
      <formula>IF(RIGHT(TEXT(AM135,"0.#"),1)=".",TRUE,FALSE)</formula>
    </cfRule>
  </conditionalFormatting>
  <conditionalFormatting sqref="AQ135">
    <cfRule type="expression" dxfId="244" priority="243">
      <formula>IF(RIGHT(TEXT(AQ135,"0.#"),1)=".",FALSE,TRUE)</formula>
    </cfRule>
    <cfRule type="expression" dxfId="243" priority="244">
      <formula>IF(RIGHT(TEXT(AQ135,"0.#"),1)=".",TRUE,FALSE)</formula>
    </cfRule>
  </conditionalFormatting>
  <conditionalFormatting sqref="AU134">
    <cfRule type="expression" dxfId="242" priority="241">
      <formula>IF(RIGHT(TEXT(AU134,"0.#"),1)=".",FALSE,TRUE)</formula>
    </cfRule>
    <cfRule type="expression" dxfId="241" priority="242">
      <formula>IF(RIGHT(TEXT(AU134,"0.#"),1)=".",TRUE,FALSE)</formula>
    </cfRule>
  </conditionalFormatting>
  <conditionalFormatting sqref="AU135">
    <cfRule type="expression" dxfId="240" priority="239">
      <formula>IF(RIGHT(TEXT(AU135,"0.#"),1)=".",FALSE,TRUE)</formula>
    </cfRule>
    <cfRule type="expression" dxfId="239" priority="240">
      <formula>IF(RIGHT(TEXT(AU135,"0.#"),1)=".",TRUE,FALSE)</formula>
    </cfRule>
  </conditionalFormatting>
  <conditionalFormatting sqref="AE168 AQ168">
    <cfRule type="expression" dxfId="238" priority="237">
      <formula>IF(RIGHT(TEXT(AE168,"0.#"),1)=".",FALSE,TRUE)</formula>
    </cfRule>
    <cfRule type="expression" dxfId="237" priority="238">
      <formula>IF(RIGHT(TEXT(AE168,"0.#"),1)=".",TRUE,FALSE)</formula>
    </cfRule>
  </conditionalFormatting>
  <conditionalFormatting sqref="AI168">
    <cfRule type="expression" dxfId="236" priority="235">
      <formula>IF(RIGHT(TEXT(AI168,"0.#"),1)=".",FALSE,TRUE)</formula>
    </cfRule>
    <cfRule type="expression" dxfId="235" priority="236">
      <formula>IF(RIGHT(TEXT(AI168,"0.#"),1)=".",TRUE,FALSE)</formula>
    </cfRule>
  </conditionalFormatting>
  <conditionalFormatting sqref="AM168">
    <cfRule type="expression" dxfId="234" priority="233">
      <formula>IF(RIGHT(TEXT(AM168,"0.#"),1)=".",FALSE,TRUE)</formula>
    </cfRule>
    <cfRule type="expression" dxfId="233" priority="234">
      <formula>IF(RIGHT(TEXT(AM168,"0.#"),1)=".",TRUE,FALSE)</formula>
    </cfRule>
  </conditionalFormatting>
  <conditionalFormatting sqref="AE169">
    <cfRule type="expression" dxfId="232" priority="231">
      <formula>IF(RIGHT(TEXT(AE169,"0.#"),1)=".",FALSE,TRUE)</formula>
    </cfRule>
    <cfRule type="expression" dxfId="231" priority="232">
      <formula>IF(RIGHT(TEXT(AE169,"0.#"),1)=".",TRUE,FALSE)</formula>
    </cfRule>
  </conditionalFormatting>
  <conditionalFormatting sqref="AI169">
    <cfRule type="expression" dxfId="230" priority="229">
      <formula>IF(RIGHT(TEXT(AI169,"0.#"),1)=".",FALSE,TRUE)</formula>
    </cfRule>
    <cfRule type="expression" dxfId="229" priority="230">
      <formula>IF(RIGHT(TEXT(AI169,"0.#"),1)=".",TRUE,FALSE)</formula>
    </cfRule>
  </conditionalFormatting>
  <conditionalFormatting sqref="AM169">
    <cfRule type="expression" dxfId="228" priority="227">
      <formula>IF(RIGHT(TEXT(AM169,"0.#"),1)=".",FALSE,TRUE)</formula>
    </cfRule>
    <cfRule type="expression" dxfId="227" priority="228">
      <formula>IF(RIGHT(TEXT(AM169,"0.#"),1)=".",TRUE,FALSE)</formula>
    </cfRule>
  </conditionalFormatting>
  <conditionalFormatting sqref="AQ169">
    <cfRule type="expression" dxfId="226" priority="225">
      <formula>IF(RIGHT(TEXT(AQ169,"0.#"),1)=".",FALSE,TRUE)</formula>
    </cfRule>
    <cfRule type="expression" dxfId="225" priority="226">
      <formula>IF(RIGHT(TEXT(AQ169,"0.#"),1)=".",TRUE,FALSE)</formula>
    </cfRule>
  </conditionalFormatting>
  <conditionalFormatting sqref="AU168">
    <cfRule type="expression" dxfId="224" priority="223">
      <formula>IF(RIGHT(TEXT(AU168,"0.#"),1)=".",FALSE,TRUE)</formula>
    </cfRule>
    <cfRule type="expression" dxfId="223" priority="224">
      <formula>IF(RIGHT(TEXT(AU168,"0.#"),1)=".",TRUE,FALSE)</formula>
    </cfRule>
  </conditionalFormatting>
  <conditionalFormatting sqref="AU169">
    <cfRule type="expression" dxfId="222" priority="221">
      <formula>IF(RIGHT(TEXT(AU169,"0.#"),1)=".",FALSE,TRUE)</formula>
    </cfRule>
    <cfRule type="expression" dxfId="221" priority="222">
      <formula>IF(RIGHT(TEXT(AU169,"0.#"),1)=".",TRUE,FALSE)</formula>
    </cfRule>
  </conditionalFormatting>
  <conditionalFormatting sqref="AE90">
    <cfRule type="expression" dxfId="220" priority="219">
      <formula>IF(RIGHT(TEXT(AE90,"0.#"),1)=".",FALSE,TRUE)</formula>
    </cfRule>
    <cfRule type="expression" dxfId="219" priority="220">
      <formula>IF(RIGHT(TEXT(AE90,"0.#"),1)=".",TRUE,FALSE)</formula>
    </cfRule>
  </conditionalFormatting>
  <conditionalFormatting sqref="AE91">
    <cfRule type="expression" dxfId="218" priority="217">
      <formula>IF(RIGHT(TEXT(AE91,"0.#"),1)=".",FALSE,TRUE)</formula>
    </cfRule>
    <cfRule type="expression" dxfId="217" priority="218">
      <formula>IF(RIGHT(TEXT(AE91,"0.#"),1)=".",TRUE,FALSE)</formula>
    </cfRule>
  </conditionalFormatting>
  <conditionalFormatting sqref="AM90">
    <cfRule type="expression" dxfId="216" priority="207">
      <formula>IF(RIGHT(TEXT(AM90,"0.#"),1)=".",FALSE,TRUE)</formula>
    </cfRule>
    <cfRule type="expression" dxfId="215" priority="208">
      <formula>IF(RIGHT(TEXT(AM90,"0.#"),1)=".",TRUE,FALSE)</formula>
    </cfRule>
  </conditionalFormatting>
  <conditionalFormatting sqref="AE92">
    <cfRule type="expression" dxfId="214" priority="215">
      <formula>IF(RIGHT(TEXT(AE92,"0.#"),1)=".",FALSE,TRUE)</formula>
    </cfRule>
    <cfRule type="expression" dxfId="213" priority="216">
      <formula>IF(RIGHT(TEXT(AE92,"0.#"),1)=".",TRUE,FALSE)</formula>
    </cfRule>
  </conditionalFormatting>
  <conditionalFormatting sqref="AI92">
    <cfRule type="expression" dxfId="212" priority="213">
      <formula>IF(RIGHT(TEXT(AI92,"0.#"),1)=".",FALSE,TRUE)</formula>
    </cfRule>
    <cfRule type="expression" dxfId="211" priority="214">
      <formula>IF(RIGHT(TEXT(AI92,"0.#"),1)=".",TRUE,FALSE)</formula>
    </cfRule>
  </conditionalFormatting>
  <conditionalFormatting sqref="AI91">
    <cfRule type="expression" dxfId="210" priority="211">
      <formula>IF(RIGHT(TEXT(AI91,"0.#"),1)=".",FALSE,TRUE)</formula>
    </cfRule>
    <cfRule type="expression" dxfId="209" priority="212">
      <formula>IF(RIGHT(TEXT(AI91,"0.#"),1)=".",TRUE,FALSE)</formula>
    </cfRule>
  </conditionalFormatting>
  <conditionalFormatting sqref="AI90">
    <cfRule type="expression" dxfId="208" priority="209">
      <formula>IF(RIGHT(TEXT(AI90,"0.#"),1)=".",FALSE,TRUE)</formula>
    </cfRule>
    <cfRule type="expression" dxfId="207" priority="210">
      <formula>IF(RIGHT(TEXT(AI90,"0.#"),1)=".",TRUE,FALSE)</formula>
    </cfRule>
  </conditionalFormatting>
  <conditionalFormatting sqref="AM91">
    <cfRule type="expression" dxfId="206" priority="205">
      <formula>IF(RIGHT(TEXT(AM91,"0.#"),1)=".",FALSE,TRUE)</formula>
    </cfRule>
    <cfRule type="expression" dxfId="205" priority="206">
      <formula>IF(RIGHT(TEXT(AM91,"0.#"),1)=".",TRUE,FALSE)</formula>
    </cfRule>
  </conditionalFormatting>
  <conditionalFormatting sqref="AM92">
    <cfRule type="expression" dxfId="204" priority="203">
      <formula>IF(RIGHT(TEXT(AM92,"0.#"),1)=".",FALSE,TRUE)</formula>
    </cfRule>
    <cfRule type="expression" dxfId="203" priority="204">
      <formula>IF(RIGHT(TEXT(AM92,"0.#"),1)=".",TRUE,FALSE)</formula>
    </cfRule>
  </conditionalFormatting>
  <conditionalFormatting sqref="AQ90:AQ92">
    <cfRule type="expression" dxfId="202" priority="201">
      <formula>IF(RIGHT(TEXT(AQ90,"0.#"),1)=".",FALSE,TRUE)</formula>
    </cfRule>
    <cfRule type="expression" dxfId="201" priority="202">
      <formula>IF(RIGHT(TEXT(AQ90,"0.#"),1)=".",TRUE,FALSE)</formula>
    </cfRule>
  </conditionalFormatting>
  <conditionalFormatting sqref="AU90:AU92">
    <cfRule type="expression" dxfId="200" priority="199">
      <formula>IF(RIGHT(TEXT(AU90,"0.#"),1)=".",FALSE,TRUE)</formula>
    </cfRule>
    <cfRule type="expression" dxfId="199" priority="200">
      <formula>IF(RIGHT(TEXT(AU90,"0.#"),1)=".",TRUE,FALSE)</formula>
    </cfRule>
  </conditionalFormatting>
  <conditionalFormatting sqref="AE85">
    <cfRule type="expression" dxfId="198" priority="197">
      <formula>IF(RIGHT(TEXT(AE85,"0.#"),1)=".",FALSE,TRUE)</formula>
    </cfRule>
    <cfRule type="expression" dxfId="197" priority="198">
      <formula>IF(RIGHT(TEXT(AE85,"0.#"),1)=".",TRUE,FALSE)</formula>
    </cfRule>
  </conditionalFormatting>
  <conditionalFormatting sqref="AE86">
    <cfRule type="expression" dxfId="196" priority="195">
      <formula>IF(RIGHT(TEXT(AE86,"0.#"),1)=".",FALSE,TRUE)</formula>
    </cfRule>
    <cfRule type="expression" dxfId="195" priority="196">
      <formula>IF(RIGHT(TEXT(AE86,"0.#"),1)=".",TRUE,FALSE)</formula>
    </cfRule>
  </conditionalFormatting>
  <conditionalFormatting sqref="AM85">
    <cfRule type="expression" dxfId="194" priority="185">
      <formula>IF(RIGHT(TEXT(AM85,"0.#"),1)=".",FALSE,TRUE)</formula>
    </cfRule>
    <cfRule type="expression" dxfId="193" priority="186">
      <formula>IF(RIGHT(TEXT(AM85,"0.#"),1)=".",TRUE,FALSE)</formula>
    </cfRule>
  </conditionalFormatting>
  <conditionalFormatting sqref="AE87">
    <cfRule type="expression" dxfId="192" priority="193">
      <formula>IF(RIGHT(TEXT(AE87,"0.#"),1)=".",FALSE,TRUE)</formula>
    </cfRule>
    <cfRule type="expression" dxfId="191" priority="194">
      <formula>IF(RIGHT(TEXT(AE87,"0.#"),1)=".",TRUE,FALSE)</formula>
    </cfRule>
  </conditionalFormatting>
  <conditionalFormatting sqref="AI87">
    <cfRule type="expression" dxfId="190" priority="191">
      <formula>IF(RIGHT(TEXT(AI87,"0.#"),1)=".",FALSE,TRUE)</formula>
    </cfRule>
    <cfRule type="expression" dxfId="189" priority="192">
      <formula>IF(RIGHT(TEXT(AI87,"0.#"),1)=".",TRUE,FALSE)</formula>
    </cfRule>
  </conditionalFormatting>
  <conditionalFormatting sqref="AI86">
    <cfRule type="expression" dxfId="188" priority="189">
      <formula>IF(RIGHT(TEXT(AI86,"0.#"),1)=".",FALSE,TRUE)</formula>
    </cfRule>
    <cfRule type="expression" dxfId="187" priority="190">
      <formula>IF(RIGHT(TEXT(AI86,"0.#"),1)=".",TRUE,FALSE)</formula>
    </cfRule>
  </conditionalFormatting>
  <conditionalFormatting sqref="AI85">
    <cfRule type="expression" dxfId="186" priority="187">
      <formula>IF(RIGHT(TEXT(AI85,"0.#"),1)=".",FALSE,TRUE)</formula>
    </cfRule>
    <cfRule type="expression" dxfId="185" priority="188">
      <formula>IF(RIGHT(TEXT(AI85,"0.#"),1)=".",TRUE,FALSE)</formula>
    </cfRule>
  </conditionalFormatting>
  <conditionalFormatting sqref="AM86">
    <cfRule type="expression" dxfId="184" priority="183">
      <formula>IF(RIGHT(TEXT(AM86,"0.#"),1)=".",FALSE,TRUE)</formula>
    </cfRule>
    <cfRule type="expression" dxfId="183" priority="184">
      <formula>IF(RIGHT(TEXT(AM86,"0.#"),1)=".",TRUE,FALSE)</formula>
    </cfRule>
  </conditionalFormatting>
  <conditionalFormatting sqref="AM87">
    <cfRule type="expression" dxfId="182" priority="181">
      <formula>IF(RIGHT(TEXT(AM87,"0.#"),1)=".",FALSE,TRUE)</formula>
    </cfRule>
    <cfRule type="expression" dxfId="181" priority="182">
      <formula>IF(RIGHT(TEXT(AM87,"0.#"),1)=".",TRUE,FALSE)</formula>
    </cfRule>
  </conditionalFormatting>
  <conditionalFormatting sqref="AQ85:AQ87">
    <cfRule type="expression" dxfId="180" priority="179">
      <formula>IF(RIGHT(TEXT(AQ85,"0.#"),1)=".",FALSE,TRUE)</formula>
    </cfRule>
    <cfRule type="expression" dxfId="179" priority="180">
      <formula>IF(RIGHT(TEXT(AQ85,"0.#"),1)=".",TRUE,FALSE)</formula>
    </cfRule>
  </conditionalFormatting>
  <conditionalFormatting sqref="AU85:AU87">
    <cfRule type="expression" dxfId="178" priority="177">
      <formula>IF(RIGHT(TEXT(AU85,"0.#"),1)=".",FALSE,TRUE)</formula>
    </cfRule>
    <cfRule type="expression" dxfId="177" priority="178">
      <formula>IF(RIGHT(TEXT(AU85,"0.#"),1)=".",TRUE,FALSE)</formula>
    </cfRule>
  </conditionalFormatting>
  <conditionalFormatting sqref="AE124">
    <cfRule type="expression" dxfId="176" priority="175">
      <formula>IF(RIGHT(TEXT(AE124,"0.#"),1)=".",FALSE,TRUE)</formula>
    </cfRule>
    <cfRule type="expression" dxfId="175" priority="176">
      <formula>IF(RIGHT(TEXT(AE124,"0.#"),1)=".",TRUE,FALSE)</formula>
    </cfRule>
  </conditionalFormatting>
  <conditionalFormatting sqref="AE125">
    <cfRule type="expression" dxfId="174" priority="173">
      <formula>IF(RIGHT(TEXT(AE125,"0.#"),1)=".",FALSE,TRUE)</formula>
    </cfRule>
    <cfRule type="expression" dxfId="173" priority="174">
      <formula>IF(RIGHT(TEXT(AE125,"0.#"),1)=".",TRUE,FALSE)</formula>
    </cfRule>
  </conditionalFormatting>
  <conditionalFormatting sqref="AM124">
    <cfRule type="expression" dxfId="172" priority="163">
      <formula>IF(RIGHT(TEXT(AM124,"0.#"),1)=".",FALSE,TRUE)</formula>
    </cfRule>
    <cfRule type="expression" dxfId="171" priority="164">
      <formula>IF(RIGHT(TEXT(AM124,"0.#"),1)=".",TRUE,FALSE)</formula>
    </cfRule>
  </conditionalFormatting>
  <conditionalFormatting sqref="AE126">
    <cfRule type="expression" dxfId="170" priority="171">
      <formula>IF(RIGHT(TEXT(AE126,"0.#"),1)=".",FALSE,TRUE)</formula>
    </cfRule>
    <cfRule type="expression" dxfId="169" priority="172">
      <formula>IF(RIGHT(TEXT(AE126,"0.#"),1)=".",TRUE,FALSE)</formula>
    </cfRule>
  </conditionalFormatting>
  <conditionalFormatting sqref="AI126">
    <cfRule type="expression" dxfId="168" priority="169">
      <formula>IF(RIGHT(TEXT(AI126,"0.#"),1)=".",FALSE,TRUE)</formula>
    </cfRule>
    <cfRule type="expression" dxfId="167" priority="170">
      <formula>IF(RIGHT(TEXT(AI126,"0.#"),1)=".",TRUE,FALSE)</formula>
    </cfRule>
  </conditionalFormatting>
  <conditionalFormatting sqref="AI125">
    <cfRule type="expression" dxfId="166" priority="167">
      <formula>IF(RIGHT(TEXT(AI125,"0.#"),1)=".",FALSE,TRUE)</formula>
    </cfRule>
    <cfRule type="expression" dxfId="165" priority="168">
      <formula>IF(RIGHT(TEXT(AI125,"0.#"),1)=".",TRUE,FALSE)</formula>
    </cfRule>
  </conditionalFormatting>
  <conditionalFormatting sqref="AI124">
    <cfRule type="expression" dxfId="164" priority="165">
      <formula>IF(RIGHT(TEXT(AI124,"0.#"),1)=".",FALSE,TRUE)</formula>
    </cfRule>
    <cfRule type="expression" dxfId="163" priority="166">
      <formula>IF(RIGHT(TEXT(AI124,"0.#"),1)=".",TRUE,FALSE)</formula>
    </cfRule>
  </conditionalFormatting>
  <conditionalFormatting sqref="AM125">
    <cfRule type="expression" dxfId="162" priority="161">
      <formula>IF(RIGHT(TEXT(AM125,"0.#"),1)=".",FALSE,TRUE)</formula>
    </cfRule>
    <cfRule type="expression" dxfId="161" priority="162">
      <formula>IF(RIGHT(TEXT(AM125,"0.#"),1)=".",TRUE,FALSE)</formula>
    </cfRule>
  </conditionalFormatting>
  <conditionalFormatting sqref="AM126">
    <cfRule type="expression" dxfId="160" priority="159">
      <formula>IF(RIGHT(TEXT(AM126,"0.#"),1)=".",FALSE,TRUE)</formula>
    </cfRule>
    <cfRule type="expression" dxfId="159" priority="160">
      <formula>IF(RIGHT(TEXT(AM126,"0.#"),1)=".",TRUE,FALSE)</formula>
    </cfRule>
  </conditionalFormatting>
  <conditionalFormatting sqref="AQ124:AQ126">
    <cfRule type="expression" dxfId="158" priority="157">
      <formula>IF(RIGHT(TEXT(AQ124,"0.#"),1)=".",FALSE,TRUE)</formula>
    </cfRule>
    <cfRule type="expression" dxfId="157" priority="158">
      <formula>IF(RIGHT(TEXT(AQ124,"0.#"),1)=".",TRUE,FALSE)</formula>
    </cfRule>
  </conditionalFormatting>
  <conditionalFormatting sqref="AU124:AU126">
    <cfRule type="expression" dxfId="156" priority="155">
      <formula>IF(RIGHT(TEXT(AU124,"0.#"),1)=".",FALSE,TRUE)</formula>
    </cfRule>
    <cfRule type="expression" dxfId="155" priority="156">
      <formula>IF(RIGHT(TEXT(AU124,"0.#"),1)=".",TRUE,FALSE)</formula>
    </cfRule>
  </conditionalFormatting>
  <conditionalFormatting sqref="AE119">
    <cfRule type="expression" dxfId="154" priority="153">
      <formula>IF(RIGHT(TEXT(AE119,"0.#"),1)=".",FALSE,TRUE)</formula>
    </cfRule>
    <cfRule type="expression" dxfId="153" priority="154">
      <formula>IF(RIGHT(TEXT(AE119,"0.#"),1)=".",TRUE,FALSE)</formula>
    </cfRule>
  </conditionalFormatting>
  <conditionalFormatting sqref="AE120">
    <cfRule type="expression" dxfId="152" priority="151">
      <formula>IF(RIGHT(TEXT(AE120,"0.#"),1)=".",FALSE,TRUE)</formula>
    </cfRule>
    <cfRule type="expression" dxfId="151" priority="152">
      <formula>IF(RIGHT(TEXT(AE120,"0.#"),1)=".",TRUE,FALSE)</formula>
    </cfRule>
  </conditionalFormatting>
  <conditionalFormatting sqref="AM119">
    <cfRule type="expression" dxfId="150" priority="141">
      <formula>IF(RIGHT(TEXT(AM119,"0.#"),1)=".",FALSE,TRUE)</formula>
    </cfRule>
    <cfRule type="expression" dxfId="149" priority="142">
      <formula>IF(RIGHT(TEXT(AM119,"0.#"),1)=".",TRUE,FALSE)</formula>
    </cfRule>
  </conditionalFormatting>
  <conditionalFormatting sqref="AE121">
    <cfRule type="expression" dxfId="148" priority="149">
      <formula>IF(RIGHT(TEXT(AE121,"0.#"),1)=".",FALSE,TRUE)</formula>
    </cfRule>
    <cfRule type="expression" dxfId="147" priority="150">
      <formula>IF(RIGHT(TEXT(AE121,"0.#"),1)=".",TRUE,FALSE)</formula>
    </cfRule>
  </conditionalFormatting>
  <conditionalFormatting sqref="AI121">
    <cfRule type="expression" dxfId="146" priority="147">
      <formula>IF(RIGHT(TEXT(AI121,"0.#"),1)=".",FALSE,TRUE)</formula>
    </cfRule>
    <cfRule type="expression" dxfId="145" priority="148">
      <formula>IF(RIGHT(TEXT(AI121,"0.#"),1)=".",TRUE,FALSE)</formula>
    </cfRule>
  </conditionalFormatting>
  <conditionalFormatting sqref="AI120">
    <cfRule type="expression" dxfId="144" priority="145">
      <formula>IF(RIGHT(TEXT(AI120,"0.#"),1)=".",FALSE,TRUE)</formula>
    </cfRule>
    <cfRule type="expression" dxfId="143" priority="146">
      <formula>IF(RIGHT(TEXT(AI120,"0.#"),1)=".",TRUE,FALSE)</formula>
    </cfRule>
  </conditionalFormatting>
  <conditionalFormatting sqref="AI119">
    <cfRule type="expression" dxfId="142" priority="143">
      <formula>IF(RIGHT(TEXT(AI119,"0.#"),1)=".",FALSE,TRUE)</formula>
    </cfRule>
    <cfRule type="expression" dxfId="141" priority="144">
      <formula>IF(RIGHT(TEXT(AI119,"0.#"),1)=".",TRUE,FALSE)</formula>
    </cfRule>
  </conditionalFormatting>
  <conditionalFormatting sqref="AM120">
    <cfRule type="expression" dxfId="140" priority="139">
      <formula>IF(RIGHT(TEXT(AM120,"0.#"),1)=".",FALSE,TRUE)</formula>
    </cfRule>
    <cfRule type="expression" dxfId="139" priority="140">
      <formula>IF(RIGHT(TEXT(AM120,"0.#"),1)=".",TRUE,FALSE)</formula>
    </cfRule>
  </conditionalFormatting>
  <conditionalFormatting sqref="AM121">
    <cfRule type="expression" dxfId="138" priority="137">
      <formula>IF(RIGHT(TEXT(AM121,"0.#"),1)=".",FALSE,TRUE)</formula>
    </cfRule>
    <cfRule type="expression" dxfId="137" priority="138">
      <formula>IF(RIGHT(TEXT(AM121,"0.#"),1)=".",TRUE,FALSE)</formula>
    </cfRule>
  </conditionalFormatting>
  <conditionalFormatting sqref="AQ119:AQ121">
    <cfRule type="expression" dxfId="136" priority="135">
      <formula>IF(RIGHT(TEXT(AQ119,"0.#"),1)=".",FALSE,TRUE)</formula>
    </cfRule>
    <cfRule type="expression" dxfId="135" priority="136">
      <formula>IF(RIGHT(TEXT(AQ119,"0.#"),1)=".",TRUE,FALSE)</formula>
    </cfRule>
  </conditionalFormatting>
  <conditionalFormatting sqref="AU119:AU121">
    <cfRule type="expression" dxfId="134" priority="133">
      <formula>IF(RIGHT(TEXT(AU119,"0.#"),1)=".",FALSE,TRUE)</formula>
    </cfRule>
    <cfRule type="expression" dxfId="133" priority="134">
      <formula>IF(RIGHT(TEXT(AU119,"0.#"),1)=".",TRUE,FALSE)</formula>
    </cfRule>
  </conditionalFormatting>
  <conditionalFormatting sqref="AE158">
    <cfRule type="expression" dxfId="132" priority="131">
      <formula>IF(RIGHT(TEXT(AE158,"0.#"),1)=".",FALSE,TRUE)</formula>
    </cfRule>
    <cfRule type="expression" dxfId="131" priority="132">
      <formula>IF(RIGHT(TEXT(AE158,"0.#"),1)=".",TRUE,FALSE)</formula>
    </cfRule>
  </conditionalFormatting>
  <conditionalFormatting sqref="AE159">
    <cfRule type="expression" dxfId="130" priority="129">
      <formula>IF(RIGHT(TEXT(AE159,"0.#"),1)=".",FALSE,TRUE)</formula>
    </cfRule>
    <cfRule type="expression" dxfId="129" priority="130">
      <formula>IF(RIGHT(TEXT(AE159,"0.#"),1)=".",TRUE,FALSE)</formula>
    </cfRule>
  </conditionalFormatting>
  <conditionalFormatting sqref="AM158">
    <cfRule type="expression" dxfId="128" priority="119">
      <formula>IF(RIGHT(TEXT(AM158,"0.#"),1)=".",FALSE,TRUE)</formula>
    </cfRule>
    <cfRule type="expression" dxfId="127" priority="120">
      <formula>IF(RIGHT(TEXT(AM158,"0.#"),1)=".",TRUE,FALSE)</formula>
    </cfRule>
  </conditionalFormatting>
  <conditionalFormatting sqref="AE160">
    <cfRule type="expression" dxfId="126" priority="127">
      <formula>IF(RIGHT(TEXT(AE160,"0.#"),1)=".",FALSE,TRUE)</formula>
    </cfRule>
    <cfRule type="expression" dxfId="125" priority="128">
      <formula>IF(RIGHT(TEXT(AE160,"0.#"),1)=".",TRUE,FALSE)</formula>
    </cfRule>
  </conditionalFormatting>
  <conditionalFormatting sqref="AI160">
    <cfRule type="expression" dxfId="124" priority="125">
      <formula>IF(RIGHT(TEXT(AI160,"0.#"),1)=".",FALSE,TRUE)</formula>
    </cfRule>
    <cfRule type="expression" dxfId="123" priority="126">
      <formula>IF(RIGHT(TEXT(AI160,"0.#"),1)=".",TRUE,FALSE)</formula>
    </cfRule>
  </conditionalFormatting>
  <conditionalFormatting sqref="AI159">
    <cfRule type="expression" dxfId="122" priority="123">
      <formula>IF(RIGHT(TEXT(AI159,"0.#"),1)=".",FALSE,TRUE)</formula>
    </cfRule>
    <cfRule type="expression" dxfId="121" priority="124">
      <formula>IF(RIGHT(TEXT(AI159,"0.#"),1)=".",TRUE,FALSE)</formula>
    </cfRule>
  </conditionalFormatting>
  <conditionalFormatting sqref="AI158">
    <cfRule type="expression" dxfId="120" priority="121">
      <formula>IF(RIGHT(TEXT(AI158,"0.#"),1)=".",FALSE,TRUE)</formula>
    </cfRule>
    <cfRule type="expression" dxfId="119" priority="122">
      <formula>IF(RIGHT(TEXT(AI158,"0.#"),1)=".",TRUE,FALSE)</formula>
    </cfRule>
  </conditionalFormatting>
  <conditionalFormatting sqref="AM159">
    <cfRule type="expression" dxfId="118" priority="117">
      <formula>IF(RIGHT(TEXT(AM159,"0.#"),1)=".",FALSE,TRUE)</formula>
    </cfRule>
    <cfRule type="expression" dxfId="117" priority="118">
      <formula>IF(RIGHT(TEXT(AM159,"0.#"),1)=".",TRUE,FALSE)</formula>
    </cfRule>
  </conditionalFormatting>
  <conditionalFormatting sqref="AM160">
    <cfRule type="expression" dxfId="116" priority="115">
      <formula>IF(RIGHT(TEXT(AM160,"0.#"),1)=".",FALSE,TRUE)</formula>
    </cfRule>
    <cfRule type="expression" dxfId="115" priority="116">
      <formula>IF(RIGHT(TEXT(AM160,"0.#"),1)=".",TRUE,FALSE)</formula>
    </cfRule>
  </conditionalFormatting>
  <conditionalFormatting sqref="AQ158:AQ160">
    <cfRule type="expression" dxfId="114" priority="113">
      <formula>IF(RIGHT(TEXT(AQ158,"0.#"),1)=".",FALSE,TRUE)</formula>
    </cfRule>
    <cfRule type="expression" dxfId="113" priority="114">
      <formula>IF(RIGHT(TEXT(AQ158,"0.#"),1)=".",TRUE,FALSE)</formula>
    </cfRule>
  </conditionalFormatting>
  <conditionalFormatting sqref="AU158:AU160">
    <cfRule type="expression" dxfId="112" priority="111">
      <formula>IF(RIGHT(TEXT(AU158,"0.#"),1)=".",FALSE,TRUE)</formula>
    </cfRule>
    <cfRule type="expression" dxfId="111" priority="112">
      <formula>IF(RIGHT(TEXT(AU158,"0.#"),1)=".",TRUE,FALSE)</formula>
    </cfRule>
  </conditionalFormatting>
  <conditionalFormatting sqref="AE153">
    <cfRule type="expression" dxfId="110" priority="109">
      <formula>IF(RIGHT(TEXT(AE153,"0.#"),1)=".",FALSE,TRUE)</formula>
    </cfRule>
    <cfRule type="expression" dxfId="109" priority="110">
      <formula>IF(RIGHT(TEXT(AE153,"0.#"),1)=".",TRUE,FALSE)</formula>
    </cfRule>
  </conditionalFormatting>
  <conditionalFormatting sqref="AE154">
    <cfRule type="expression" dxfId="108" priority="107">
      <formula>IF(RIGHT(TEXT(AE154,"0.#"),1)=".",FALSE,TRUE)</formula>
    </cfRule>
    <cfRule type="expression" dxfId="107" priority="108">
      <formula>IF(RIGHT(TEXT(AE154,"0.#"),1)=".",TRUE,FALSE)</formula>
    </cfRule>
  </conditionalFormatting>
  <conditionalFormatting sqref="AM153">
    <cfRule type="expression" dxfId="106" priority="97">
      <formula>IF(RIGHT(TEXT(AM153,"0.#"),1)=".",FALSE,TRUE)</formula>
    </cfRule>
    <cfRule type="expression" dxfId="105" priority="98">
      <formula>IF(RIGHT(TEXT(AM153,"0.#"),1)=".",TRUE,FALSE)</formula>
    </cfRule>
  </conditionalFormatting>
  <conditionalFormatting sqref="AE155">
    <cfRule type="expression" dxfId="104" priority="105">
      <formula>IF(RIGHT(TEXT(AE155,"0.#"),1)=".",FALSE,TRUE)</formula>
    </cfRule>
    <cfRule type="expression" dxfId="103" priority="106">
      <formula>IF(RIGHT(TEXT(AE155,"0.#"),1)=".",TRUE,FALSE)</formula>
    </cfRule>
  </conditionalFormatting>
  <conditionalFormatting sqref="AI155">
    <cfRule type="expression" dxfId="102" priority="103">
      <formula>IF(RIGHT(TEXT(AI155,"0.#"),1)=".",FALSE,TRUE)</formula>
    </cfRule>
    <cfRule type="expression" dxfId="101" priority="104">
      <formula>IF(RIGHT(TEXT(AI155,"0.#"),1)=".",TRUE,FALSE)</formula>
    </cfRule>
  </conditionalFormatting>
  <conditionalFormatting sqref="AI154">
    <cfRule type="expression" dxfId="100" priority="101">
      <formula>IF(RIGHT(TEXT(AI154,"0.#"),1)=".",FALSE,TRUE)</formula>
    </cfRule>
    <cfRule type="expression" dxfId="99" priority="102">
      <formula>IF(RIGHT(TEXT(AI154,"0.#"),1)=".",TRUE,FALSE)</formula>
    </cfRule>
  </conditionalFormatting>
  <conditionalFormatting sqref="AI153">
    <cfRule type="expression" dxfId="98" priority="99">
      <formula>IF(RIGHT(TEXT(AI153,"0.#"),1)=".",FALSE,TRUE)</formula>
    </cfRule>
    <cfRule type="expression" dxfId="97" priority="100">
      <formula>IF(RIGHT(TEXT(AI153,"0.#"),1)=".",TRUE,FALSE)</formula>
    </cfRule>
  </conditionalFormatting>
  <conditionalFormatting sqref="AM154">
    <cfRule type="expression" dxfId="96" priority="95">
      <formula>IF(RIGHT(TEXT(AM154,"0.#"),1)=".",FALSE,TRUE)</formula>
    </cfRule>
    <cfRule type="expression" dxfId="95" priority="96">
      <formula>IF(RIGHT(TEXT(AM154,"0.#"),1)=".",TRUE,FALSE)</formula>
    </cfRule>
  </conditionalFormatting>
  <conditionalFormatting sqref="AM155">
    <cfRule type="expression" dxfId="94" priority="93">
      <formula>IF(RIGHT(TEXT(AM155,"0.#"),1)=".",FALSE,TRUE)</formula>
    </cfRule>
    <cfRule type="expression" dxfId="93" priority="94">
      <formula>IF(RIGHT(TEXT(AM155,"0.#"),1)=".",TRUE,FALSE)</formula>
    </cfRule>
  </conditionalFormatting>
  <conditionalFormatting sqref="AQ153:AQ155">
    <cfRule type="expression" dxfId="92" priority="91">
      <formula>IF(RIGHT(TEXT(AQ153,"0.#"),1)=".",FALSE,TRUE)</formula>
    </cfRule>
    <cfRule type="expression" dxfId="91" priority="92">
      <formula>IF(RIGHT(TEXT(AQ153,"0.#"),1)=".",TRUE,FALSE)</formula>
    </cfRule>
  </conditionalFormatting>
  <conditionalFormatting sqref="AU153:AU155">
    <cfRule type="expression" dxfId="90" priority="89">
      <formula>IF(RIGHT(TEXT(AU153,"0.#"),1)=".",FALSE,TRUE)</formula>
    </cfRule>
    <cfRule type="expression" dxfId="89" priority="90">
      <formula>IF(RIGHT(TEXT(AU153,"0.#"),1)=".",TRUE,FALSE)</formula>
    </cfRule>
  </conditionalFormatting>
  <conditionalFormatting sqref="AE192">
    <cfRule type="expression" dxfId="88" priority="87">
      <formula>IF(RIGHT(TEXT(AE192,"0.#"),1)=".",FALSE,TRUE)</formula>
    </cfRule>
    <cfRule type="expression" dxfId="87" priority="88">
      <formula>IF(RIGHT(TEXT(AE192,"0.#"),1)=".",TRUE,FALSE)</formula>
    </cfRule>
  </conditionalFormatting>
  <conditionalFormatting sqref="AE193">
    <cfRule type="expression" dxfId="86" priority="85">
      <formula>IF(RIGHT(TEXT(AE193,"0.#"),1)=".",FALSE,TRUE)</formula>
    </cfRule>
    <cfRule type="expression" dxfId="85" priority="86">
      <formula>IF(RIGHT(TEXT(AE193,"0.#"),1)=".",TRUE,FALSE)</formula>
    </cfRule>
  </conditionalFormatting>
  <conditionalFormatting sqref="AM192">
    <cfRule type="expression" dxfId="84" priority="75">
      <formula>IF(RIGHT(TEXT(AM192,"0.#"),1)=".",FALSE,TRUE)</formula>
    </cfRule>
    <cfRule type="expression" dxfId="83" priority="76">
      <formula>IF(RIGHT(TEXT(AM192,"0.#"),1)=".",TRUE,FALSE)</formula>
    </cfRule>
  </conditionalFormatting>
  <conditionalFormatting sqref="AE194">
    <cfRule type="expression" dxfId="82" priority="83">
      <formula>IF(RIGHT(TEXT(AE194,"0.#"),1)=".",FALSE,TRUE)</formula>
    </cfRule>
    <cfRule type="expression" dxfId="81" priority="84">
      <formula>IF(RIGHT(TEXT(AE194,"0.#"),1)=".",TRUE,FALSE)</formula>
    </cfRule>
  </conditionalFormatting>
  <conditionalFormatting sqref="AI194">
    <cfRule type="expression" dxfId="80" priority="81">
      <formula>IF(RIGHT(TEXT(AI194,"0.#"),1)=".",FALSE,TRUE)</formula>
    </cfRule>
    <cfRule type="expression" dxfId="79" priority="82">
      <formula>IF(RIGHT(TEXT(AI194,"0.#"),1)=".",TRUE,FALSE)</formula>
    </cfRule>
  </conditionalFormatting>
  <conditionalFormatting sqref="AI193">
    <cfRule type="expression" dxfId="78" priority="79">
      <formula>IF(RIGHT(TEXT(AI193,"0.#"),1)=".",FALSE,TRUE)</formula>
    </cfRule>
    <cfRule type="expression" dxfId="77" priority="80">
      <formula>IF(RIGHT(TEXT(AI193,"0.#"),1)=".",TRUE,FALSE)</formula>
    </cfRule>
  </conditionalFormatting>
  <conditionalFormatting sqref="AI192">
    <cfRule type="expression" dxfId="76" priority="77">
      <formula>IF(RIGHT(TEXT(AI192,"0.#"),1)=".",FALSE,TRUE)</formula>
    </cfRule>
    <cfRule type="expression" dxfId="75" priority="78">
      <formula>IF(RIGHT(TEXT(AI192,"0.#"),1)=".",TRUE,FALSE)</formula>
    </cfRule>
  </conditionalFormatting>
  <conditionalFormatting sqref="AM193">
    <cfRule type="expression" dxfId="74" priority="73">
      <formula>IF(RIGHT(TEXT(AM193,"0.#"),1)=".",FALSE,TRUE)</formula>
    </cfRule>
    <cfRule type="expression" dxfId="73" priority="74">
      <formula>IF(RIGHT(TEXT(AM193,"0.#"),1)=".",TRUE,FALSE)</formula>
    </cfRule>
  </conditionalFormatting>
  <conditionalFormatting sqref="AM194">
    <cfRule type="expression" dxfId="72" priority="71">
      <formula>IF(RIGHT(TEXT(AM194,"0.#"),1)=".",FALSE,TRUE)</formula>
    </cfRule>
    <cfRule type="expression" dxfId="71" priority="72">
      <formula>IF(RIGHT(TEXT(AM194,"0.#"),1)=".",TRUE,FALSE)</formula>
    </cfRule>
  </conditionalFormatting>
  <conditionalFormatting sqref="AQ192:AQ194">
    <cfRule type="expression" dxfId="70" priority="69">
      <formula>IF(RIGHT(TEXT(AQ192,"0.#"),1)=".",FALSE,TRUE)</formula>
    </cfRule>
    <cfRule type="expression" dxfId="69" priority="70">
      <formula>IF(RIGHT(TEXT(AQ192,"0.#"),1)=".",TRUE,FALSE)</formula>
    </cfRule>
  </conditionalFormatting>
  <conditionalFormatting sqref="AU192:AU194">
    <cfRule type="expression" dxfId="68" priority="67">
      <formula>IF(RIGHT(TEXT(AU192,"0.#"),1)=".",FALSE,TRUE)</formula>
    </cfRule>
    <cfRule type="expression" dxfId="67" priority="68">
      <formula>IF(RIGHT(TEXT(AU192,"0.#"),1)=".",TRUE,FALSE)</formula>
    </cfRule>
  </conditionalFormatting>
  <conditionalFormatting sqref="AE187">
    <cfRule type="expression" dxfId="66" priority="65">
      <formula>IF(RIGHT(TEXT(AE187,"0.#"),1)=".",FALSE,TRUE)</formula>
    </cfRule>
    <cfRule type="expression" dxfId="65" priority="66">
      <formula>IF(RIGHT(TEXT(AE187,"0.#"),1)=".",TRUE,FALSE)</formula>
    </cfRule>
  </conditionalFormatting>
  <conditionalFormatting sqref="AE188">
    <cfRule type="expression" dxfId="64" priority="63">
      <formula>IF(RIGHT(TEXT(AE188,"0.#"),1)=".",FALSE,TRUE)</formula>
    </cfRule>
    <cfRule type="expression" dxfId="63" priority="64">
      <formula>IF(RIGHT(TEXT(AE188,"0.#"),1)=".",TRUE,FALSE)</formula>
    </cfRule>
  </conditionalFormatting>
  <conditionalFormatting sqref="AM187">
    <cfRule type="expression" dxfId="62" priority="53">
      <formula>IF(RIGHT(TEXT(AM187,"0.#"),1)=".",FALSE,TRUE)</formula>
    </cfRule>
    <cfRule type="expression" dxfId="61" priority="54">
      <formula>IF(RIGHT(TEXT(AM187,"0.#"),1)=".",TRUE,FALSE)</formula>
    </cfRule>
  </conditionalFormatting>
  <conditionalFormatting sqref="AE189">
    <cfRule type="expression" dxfId="60" priority="61">
      <formula>IF(RIGHT(TEXT(AE189,"0.#"),1)=".",FALSE,TRUE)</formula>
    </cfRule>
    <cfRule type="expression" dxfId="59" priority="62">
      <formula>IF(RIGHT(TEXT(AE189,"0.#"),1)=".",TRUE,FALSE)</formula>
    </cfRule>
  </conditionalFormatting>
  <conditionalFormatting sqref="AI189">
    <cfRule type="expression" dxfId="58" priority="59">
      <formula>IF(RIGHT(TEXT(AI189,"0.#"),1)=".",FALSE,TRUE)</formula>
    </cfRule>
    <cfRule type="expression" dxfId="57" priority="60">
      <formula>IF(RIGHT(TEXT(AI189,"0.#"),1)=".",TRUE,FALSE)</formula>
    </cfRule>
  </conditionalFormatting>
  <conditionalFormatting sqref="AI188">
    <cfRule type="expression" dxfId="56" priority="57">
      <formula>IF(RIGHT(TEXT(AI188,"0.#"),1)=".",FALSE,TRUE)</formula>
    </cfRule>
    <cfRule type="expression" dxfId="55" priority="58">
      <formula>IF(RIGHT(TEXT(AI188,"0.#"),1)=".",TRUE,FALSE)</formula>
    </cfRule>
  </conditionalFormatting>
  <conditionalFormatting sqref="AI187">
    <cfRule type="expression" dxfId="54" priority="55">
      <formula>IF(RIGHT(TEXT(AI187,"0.#"),1)=".",FALSE,TRUE)</formula>
    </cfRule>
    <cfRule type="expression" dxfId="53" priority="56">
      <formula>IF(RIGHT(TEXT(AI187,"0.#"),1)=".",TRUE,FALSE)</formula>
    </cfRule>
  </conditionalFormatting>
  <conditionalFormatting sqref="AM188">
    <cfRule type="expression" dxfId="52" priority="51">
      <formula>IF(RIGHT(TEXT(AM188,"0.#"),1)=".",FALSE,TRUE)</formula>
    </cfRule>
    <cfRule type="expression" dxfId="51" priority="52">
      <formula>IF(RIGHT(TEXT(AM188,"0.#"),1)=".",TRUE,FALSE)</formula>
    </cfRule>
  </conditionalFormatting>
  <conditionalFormatting sqref="AM189">
    <cfRule type="expression" dxfId="50" priority="49">
      <formula>IF(RIGHT(TEXT(AM189,"0.#"),1)=".",FALSE,TRUE)</formula>
    </cfRule>
    <cfRule type="expression" dxfId="49" priority="50">
      <formula>IF(RIGHT(TEXT(AM189,"0.#"),1)=".",TRUE,FALSE)</formula>
    </cfRule>
  </conditionalFormatting>
  <conditionalFormatting sqref="AQ187:AQ189">
    <cfRule type="expression" dxfId="48" priority="47">
      <formula>IF(RIGHT(TEXT(AQ187,"0.#"),1)=".",FALSE,TRUE)</formula>
    </cfRule>
    <cfRule type="expression" dxfId="47" priority="48">
      <formula>IF(RIGHT(TEXT(AQ187,"0.#"),1)=".",TRUE,FALSE)</formula>
    </cfRule>
  </conditionalFormatting>
  <conditionalFormatting sqref="AU187:AU189">
    <cfRule type="expression" dxfId="46" priority="45">
      <formula>IF(RIGHT(TEXT(AU187,"0.#"),1)=".",FALSE,TRUE)</formula>
    </cfRule>
    <cfRule type="expression" dxfId="45" priority="46">
      <formula>IF(RIGHT(TEXT(AU187,"0.#"),1)=".",TRUE,FALSE)</formula>
    </cfRule>
  </conditionalFormatting>
  <conditionalFormatting sqref="AE56">
    <cfRule type="expression" dxfId="44" priority="43">
      <formula>IF(RIGHT(TEXT(AE56,"0.#"),1)=".",FALSE,TRUE)</formula>
    </cfRule>
    <cfRule type="expression" dxfId="43" priority="44">
      <formula>IF(RIGHT(TEXT(AE56,"0.#"),1)=".",TRUE,FALSE)</formula>
    </cfRule>
  </conditionalFormatting>
  <conditionalFormatting sqref="AE57">
    <cfRule type="expression" dxfId="42" priority="41">
      <formula>IF(RIGHT(TEXT(AE57,"0.#"),1)=".",FALSE,TRUE)</formula>
    </cfRule>
    <cfRule type="expression" dxfId="41" priority="42">
      <formula>IF(RIGHT(TEXT(AE57,"0.#"),1)=".",TRUE,FALSE)</formula>
    </cfRule>
  </conditionalFormatting>
  <conditionalFormatting sqref="AM56">
    <cfRule type="expression" dxfId="40" priority="31">
      <formula>IF(RIGHT(TEXT(AM56,"0.#"),1)=".",FALSE,TRUE)</formula>
    </cfRule>
    <cfRule type="expression" dxfId="39" priority="32">
      <formula>IF(RIGHT(TEXT(AM56,"0.#"),1)=".",TRUE,FALSE)</formula>
    </cfRule>
  </conditionalFormatting>
  <conditionalFormatting sqref="AE58">
    <cfRule type="expression" dxfId="38" priority="39">
      <formula>IF(RIGHT(TEXT(AE58,"0.#"),1)=".",FALSE,TRUE)</formula>
    </cfRule>
    <cfRule type="expression" dxfId="37" priority="40">
      <formula>IF(RIGHT(TEXT(AE58,"0.#"),1)=".",TRUE,FALSE)</formula>
    </cfRule>
  </conditionalFormatting>
  <conditionalFormatting sqref="AI58">
    <cfRule type="expression" dxfId="36" priority="37">
      <formula>IF(RIGHT(TEXT(AI58,"0.#"),1)=".",FALSE,TRUE)</formula>
    </cfRule>
    <cfRule type="expression" dxfId="35" priority="38">
      <formula>IF(RIGHT(TEXT(AI58,"0.#"),1)=".",TRUE,FALSE)</formula>
    </cfRule>
  </conditionalFormatting>
  <conditionalFormatting sqref="AI57">
    <cfRule type="expression" dxfId="34" priority="35">
      <formula>IF(RIGHT(TEXT(AI57,"0.#"),1)=".",FALSE,TRUE)</formula>
    </cfRule>
    <cfRule type="expression" dxfId="33" priority="36">
      <formula>IF(RIGHT(TEXT(AI57,"0.#"),1)=".",TRUE,FALSE)</formula>
    </cfRule>
  </conditionalFormatting>
  <conditionalFormatting sqref="AI56">
    <cfRule type="expression" dxfId="32" priority="33">
      <formula>IF(RIGHT(TEXT(AI56,"0.#"),1)=".",FALSE,TRUE)</formula>
    </cfRule>
    <cfRule type="expression" dxfId="31" priority="34">
      <formula>IF(RIGHT(TEXT(AI56,"0.#"),1)=".",TRUE,FALSE)</formula>
    </cfRule>
  </conditionalFormatting>
  <conditionalFormatting sqref="AM57">
    <cfRule type="expression" dxfId="30" priority="29">
      <formula>IF(RIGHT(TEXT(AM57,"0.#"),1)=".",FALSE,TRUE)</formula>
    </cfRule>
    <cfRule type="expression" dxfId="29" priority="30">
      <formula>IF(RIGHT(TEXT(AM57,"0.#"),1)=".",TRUE,FALSE)</formula>
    </cfRule>
  </conditionalFormatting>
  <conditionalFormatting sqref="AM58">
    <cfRule type="expression" dxfId="28" priority="27">
      <formula>IF(RIGHT(TEXT(AM58,"0.#"),1)=".",FALSE,TRUE)</formula>
    </cfRule>
    <cfRule type="expression" dxfId="27" priority="28">
      <formula>IF(RIGHT(TEXT(AM58,"0.#"),1)=".",TRUE,FALSE)</formula>
    </cfRule>
  </conditionalFormatting>
  <conditionalFormatting sqref="AQ56:AQ58">
    <cfRule type="expression" dxfId="26" priority="25">
      <formula>IF(RIGHT(TEXT(AQ56,"0.#"),1)=".",FALSE,TRUE)</formula>
    </cfRule>
    <cfRule type="expression" dxfId="25" priority="26">
      <formula>IF(RIGHT(TEXT(AQ56,"0.#"),1)=".",TRUE,FALSE)</formula>
    </cfRule>
  </conditionalFormatting>
  <conditionalFormatting sqref="AU56:AU58">
    <cfRule type="expression" dxfId="24" priority="23">
      <formula>IF(RIGHT(TEXT(AU56,"0.#"),1)=".",FALSE,TRUE)</formula>
    </cfRule>
    <cfRule type="expression" dxfId="23" priority="24">
      <formula>IF(RIGHT(TEXT(AU56,"0.#"),1)=".",TRUE,FALSE)</formula>
    </cfRule>
  </conditionalFormatting>
  <conditionalFormatting sqref="AE51">
    <cfRule type="expression" dxfId="22" priority="21">
      <formula>IF(RIGHT(TEXT(AE51,"0.#"),1)=".",FALSE,TRUE)</formula>
    </cfRule>
    <cfRule type="expression" dxfId="21" priority="22">
      <formula>IF(RIGHT(TEXT(AE51,"0.#"),1)=".",TRUE,FALSE)</formula>
    </cfRule>
  </conditionalFormatting>
  <conditionalFormatting sqref="AE52">
    <cfRule type="expression" dxfId="20" priority="19">
      <formula>IF(RIGHT(TEXT(AE52,"0.#"),1)=".",FALSE,TRUE)</formula>
    </cfRule>
    <cfRule type="expression" dxfId="19" priority="20">
      <formula>IF(RIGHT(TEXT(AE52,"0.#"),1)=".",TRUE,FALSE)</formula>
    </cfRule>
  </conditionalFormatting>
  <conditionalFormatting sqref="AM51">
    <cfRule type="expression" dxfId="18" priority="9">
      <formula>IF(RIGHT(TEXT(AM51,"0.#"),1)=".",FALSE,TRUE)</formula>
    </cfRule>
    <cfRule type="expression" dxfId="17" priority="10">
      <formula>IF(RIGHT(TEXT(AM51,"0.#"),1)=".",TRUE,FALSE)</formula>
    </cfRule>
  </conditionalFormatting>
  <conditionalFormatting sqref="AE53">
    <cfRule type="expression" dxfId="16" priority="17">
      <formula>IF(RIGHT(TEXT(AE53,"0.#"),1)=".",FALSE,TRUE)</formula>
    </cfRule>
    <cfRule type="expression" dxfId="15" priority="18">
      <formula>IF(RIGHT(TEXT(AE53,"0.#"),1)=".",TRUE,FALSE)</formula>
    </cfRule>
  </conditionalFormatting>
  <conditionalFormatting sqref="AI53">
    <cfRule type="expression" dxfId="14" priority="15">
      <formula>IF(RIGHT(TEXT(AI53,"0.#"),1)=".",FALSE,TRUE)</formula>
    </cfRule>
    <cfRule type="expression" dxfId="13" priority="16">
      <formula>IF(RIGHT(TEXT(AI53,"0.#"),1)=".",TRUE,FALSE)</formula>
    </cfRule>
  </conditionalFormatting>
  <conditionalFormatting sqref="AI52">
    <cfRule type="expression" dxfId="12" priority="13">
      <formula>IF(RIGHT(TEXT(AI52,"0.#"),1)=".",FALSE,TRUE)</formula>
    </cfRule>
    <cfRule type="expression" dxfId="11" priority="14">
      <formula>IF(RIGHT(TEXT(AI52,"0.#"),1)=".",TRUE,FALSE)</formula>
    </cfRule>
  </conditionalFormatting>
  <conditionalFormatting sqref="AI51">
    <cfRule type="expression" dxfId="10" priority="11">
      <formula>IF(RIGHT(TEXT(AI51,"0.#"),1)=".",FALSE,TRUE)</formula>
    </cfRule>
    <cfRule type="expression" dxfId="9" priority="12">
      <formula>IF(RIGHT(TEXT(AI51,"0.#"),1)=".",TRUE,FALSE)</formula>
    </cfRule>
  </conditionalFormatting>
  <conditionalFormatting sqref="AM52">
    <cfRule type="expression" dxfId="8" priority="7">
      <formula>IF(RIGHT(TEXT(AM52,"0.#"),1)=".",FALSE,TRUE)</formula>
    </cfRule>
    <cfRule type="expression" dxfId="7" priority="8">
      <formula>IF(RIGHT(TEXT(AM52,"0.#"),1)=".",TRUE,FALSE)</formula>
    </cfRule>
  </conditionalFormatting>
  <conditionalFormatting sqref="AM53">
    <cfRule type="expression" dxfId="6" priority="5">
      <formula>IF(RIGHT(TEXT(AM53,"0.#"),1)=".",FALSE,TRUE)</formula>
    </cfRule>
    <cfRule type="expression" dxfId="5" priority="6">
      <formula>IF(RIGHT(TEXT(AM53,"0.#"),1)=".",TRUE,FALSE)</formula>
    </cfRule>
  </conditionalFormatting>
  <conditionalFormatting sqref="AQ51:AQ53">
    <cfRule type="expression" dxfId="4" priority="3">
      <formula>IF(RIGHT(TEXT(AQ51,"0.#"),1)=".",FALSE,TRUE)</formula>
    </cfRule>
    <cfRule type="expression" dxfId="3" priority="4">
      <formula>IF(RIGHT(TEXT(AQ51,"0.#"),1)=".",TRUE,FALSE)</formula>
    </cfRule>
  </conditionalFormatting>
  <conditionalFormatting sqref="AU51:AU53">
    <cfRule type="expression" dxfId="2" priority="1">
      <formula>IF(RIGHT(TEXT(AU51,"0.#"),1)=".",FALSE,TRUE)</formula>
    </cfRule>
    <cfRule type="expression" dxfId="1"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25" right="0.25" top="0.75" bottom="0.75" header="0.3" footer="0.3"/>
  <pageSetup paperSize="9" scale="74" fitToHeight="0" orientation="portrait" r:id="rId1"/>
  <headerFooter differentFirst="1" alignWithMargins="0"/>
  <rowBreaks count="5" manualBreakCount="5">
    <brk id="36" max="50" man="1"/>
    <brk id="225" max="50" man="1"/>
    <brk id="254" max="50" man="1"/>
    <brk id="307"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8:Q196"/>
  <sheetViews>
    <sheetView workbookViewId="0">
      <selection activeCell="J17" sqref="J17"/>
    </sheetView>
  </sheetViews>
  <sheetFormatPr defaultRowHeight="13.5" x14ac:dyDescent="0.15"/>
  <cols>
    <col min="6" max="6" width="5.125" customWidth="1"/>
    <col min="7" max="7" width="15.625" customWidth="1"/>
    <col min="8" max="8" width="14" customWidth="1"/>
    <col min="9" max="9" width="12.125" customWidth="1"/>
    <col min="10" max="10" width="14.125" customWidth="1"/>
    <col min="11" max="14" width="12.125" customWidth="1"/>
    <col min="15" max="15" width="12.875" bestFit="1" customWidth="1"/>
    <col min="16" max="16" width="12.375" customWidth="1"/>
    <col min="17" max="17" width="12.75" customWidth="1"/>
  </cols>
  <sheetData>
    <row r="8" spans="6:17" ht="45" x14ac:dyDescent="0.15">
      <c r="F8" s="84" t="s">
        <v>666</v>
      </c>
      <c r="G8" s="84" t="s">
        <v>667</v>
      </c>
      <c r="H8" s="85" t="s">
        <v>23</v>
      </c>
      <c r="I8" s="86" t="s">
        <v>668</v>
      </c>
      <c r="J8" s="86" t="s">
        <v>669</v>
      </c>
      <c r="K8" s="84" t="s">
        <v>670</v>
      </c>
      <c r="L8" s="86" t="s">
        <v>671</v>
      </c>
      <c r="M8" s="87" t="s">
        <v>672</v>
      </c>
      <c r="N8" s="85" t="s">
        <v>673</v>
      </c>
      <c r="O8" s="88" t="s">
        <v>674</v>
      </c>
      <c r="P8" s="89" t="s">
        <v>675</v>
      </c>
      <c r="Q8" s="90" t="s">
        <v>676</v>
      </c>
    </row>
    <row r="9" spans="6:17" x14ac:dyDescent="0.15">
      <c r="F9" s="936">
        <v>1</v>
      </c>
      <c r="G9" s="101" t="s">
        <v>677</v>
      </c>
      <c r="H9" s="91" t="s">
        <v>679</v>
      </c>
      <c r="I9" s="92">
        <v>2232950</v>
      </c>
      <c r="J9" s="92">
        <v>0</v>
      </c>
      <c r="K9" s="92">
        <f>I9-J9</f>
        <v>2232950</v>
      </c>
      <c r="L9" s="92">
        <v>2232950</v>
      </c>
      <c r="M9" s="92">
        <v>2232950</v>
      </c>
      <c r="N9" s="92">
        <f>MIN(L9:M9)</f>
        <v>2232950</v>
      </c>
      <c r="O9" s="92">
        <f>MIN(K9,N9)</f>
        <v>2232950</v>
      </c>
      <c r="P9" s="92">
        <f>ROUNDDOWN(O9/2*Q9,-3)</f>
        <v>1116000</v>
      </c>
      <c r="Q9" s="937">
        <v>1</v>
      </c>
    </row>
    <row r="10" spans="6:17" x14ac:dyDescent="0.15">
      <c r="F10" s="936"/>
      <c r="G10" s="102"/>
      <c r="H10" s="91" t="s">
        <v>680</v>
      </c>
      <c r="I10" s="92"/>
      <c r="J10" s="92"/>
      <c r="K10" s="92"/>
      <c r="L10" s="92"/>
      <c r="M10" s="92"/>
      <c r="N10" s="92"/>
      <c r="O10" s="92"/>
      <c r="P10" s="92"/>
      <c r="Q10" s="937"/>
    </row>
    <row r="11" spans="6:17" x14ac:dyDescent="0.15">
      <c r="F11" s="936"/>
      <c r="G11" s="102"/>
      <c r="H11" s="91" t="s">
        <v>681</v>
      </c>
      <c r="I11" s="92"/>
      <c r="J11" s="92"/>
      <c r="K11" s="92"/>
      <c r="L11" s="92"/>
      <c r="M11" s="92"/>
      <c r="N11" s="92"/>
      <c r="O11" s="92"/>
      <c r="P11" s="92"/>
      <c r="Q11" s="937"/>
    </row>
    <row r="12" spans="6:17" x14ac:dyDescent="0.15">
      <c r="F12" s="936"/>
      <c r="G12" s="102"/>
      <c r="H12" s="93" t="s">
        <v>18</v>
      </c>
      <c r="I12" s="94"/>
      <c r="J12" s="94"/>
      <c r="K12" s="94"/>
      <c r="L12" s="94"/>
      <c r="M12" s="94"/>
      <c r="N12" s="94"/>
      <c r="O12" s="94"/>
      <c r="P12" s="94"/>
      <c r="Q12" s="937"/>
    </row>
    <row r="13" spans="6:17" x14ac:dyDescent="0.15">
      <c r="F13" s="936">
        <v>2</v>
      </c>
      <c r="G13" s="101" t="s">
        <v>682</v>
      </c>
      <c r="H13" s="91" t="s">
        <v>679</v>
      </c>
      <c r="I13" s="92">
        <v>6539742</v>
      </c>
      <c r="J13" s="92">
        <v>0</v>
      </c>
      <c r="K13" s="92">
        <f>I13-J13</f>
        <v>6539742</v>
      </c>
      <c r="L13" s="92">
        <v>7210340</v>
      </c>
      <c r="M13" s="92">
        <v>6539742</v>
      </c>
      <c r="N13" s="92">
        <f>MIN(L13:M13)</f>
        <v>6539742</v>
      </c>
      <c r="O13" s="92">
        <f>MIN(K13,N13)</f>
        <v>6539742</v>
      </c>
      <c r="P13" s="92">
        <f>ROUNDDOWN(O13/2*Q13,-3)</f>
        <v>3269000</v>
      </c>
      <c r="Q13" s="937">
        <v>1</v>
      </c>
    </row>
    <row r="14" spans="6:17" x14ac:dyDescent="0.15">
      <c r="F14" s="936"/>
      <c r="G14" s="102"/>
      <c r="H14" s="91" t="s">
        <v>680</v>
      </c>
      <c r="I14" s="92"/>
      <c r="J14" s="92"/>
      <c r="K14" s="92"/>
      <c r="L14" s="92"/>
      <c r="M14" s="92"/>
      <c r="N14" s="92"/>
      <c r="O14" s="92"/>
      <c r="P14" s="92"/>
      <c r="Q14" s="937"/>
    </row>
    <row r="15" spans="6:17" x14ac:dyDescent="0.15">
      <c r="F15" s="936"/>
      <c r="G15" s="102"/>
      <c r="H15" s="91" t="s">
        <v>681</v>
      </c>
      <c r="I15" s="92"/>
      <c r="J15" s="92"/>
      <c r="K15" s="92"/>
      <c r="L15" s="92"/>
      <c r="M15" s="92"/>
      <c r="N15" s="92"/>
      <c r="O15" s="92"/>
      <c r="P15" s="92"/>
      <c r="Q15" s="937"/>
    </row>
    <row r="16" spans="6:17" x14ac:dyDescent="0.15">
      <c r="F16" s="936"/>
      <c r="G16" s="102"/>
      <c r="H16" s="93" t="s">
        <v>18</v>
      </c>
      <c r="I16" s="94"/>
      <c r="J16" s="94"/>
      <c r="K16" s="94"/>
      <c r="L16" s="94"/>
      <c r="M16" s="94"/>
      <c r="N16" s="94"/>
      <c r="O16" s="94"/>
      <c r="P16" s="94"/>
      <c r="Q16" s="937"/>
    </row>
    <row r="17" spans="6:17" x14ac:dyDescent="0.15">
      <c r="F17" s="936">
        <v>3</v>
      </c>
      <c r="G17" s="101" t="s">
        <v>683</v>
      </c>
      <c r="H17" s="91" t="s">
        <v>679</v>
      </c>
      <c r="I17" s="95">
        <v>2824194</v>
      </c>
      <c r="J17" s="95">
        <v>0</v>
      </c>
      <c r="K17" s="95">
        <f>I17-J17</f>
        <v>2824194</v>
      </c>
      <c r="L17" s="95">
        <v>3180950</v>
      </c>
      <c r="M17" s="95">
        <v>2824194</v>
      </c>
      <c r="N17" s="95">
        <f>MIN(L17:M17)</f>
        <v>2824194</v>
      </c>
      <c r="O17" s="95">
        <f>MIN(K17,N17)</f>
        <v>2824194</v>
      </c>
      <c r="P17" s="95">
        <f>ROUNDDOWN(O17/2*Q17,-3)</f>
        <v>1412000</v>
      </c>
      <c r="Q17" s="937">
        <v>1</v>
      </c>
    </row>
    <row r="18" spans="6:17" x14ac:dyDescent="0.15">
      <c r="F18" s="936"/>
      <c r="G18" s="102"/>
      <c r="H18" s="91" t="s">
        <v>680</v>
      </c>
      <c r="I18" s="92"/>
      <c r="J18" s="92"/>
      <c r="K18" s="92"/>
      <c r="L18" s="92"/>
      <c r="M18" s="92"/>
      <c r="N18" s="92"/>
      <c r="O18" s="92"/>
      <c r="P18" s="92"/>
      <c r="Q18" s="937"/>
    </row>
    <row r="19" spans="6:17" x14ac:dyDescent="0.15">
      <c r="F19" s="936"/>
      <c r="G19" s="102"/>
      <c r="H19" s="91" t="s">
        <v>681</v>
      </c>
      <c r="I19" s="92"/>
      <c r="J19" s="92"/>
      <c r="K19" s="92"/>
      <c r="L19" s="92"/>
      <c r="M19" s="92"/>
      <c r="N19" s="92"/>
      <c r="O19" s="92"/>
      <c r="P19" s="92"/>
      <c r="Q19" s="937"/>
    </row>
    <row r="20" spans="6:17" x14ac:dyDescent="0.15">
      <c r="F20" s="936"/>
      <c r="G20" s="102"/>
      <c r="H20" s="93" t="s">
        <v>18</v>
      </c>
      <c r="I20" s="94"/>
      <c r="J20" s="94"/>
      <c r="K20" s="94"/>
      <c r="L20" s="94"/>
      <c r="M20" s="94"/>
      <c r="N20" s="94"/>
      <c r="O20" s="94"/>
      <c r="P20" s="94"/>
      <c r="Q20" s="937"/>
    </row>
    <row r="21" spans="6:17" x14ac:dyDescent="0.15">
      <c r="F21" s="936">
        <v>4</v>
      </c>
      <c r="G21" s="101" t="s">
        <v>684</v>
      </c>
      <c r="H21" s="91" t="s">
        <v>679</v>
      </c>
      <c r="I21" s="92">
        <v>6003850</v>
      </c>
      <c r="J21" s="92">
        <v>2000</v>
      </c>
      <c r="K21" s="96">
        <f>I21-J21</f>
        <v>6001850</v>
      </c>
      <c r="L21" s="96">
        <v>6382000</v>
      </c>
      <c r="M21" s="96">
        <v>6003850</v>
      </c>
      <c r="N21" s="96">
        <f>MIN(L21:M21)</f>
        <v>6003850</v>
      </c>
      <c r="O21" s="96">
        <f>MIN(K21,N21)</f>
        <v>6001850</v>
      </c>
      <c r="P21" s="92">
        <f>ROUNDDOWN(O21/2*Q21,-3)</f>
        <v>3000000</v>
      </c>
      <c r="Q21" s="937">
        <v>1</v>
      </c>
    </row>
    <row r="22" spans="6:17" x14ac:dyDescent="0.15">
      <c r="F22" s="936"/>
      <c r="G22" s="102"/>
      <c r="H22" s="91" t="s">
        <v>680</v>
      </c>
      <c r="I22" s="92"/>
      <c r="J22" s="92"/>
      <c r="K22" s="92"/>
      <c r="L22" s="92"/>
      <c r="M22" s="92"/>
      <c r="N22" s="92"/>
      <c r="O22" s="92"/>
      <c r="P22" s="92"/>
      <c r="Q22" s="937"/>
    </row>
    <row r="23" spans="6:17" x14ac:dyDescent="0.15">
      <c r="F23" s="936"/>
      <c r="G23" s="102"/>
      <c r="H23" s="91" t="s">
        <v>681</v>
      </c>
      <c r="I23" s="92"/>
      <c r="J23" s="92"/>
      <c r="K23" s="92"/>
      <c r="L23" s="92"/>
      <c r="M23" s="92"/>
      <c r="N23" s="92"/>
      <c r="O23" s="92"/>
      <c r="P23" s="92"/>
      <c r="Q23" s="937"/>
    </row>
    <row r="24" spans="6:17" x14ac:dyDescent="0.15">
      <c r="F24" s="936"/>
      <c r="G24" s="102"/>
      <c r="H24" s="93" t="s">
        <v>18</v>
      </c>
      <c r="I24" s="94"/>
      <c r="J24" s="94"/>
      <c r="K24" s="94"/>
      <c r="L24" s="94"/>
      <c r="M24" s="94"/>
      <c r="N24" s="94"/>
      <c r="O24" s="94"/>
      <c r="P24" s="94"/>
      <c r="Q24" s="937"/>
    </row>
    <row r="25" spans="6:17" x14ac:dyDescent="0.15">
      <c r="F25" s="936">
        <v>5</v>
      </c>
      <c r="G25" s="101" t="s">
        <v>685</v>
      </c>
      <c r="H25" s="91" t="s">
        <v>679</v>
      </c>
      <c r="I25" s="96">
        <v>3528830</v>
      </c>
      <c r="J25" s="96">
        <v>0</v>
      </c>
      <c r="K25" s="96">
        <f>I25-J25</f>
        <v>3528830</v>
      </c>
      <c r="L25" s="96">
        <v>3727430</v>
      </c>
      <c r="M25" s="96">
        <v>3528830</v>
      </c>
      <c r="N25" s="96">
        <f>MIN(L25:M25)</f>
        <v>3528830</v>
      </c>
      <c r="O25" s="96">
        <f>MIN(K25,N25)</f>
        <v>3528830</v>
      </c>
      <c r="P25" s="96">
        <f>ROUNDDOWN(O25/2*Q25,-3)</f>
        <v>1764000</v>
      </c>
      <c r="Q25" s="937">
        <v>1</v>
      </c>
    </row>
    <row r="26" spans="6:17" x14ac:dyDescent="0.15">
      <c r="F26" s="936"/>
      <c r="G26" s="102"/>
      <c r="H26" s="91" t="s">
        <v>680</v>
      </c>
      <c r="I26" s="92"/>
      <c r="J26" s="92"/>
      <c r="K26" s="92"/>
      <c r="L26" s="92"/>
      <c r="M26" s="92"/>
      <c r="N26" s="92"/>
      <c r="O26" s="92"/>
      <c r="P26" s="92"/>
      <c r="Q26" s="937"/>
    </row>
    <row r="27" spans="6:17" x14ac:dyDescent="0.15">
      <c r="F27" s="936"/>
      <c r="G27" s="102"/>
      <c r="H27" s="91" t="s">
        <v>681</v>
      </c>
      <c r="I27" s="92"/>
      <c r="J27" s="92"/>
      <c r="K27" s="92"/>
      <c r="L27" s="92"/>
      <c r="M27" s="92"/>
      <c r="N27" s="92"/>
      <c r="O27" s="92"/>
      <c r="P27" s="92"/>
      <c r="Q27" s="937"/>
    </row>
    <row r="28" spans="6:17" x14ac:dyDescent="0.15">
      <c r="F28" s="936"/>
      <c r="G28" s="102"/>
      <c r="H28" s="93" t="s">
        <v>18</v>
      </c>
      <c r="I28" s="94"/>
      <c r="J28" s="94"/>
      <c r="K28" s="94"/>
      <c r="L28" s="94"/>
      <c r="M28" s="94"/>
      <c r="N28" s="94"/>
      <c r="O28" s="94"/>
      <c r="P28" s="94"/>
      <c r="Q28" s="937"/>
    </row>
    <row r="29" spans="6:17" x14ac:dyDescent="0.15">
      <c r="F29" s="936">
        <v>6</v>
      </c>
      <c r="G29" s="101" t="s">
        <v>686</v>
      </c>
      <c r="H29" s="91" t="s">
        <v>679</v>
      </c>
      <c r="I29" s="92">
        <v>5171260</v>
      </c>
      <c r="J29" s="92">
        <v>0</v>
      </c>
      <c r="K29" s="92">
        <f>I29-J29</f>
        <v>5171260</v>
      </c>
      <c r="L29" s="92">
        <v>5886230</v>
      </c>
      <c r="M29" s="92">
        <v>5171260</v>
      </c>
      <c r="N29" s="92">
        <f>MIN(L29:M29)</f>
        <v>5171260</v>
      </c>
      <c r="O29" s="92">
        <f>MIN(K29,N29)</f>
        <v>5171260</v>
      </c>
      <c r="P29" s="92">
        <f>ROUNDDOWN(O29/2*Q29,-3)</f>
        <v>2585000</v>
      </c>
      <c r="Q29" s="937">
        <v>1</v>
      </c>
    </row>
    <row r="30" spans="6:17" x14ac:dyDescent="0.15">
      <c r="F30" s="936"/>
      <c r="G30" s="102"/>
      <c r="H30" s="91" t="s">
        <v>680</v>
      </c>
      <c r="I30" s="92"/>
      <c r="J30" s="92"/>
      <c r="K30" s="92"/>
      <c r="L30" s="92"/>
      <c r="M30" s="92"/>
      <c r="N30" s="92"/>
      <c r="O30" s="92"/>
      <c r="P30" s="92"/>
      <c r="Q30" s="937"/>
    </row>
    <row r="31" spans="6:17" x14ac:dyDescent="0.15">
      <c r="F31" s="936"/>
      <c r="G31" s="102"/>
      <c r="H31" s="91" t="s">
        <v>681</v>
      </c>
      <c r="I31" s="92"/>
      <c r="J31" s="92"/>
      <c r="K31" s="92"/>
      <c r="L31" s="92"/>
      <c r="M31" s="92"/>
      <c r="N31" s="92"/>
      <c r="O31" s="92"/>
      <c r="P31" s="92"/>
      <c r="Q31" s="937"/>
    </row>
    <row r="32" spans="6:17" x14ac:dyDescent="0.15">
      <c r="F32" s="936"/>
      <c r="G32" s="102"/>
      <c r="H32" s="93" t="s">
        <v>18</v>
      </c>
      <c r="I32" s="94"/>
      <c r="J32" s="94"/>
      <c r="K32" s="94"/>
      <c r="L32" s="94"/>
      <c r="M32" s="94"/>
      <c r="N32" s="94"/>
      <c r="O32" s="94"/>
      <c r="P32" s="94"/>
      <c r="Q32" s="937"/>
    </row>
    <row r="33" spans="6:17" x14ac:dyDescent="0.15">
      <c r="F33" s="936">
        <v>7</v>
      </c>
      <c r="G33" s="101" t="s">
        <v>687</v>
      </c>
      <c r="H33" s="91" t="s">
        <v>679</v>
      </c>
      <c r="I33" s="92">
        <v>4639620</v>
      </c>
      <c r="J33" s="92">
        <v>0</v>
      </c>
      <c r="K33" s="92">
        <f>I33-J33</f>
        <v>4639620</v>
      </c>
      <c r="L33" s="92">
        <v>4162000</v>
      </c>
      <c r="M33" s="92">
        <v>4639620</v>
      </c>
      <c r="N33" s="92">
        <f>MIN(L33:M33)</f>
        <v>4162000</v>
      </c>
      <c r="O33" s="92">
        <f>MIN(K33,N33)</f>
        <v>4162000</v>
      </c>
      <c r="P33" s="92">
        <f>ROUNDDOWN(O33/2*Q33,-3)</f>
        <v>2081000</v>
      </c>
      <c r="Q33" s="937">
        <v>1</v>
      </c>
    </row>
    <row r="34" spans="6:17" x14ac:dyDescent="0.15">
      <c r="F34" s="936"/>
      <c r="G34" s="102"/>
      <c r="H34" s="91" t="s">
        <v>680</v>
      </c>
      <c r="I34" s="92"/>
      <c r="J34" s="92"/>
      <c r="K34" s="92"/>
      <c r="L34" s="92"/>
      <c r="M34" s="92"/>
      <c r="N34" s="92"/>
      <c r="O34" s="92"/>
      <c r="P34" s="92"/>
      <c r="Q34" s="937"/>
    </row>
    <row r="35" spans="6:17" x14ac:dyDescent="0.15">
      <c r="F35" s="936"/>
      <c r="G35" s="102"/>
      <c r="H35" s="91" t="s">
        <v>681</v>
      </c>
      <c r="I35" s="92"/>
      <c r="J35" s="92"/>
      <c r="K35" s="92"/>
      <c r="L35" s="92"/>
      <c r="M35" s="92"/>
      <c r="N35" s="92"/>
      <c r="O35" s="92"/>
      <c r="P35" s="92"/>
      <c r="Q35" s="937"/>
    </row>
    <row r="36" spans="6:17" x14ac:dyDescent="0.15">
      <c r="F36" s="936"/>
      <c r="G36" s="102"/>
      <c r="H36" s="93" t="s">
        <v>18</v>
      </c>
      <c r="I36" s="94"/>
      <c r="J36" s="94"/>
      <c r="K36" s="94"/>
      <c r="L36" s="94"/>
      <c r="M36" s="94"/>
      <c r="N36" s="94"/>
      <c r="O36" s="94"/>
      <c r="P36" s="94"/>
      <c r="Q36" s="937"/>
    </row>
    <row r="37" spans="6:17" x14ac:dyDescent="0.15">
      <c r="F37" s="936">
        <v>8</v>
      </c>
      <c r="G37" s="103" t="s">
        <v>688</v>
      </c>
      <c r="H37" s="91" t="s">
        <v>679</v>
      </c>
      <c r="I37" s="92">
        <v>6633090</v>
      </c>
      <c r="J37" s="92">
        <v>0</v>
      </c>
      <c r="K37" s="92">
        <f>I37-J37</f>
        <v>6633090</v>
      </c>
      <c r="L37" s="92">
        <v>7572000</v>
      </c>
      <c r="M37" s="92">
        <v>6633090</v>
      </c>
      <c r="N37" s="92">
        <f>MIN(L37:M37)</f>
        <v>6633090</v>
      </c>
      <c r="O37" s="92">
        <f>MIN(K37,N37)</f>
        <v>6633090</v>
      </c>
      <c r="P37" s="92">
        <f>ROUNDDOWN(O37/2*Q37,-3)</f>
        <v>3316000</v>
      </c>
      <c r="Q37" s="937">
        <v>1</v>
      </c>
    </row>
    <row r="38" spans="6:17" x14ac:dyDescent="0.15">
      <c r="F38" s="936"/>
      <c r="G38" s="104"/>
      <c r="H38" s="91" t="s">
        <v>680</v>
      </c>
      <c r="I38" s="92"/>
      <c r="J38" s="92"/>
      <c r="K38" s="92"/>
      <c r="L38" s="92"/>
      <c r="M38" s="92"/>
      <c r="N38" s="92"/>
      <c r="O38" s="92"/>
      <c r="P38" s="92"/>
      <c r="Q38" s="937"/>
    </row>
    <row r="39" spans="6:17" x14ac:dyDescent="0.15">
      <c r="F39" s="936"/>
      <c r="G39" s="104"/>
      <c r="H39" s="91" t="s">
        <v>681</v>
      </c>
      <c r="I39" s="92"/>
      <c r="J39" s="92"/>
      <c r="K39" s="92"/>
      <c r="L39" s="92"/>
      <c r="M39" s="92"/>
      <c r="N39" s="92"/>
      <c r="O39" s="92"/>
      <c r="P39" s="92"/>
      <c r="Q39" s="937"/>
    </row>
    <row r="40" spans="6:17" x14ac:dyDescent="0.15">
      <c r="F40" s="936"/>
      <c r="G40" s="104"/>
      <c r="H40" s="93" t="s">
        <v>18</v>
      </c>
      <c r="I40" s="94"/>
      <c r="J40" s="94"/>
      <c r="K40" s="94"/>
      <c r="L40" s="94"/>
      <c r="M40" s="94"/>
      <c r="N40" s="94"/>
      <c r="O40" s="94"/>
      <c r="P40" s="94"/>
      <c r="Q40" s="937"/>
    </row>
    <row r="41" spans="6:17" x14ac:dyDescent="0.15">
      <c r="F41" s="936">
        <v>9</v>
      </c>
      <c r="G41" s="101" t="s">
        <v>689</v>
      </c>
      <c r="H41" s="91" t="s">
        <v>679</v>
      </c>
      <c r="I41" s="92">
        <v>9698684</v>
      </c>
      <c r="J41" s="92">
        <v>0</v>
      </c>
      <c r="K41" s="92">
        <f>I41-J41</f>
        <v>9698684</v>
      </c>
      <c r="L41" s="92">
        <v>11342340</v>
      </c>
      <c r="M41" s="92">
        <v>9698684</v>
      </c>
      <c r="N41" s="92">
        <f>MIN(L41:M41)</f>
        <v>9698684</v>
      </c>
      <c r="O41" s="92">
        <f>MIN(K41,N41)</f>
        <v>9698684</v>
      </c>
      <c r="P41" s="92">
        <f>ROUNDDOWN(O41/2*Q41,-3)</f>
        <v>4849000</v>
      </c>
      <c r="Q41" s="937">
        <v>1</v>
      </c>
    </row>
    <row r="42" spans="6:17" x14ac:dyDescent="0.15">
      <c r="F42" s="936"/>
      <c r="G42" s="102"/>
      <c r="H42" s="91" t="s">
        <v>680</v>
      </c>
      <c r="I42" s="92"/>
      <c r="J42" s="92"/>
      <c r="K42" s="92"/>
      <c r="L42" s="92"/>
      <c r="M42" s="92"/>
      <c r="N42" s="92"/>
      <c r="O42" s="92"/>
      <c r="P42" s="92"/>
      <c r="Q42" s="937"/>
    </row>
    <row r="43" spans="6:17" x14ac:dyDescent="0.15">
      <c r="F43" s="936"/>
      <c r="G43" s="102"/>
      <c r="H43" s="91" t="s">
        <v>681</v>
      </c>
      <c r="I43" s="92"/>
      <c r="J43" s="92"/>
      <c r="K43" s="92"/>
      <c r="L43" s="92"/>
      <c r="M43" s="92"/>
      <c r="N43" s="92"/>
      <c r="O43" s="92"/>
      <c r="P43" s="92"/>
      <c r="Q43" s="937"/>
    </row>
    <row r="44" spans="6:17" x14ac:dyDescent="0.15">
      <c r="F44" s="936"/>
      <c r="G44" s="102"/>
      <c r="H44" s="93" t="s">
        <v>18</v>
      </c>
      <c r="I44" s="94"/>
      <c r="J44" s="94"/>
      <c r="K44" s="94"/>
      <c r="L44" s="94"/>
      <c r="M44" s="94"/>
      <c r="N44" s="94"/>
      <c r="O44" s="94"/>
      <c r="P44" s="94"/>
      <c r="Q44" s="937"/>
    </row>
    <row r="45" spans="6:17" x14ac:dyDescent="0.15">
      <c r="F45" s="938">
        <v>10</v>
      </c>
      <c r="G45" s="103" t="s">
        <v>690</v>
      </c>
      <c r="H45" s="91" t="s">
        <v>679</v>
      </c>
      <c r="I45" s="92">
        <v>6334180</v>
      </c>
      <c r="J45" s="92">
        <v>0</v>
      </c>
      <c r="K45" s="92">
        <f>I45-J45</f>
        <v>6334180</v>
      </c>
      <c r="L45" s="92">
        <v>8654820</v>
      </c>
      <c r="M45" s="92">
        <v>6334180</v>
      </c>
      <c r="N45" s="92">
        <f>MIN(L45:M45)</f>
        <v>6334180</v>
      </c>
      <c r="O45" s="92">
        <f>MIN(K45,N45)</f>
        <v>6334180</v>
      </c>
      <c r="P45" s="92">
        <f>ROUNDDOWN(O45/2*Q45,-3)</f>
        <v>3167000</v>
      </c>
      <c r="Q45" s="937">
        <v>1</v>
      </c>
    </row>
    <row r="46" spans="6:17" x14ac:dyDescent="0.15">
      <c r="F46" s="938"/>
      <c r="G46" s="104"/>
      <c r="H46" s="91" t="s">
        <v>680</v>
      </c>
      <c r="I46" s="92"/>
      <c r="J46" s="92"/>
      <c r="K46" s="92"/>
      <c r="L46" s="92"/>
      <c r="M46" s="92"/>
      <c r="N46" s="92"/>
      <c r="O46" s="92"/>
      <c r="P46" s="92"/>
      <c r="Q46" s="937"/>
    </row>
    <row r="47" spans="6:17" x14ac:dyDescent="0.15">
      <c r="F47" s="938"/>
      <c r="G47" s="104"/>
      <c r="H47" s="91" t="s">
        <v>681</v>
      </c>
      <c r="I47" s="92"/>
      <c r="J47" s="92"/>
      <c r="K47" s="92"/>
      <c r="L47" s="92"/>
      <c r="M47" s="92"/>
      <c r="N47" s="92"/>
      <c r="O47" s="92"/>
      <c r="P47" s="92"/>
      <c r="Q47" s="937"/>
    </row>
    <row r="48" spans="6:17" x14ac:dyDescent="0.15">
      <c r="F48" s="938"/>
      <c r="G48" s="104"/>
      <c r="H48" s="93" t="s">
        <v>18</v>
      </c>
      <c r="I48" s="94"/>
      <c r="J48" s="94"/>
      <c r="K48" s="94"/>
      <c r="L48" s="94"/>
      <c r="M48" s="94"/>
      <c r="N48" s="94"/>
      <c r="O48" s="94"/>
      <c r="P48" s="94"/>
      <c r="Q48" s="937"/>
    </row>
    <row r="49" spans="6:17" x14ac:dyDescent="0.15">
      <c r="F49" s="936">
        <v>11</v>
      </c>
      <c r="G49" s="101" t="s">
        <v>691</v>
      </c>
      <c r="H49" s="91" t="s">
        <v>679</v>
      </c>
      <c r="I49" s="92">
        <v>16351336</v>
      </c>
      <c r="J49" s="92">
        <v>0</v>
      </c>
      <c r="K49" s="92">
        <f>I49-J49</f>
        <v>16351336</v>
      </c>
      <c r="L49" s="92">
        <v>20763750</v>
      </c>
      <c r="M49" s="92">
        <v>16351336</v>
      </c>
      <c r="N49" s="92">
        <f>MIN(L49:M49)</f>
        <v>16351336</v>
      </c>
      <c r="O49" s="92">
        <f>MIN(K49,N49)</f>
        <v>16351336</v>
      </c>
      <c r="P49" s="92">
        <f>ROUNDDOWN(O49/2*Q49,-3)</f>
        <v>8175000</v>
      </c>
      <c r="Q49" s="937">
        <v>1</v>
      </c>
    </row>
    <row r="50" spans="6:17" x14ac:dyDescent="0.15">
      <c r="F50" s="936"/>
      <c r="G50" s="102"/>
      <c r="H50" s="91" t="s">
        <v>680</v>
      </c>
      <c r="I50" s="92"/>
      <c r="J50" s="92"/>
      <c r="K50" s="92"/>
      <c r="L50" s="92"/>
      <c r="M50" s="92"/>
      <c r="N50" s="92"/>
      <c r="O50" s="92"/>
      <c r="P50" s="92"/>
      <c r="Q50" s="937"/>
    </row>
    <row r="51" spans="6:17" x14ac:dyDescent="0.15">
      <c r="F51" s="936"/>
      <c r="G51" s="102"/>
      <c r="H51" s="91" t="s">
        <v>681</v>
      </c>
      <c r="I51" s="92"/>
      <c r="J51" s="92"/>
      <c r="K51" s="92"/>
      <c r="L51" s="92"/>
      <c r="M51" s="92"/>
      <c r="N51" s="92"/>
      <c r="O51" s="92"/>
      <c r="P51" s="92"/>
      <c r="Q51" s="937"/>
    </row>
    <row r="52" spans="6:17" x14ac:dyDescent="0.15">
      <c r="F52" s="936"/>
      <c r="G52" s="102"/>
      <c r="H52" s="93" t="s">
        <v>18</v>
      </c>
      <c r="I52" s="94"/>
      <c r="J52" s="94"/>
      <c r="K52" s="94"/>
      <c r="L52" s="94"/>
      <c r="M52" s="94"/>
      <c r="N52" s="94"/>
      <c r="O52" s="94"/>
      <c r="P52" s="94"/>
      <c r="Q52" s="937"/>
    </row>
    <row r="53" spans="6:17" x14ac:dyDescent="0.15">
      <c r="F53" s="936">
        <v>12</v>
      </c>
      <c r="G53" s="101" t="s">
        <v>692</v>
      </c>
      <c r="H53" s="91" t="s">
        <v>679</v>
      </c>
      <c r="I53" s="92">
        <v>21863371</v>
      </c>
      <c r="J53" s="92">
        <v>0</v>
      </c>
      <c r="K53" s="92">
        <f>I53-J53</f>
        <v>21863371</v>
      </c>
      <c r="L53" s="92">
        <v>26016110</v>
      </c>
      <c r="M53" s="92">
        <v>21863371</v>
      </c>
      <c r="N53" s="92">
        <f>MIN(L53:M53)</f>
        <v>21863371</v>
      </c>
      <c r="O53" s="92">
        <f>MIN(K53,N53)</f>
        <v>21863371</v>
      </c>
      <c r="P53" s="92">
        <f>ROUNDDOWN(O53/2*Q53,-3)</f>
        <v>10931000</v>
      </c>
      <c r="Q53" s="937">
        <v>1</v>
      </c>
    </row>
    <row r="54" spans="6:17" x14ac:dyDescent="0.15">
      <c r="F54" s="936"/>
      <c r="G54" s="102"/>
      <c r="H54" s="91" t="s">
        <v>680</v>
      </c>
      <c r="I54" s="92"/>
      <c r="J54" s="92"/>
      <c r="K54" s="92"/>
      <c r="L54" s="92"/>
      <c r="M54" s="92"/>
      <c r="N54" s="92"/>
      <c r="O54" s="92"/>
      <c r="P54" s="92"/>
      <c r="Q54" s="937"/>
    </row>
    <row r="55" spans="6:17" x14ac:dyDescent="0.15">
      <c r="F55" s="936"/>
      <c r="G55" s="102"/>
      <c r="H55" s="91" t="s">
        <v>681</v>
      </c>
      <c r="I55" s="92"/>
      <c r="J55" s="92"/>
      <c r="K55" s="92"/>
      <c r="L55" s="92"/>
      <c r="M55" s="92"/>
      <c r="N55" s="92"/>
      <c r="O55" s="92"/>
      <c r="P55" s="92"/>
      <c r="Q55" s="937"/>
    </row>
    <row r="56" spans="6:17" x14ac:dyDescent="0.15">
      <c r="F56" s="936"/>
      <c r="G56" s="102"/>
      <c r="H56" s="93" t="s">
        <v>18</v>
      </c>
      <c r="I56" s="94"/>
      <c r="J56" s="94"/>
      <c r="K56" s="94"/>
      <c r="L56" s="94"/>
      <c r="M56" s="94"/>
      <c r="N56" s="94"/>
      <c r="O56" s="94"/>
      <c r="P56" s="94"/>
      <c r="Q56" s="937"/>
    </row>
    <row r="57" spans="6:17" x14ac:dyDescent="0.15">
      <c r="F57" s="936">
        <v>13</v>
      </c>
      <c r="G57" s="101" t="s">
        <v>693</v>
      </c>
      <c r="H57" s="91" t="s">
        <v>679</v>
      </c>
      <c r="I57" s="92">
        <v>95233599</v>
      </c>
      <c r="J57" s="92">
        <v>0</v>
      </c>
      <c r="K57" s="92">
        <f>I57-J57</f>
        <v>95233599</v>
      </c>
      <c r="L57" s="92">
        <v>99681785</v>
      </c>
      <c r="M57" s="92">
        <v>95233599</v>
      </c>
      <c r="N57" s="92">
        <f>MIN(L57:M57)</f>
        <v>95233599</v>
      </c>
      <c r="O57" s="92">
        <f>MIN(K57,N57)</f>
        <v>95233599</v>
      </c>
      <c r="P57" s="92">
        <f>ROUNDDOWN(O57/2*Q57,-3)</f>
        <v>40474000</v>
      </c>
      <c r="Q57" s="939">
        <v>0.85</v>
      </c>
    </row>
    <row r="58" spans="6:17" x14ac:dyDescent="0.15">
      <c r="F58" s="936"/>
      <c r="G58" s="102"/>
      <c r="H58" s="91" t="s">
        <v>680</v>
      </c>
      <c r="I58" s="92"/>
      <c r="J58" s="92"/>
      <c r="K58" s="92"/>
      <c r="L58" s="92"/>
      <c r="M58" s="92"/>
      <c r="N58" s="92"/>
      <c r="O58" s="92"/>
      <c r="P58" s="92"/>
      <c r="Q58" s="939"/>
    </row>
    <row r="59" spans="6:17" x14ac:dyDescent="0.15">
      <c r="F59" s="936"/>
      <c r="G59" s="102"/>
      <c r="H59" s="91" t="s">
        <v>681</v>
      </c>
      <c r="I59" s="92"/>
      <c r="J59" s="92"/>
      <c r="K59" s="92"/>
      <c r="L59" s="92"/>
      <c r="M59" s="92"/>
      <c r="N59" s="92"/>
      <c r="O59" s="92"/>
      <c r="P59" s="92"/>
      <c r="Q59" s="939"/>
    </row>
    <row r="60" spans="6:17" x14ac:dyDescent="0.15">
      <c r="F60" s="936"/>
      <c r="G60" s="102"/>
      <c r="H60" s="93" t="s">
        <v>18</v>
      </c>
      <c r="I60" s="94"/>
      <c r="J60" s="94"/>
      <c r="K60" s="94"/>
      <c r="L60" s="94"/>
      <c r="M60" s="94"/>
      <c r="N60" s="94"/>
      <c r="O60" s="94"/>
      <c r="P60" s="97"/>
      <c r="Q60" s="939"/>
    </row>
    <row r="61" spans="6:17" x14ac:dyDescent="0.15">
      <c r="F61" s="936">
        <v>14</v>
      </c>
      <c r="G61" s="101" t="s">
        <v>694</v>
      </c>
      <c r="H61" s="91" t="s">
        <v>679</v>
      </c>
      <c r="I61" s="92">
        <v>21076318</v>
      </c>
      <c r="J61" s="92">
        <v>0</v>
      </c>
      <c r="K61" s="92">
        <f>I61-J61</f>
        <v>21076318</v>
      </c>
      <c r="L61" s="92">
        <v>18389560</v>
      </c>
      <c r="M61" s="92">
        <v>21076318</v>
      </c>
      <c r="N61" s="92">
        <f>MIN(L61:M61)</f>
        <v>18389560</v>
      </c>
      <c r="O61" s="92">
        <f>MIN(K61,N61)</f>
        <v>18389560</v>
      </c>
      <c r="P61" s="92">
        <f>ROUNDDOWN(O61/2*Q61,-3)</f>
        <v>9194000</v>
      </c>
      <c r="Q61" s="937">
        <v>1</v>
      </c>
    </row>
    <row r="62" spans="6:17" x14ac:dyDescent="0.15">
      <c r="F62" s="936"/>
      <c r="G62" s="102"/>
      <c r="H62" s="91" t="s">
        <v>680</v>
      </c>
      <c r="I62" s="92"/>
      <c r="J62" s="92"/>
      <c r="K62" s="92"/>
      <c r="L62" s="92"/>
      <c r="M62" s="92"/>
      <c r="N62" s="92"/>
      <c r="O62" s="92"/>
      <c r="P62" s="92"/>
      <c r="Q62" s="937"/>
    </row>
    <row r="63" spans="6:17" x14ac:dyDescent="0.15">
      <c r="F63" s="936"/>
      <c r="G63" s="102"/>
      <c r="H63" s="91" t="s">
        <v>681</v>
      </c>
      <c r="I63" s="92"/>
      <c r="J63" s="92"/>
      <c r="K63" s="92"/>
      <c r="L63" s="92"/>
      <c r="M63" s="92"/>
      <c r="N63" s="92"/>
      <c r="O63" s="92"/>
      <c r="P63" s="92"/>
      <c r="Q63" s="937"/>
    </row>
    <row r="64" spans="6:17" x14ac:dyDescent="0.15">
      <c r="F64" s="936"/>
      <c r="G64" s="102"/>
      <c r="H64" s="93" t="s">
        <v>18</v>
      </c>
      <c r="I64" s="94"/>
      <c r="J64" s="94"/>
      <c r="K64" s="94"/>
      <c r="L64" s="94"/>
      <c r="M64" s="94"/>
      <c r="N64" s="94"/>
      <c r="O64" s="94"/>
      <c r="P64" s="94"/>
      <c r="Q64" s="937"/>
    </row>
    <row r="65" spans="6:17" x14ac:dyDescent="0.15">
      <c r="F65" s="936">
        <v>15</v>
      </c>
      <c r="G65" s="101" t="s">
        <v>695</v>
      </c>
      <c r="H65" s="91" t="s">
        <v>679</v>
      </c>
      <c r="I65" s="92">
        <v>5736000</v>
      </c>
      <c r="J65" s="92">
        <v>0</v>
      </c>
      <c r="K65" s="92">
        <f>I65-J65</f>
        <v>5736000</v>
      </c>
      <c r="L65" s="92">
        <v>6454640</v>
      </c>
      <c r="M65" s="92">
        <v>5736000</v>
      </c>
      <c r="N65" s="92">
        <f>MIN(L65:M65)</f>
        <v>5736000</v>
      </c>
      <c r="O65" s="92">
        <f>MIN(K65,N65)</f>
        <v>5736000</v>
      </c>
      <c r="P65" s="92">
        <f>ROUNDDOWN(O65/2*Q65,-3)</f>
        <v>2868000</v>
      </c>
      <c r="Q65" s="937">
        <v>1</v>
      </c>
    </row>
    <row r="66" spans="6:17" x14ac:dyDescent="0.15">
      <c r="F66" s="936"/>
      <c r="G66" s="102"/>
      <c r="H66" s="98" t="s">
        <v>680</v>
      </c>
      <c r="I66" s="99"/>
      <c r="J66" s="99"/>
      <c r="K66" s="99"/>
      <c r="L66" s="99"/>
      <c r="M66" s="99"/>
      <c r="N66" s="99"/>
      <c r="O66" s="99"/>
      <c r="P66" s="99"/>
      <c r="Q66" s="937"/>
    </row>
    <row r="67" spans="6:17" x14ac:dyDescent="0.15">
      <c r="F67" s="936"/>
      <c r="G67" s="102"/>
      <c r="H67" s="91" t="s">
        <v>681</v>
      </c>
      <c r="I67" s="92"/>
      <c r="J67" s="92"/>
      <c r="K67" s="92"/>
      <c r="L67" s="92"/>
      <c r="M67" s="92"/>
      <c r="N67" s="92"/>
      <c r="O67" s="92"/>
      <c r="P67" s="92"/>
      <c r="Q67" s="937"/>
    </row>
    <row r="68" spans="6:17" x14ac:dyDescent="0.15">
      <c r="F68" s="936"/>
      <c r="G68" s="102"/>
      <c r="H68" s="93" t="s">
        <v>18</v>
      </c>
      <c r="I68" s="94"/>
      <c r="J68" s="94"/>
      <c r="K68" s="94"/>
      <c r="L68" s="94"/>
      <c r="M68" s="94"/>
      <c r="N68" s="94"/>
      <c r="O68" s="94"/>
      <c r="P68" s="94"/>
      <c r="Q68" s="937"/>
    </row>
    <row r="69" spans="6:17" x14ac:dyDescent="0.15">
      <c r="F69" s="936">
        <v>16</v>
      </c>
      <c r="G69" s="103" t="s">
        <v>696</v>
      </c>
      <c r="H69" s="91" t="s">
        <v>679</v>
      </c>
      <c r="I69" s="92">
        <v>5501850</v>
      </c>
      <c r="J69" s="92">
        <v>0</v>
      </c>
      <c r="K69" s="92">
        <f>I69-J69</f>
        <v>5501850</v>
      </c>
      <c r="L69" s="92">
        <v>5423900</v>
      </c>
      <c r="M69" s="92">
        <v>5501850</v>
      </c>
      <c r="N69" s="92">
        <f>MIN(L69:M69)</f>
        <v>5423900</v>
      </c>
      <c r="O69" s="92">
        <f>MIN(K69,N69)</f>
        <v>5423900</v>
      </c>
      <c r="P69" s="92">
        <f>ROUNDDOWN(O69/2*Q69,-3)</f>
        <v>2711000</v>
      </c>
      <c r="Q69" s="937">
        <v>1</v>
      </c>
    </row>
    <row r="70" spans="6:17" x14ac:dyDescent="0.15">
      <c r="F70" s="936"/>
      <c r="G70" s="104"/>
      <c r="H70" s="91" t="s">
        <v>680</v>
      </c>
      <c r="I70" s="92"/>
      <c r="J70" s="92"/>
      <c r="K70" s="92"/>
      <c r="L70" s="92"/>
      <c r="M70" s="92"/>
      <c r="N70" s="92"/>
      <c r="O70" s="92"/>
      <c r="P70" s="92"/>
      <c r="Q70" s="937"/>
    </row>
    <row r="71" spans="6:17" x14ac:dyDescent="0.15">
      <c r="F71" s="936"/>
      <c r="G71" s="104"/>
      <c r="H71" s="91" t="s">
        <v>681</v>
      </c>
      <c r="I71" s="92"/>
      <c r="J71" s="92"/>
      <c r="K71" s="92"/>
      <c r="L71" s="92"/>
      <c r="M71" s="92"/>
      <c r="N71" s="92"/>
      <c r="O71" s="92"/>
      <c r="P71" s="92"/>
      <c r="Q71" s="937"/>
    </row>
    <row r="72" spans="6:17" x14ac:dyDescent="0.15">
      <c r="F72" s="936"/>
      <c r="G72" s="104"/>
      <c r="H72" s="93" t="s">
        <v>18</v>
      </c>
      <c r="I72" s="94"/>
      <c r="J72" s="94"/>
      <c r="K72" s="94"/>
      <c r="L72" s="94"/>
      <c r="M72" s="94"/>
      <c r="N72" s="94"/>
      <c r="O72" s="94"/>
      <c r="P72" s="94"/>
      <c r="Q72" s="937"/>
    </row>
    <row r="73" spans="6:17" x14ac:dyDescent="0.15">
      <c r="F73" s="936">
        <v>17</v>
      </c>
      <c r="G73" s="101" t="s">
        <v>697</v>
      </c>
      <c r="H73" s="91" t="s">
        <v>679</v>
      </c>
      <c r="I73" s="92">
        <v>3327458</v>
      </c>
      <c r="J73" s="92">
        <v>0</v>
      </c>
      <c r="K73" s="92">
        <f>I73-J73</f>
        <v>3327458</v>
      </c>
      <c r="L73" s="92">
        <v>3582880</v>
      </c>
      <c r="M73" s="92">
        <v>3327458</v>
      </c>
      <c r="N73" s="92">
        <f>MIN(L73:M73)</f>
        <v>3327458</v>
      </c>
      <c r="O73" s="92">
        <f>MIN(K73,N73)</f>
        <v>3327458</v>
      </c>
      <c r="P73" s="92">
        <f>ROUNDDOWN(O73/2*Q73,-3)</f>
        <v>1663000</v>
      </c>
      <c r="Q73" s="937">
        <v>1</v>
      </c>
    </row>
    <row r="74" spans="6:17" x14ac:dyDescent="0.15">
      <c r="F74" s="936"/>
      <c r="G74" s="102"/>
      <c r="H74" s="91" t="s">
        <v>680</v>
      </c>
      <c r="I74" s="92"/>
      <c r="J74" s="92"/>
      <c r="K74" s="92"/>
      <c r="L74" s="92"/>
      <c r="M74" s="92"/>
      <c r="N74" s="92"/>
      <c r="O74" s="92"/>
      <c r="P74" s="92"/>
      <c r="Q74" s="937"/>
    </row>
    <row r="75" spans="6:17" x14ac:dyDescent="0.15">
      <c r="F75" s="936"/>
      <c r="G75" s="102"/>
      <c r="H75" s="91" t="s">
        <v>681</v>
      </c>
      <c r="I75" s="92"/>
      <c r="J75" s="92"/>
      <c r="K75" s="92"/>
      <c r="L75" s="92"/>
      <c r="M75" s="92"/>
      <c r="N75" s="92"/>
      <c r="O75" s="92"/>
      <c r="P75" s="92"/>
      <c r="Q75" s="937"/>
    </row>
    <row r="76" spans="6:17" x14ac:dyDescent="0.15">
      <c r="F76" s="936"/>
      <c r="G76" s="102"/>
      <c r="H76" s="93" t="s">
        <v>18</v>
      </c>
      <c r="I76" s="94"/>
      <c r="J76" s="94"/>
      <c r="K76" s="94"/>
      <c r="L76" s="94"/>
      <c r="M76" s="94"/>
      <c r="N76" s="94"/>
      <c r="O76" s="94"/>
      <c r="P76" s="94"/>
      <c r="Q76" s="937"/>
    </row>
    <row r="77" spans="6:17" x14ac:dyDescent="0.15">
      <c r="F77" s="936">
        <v>18</v>
      </c>
      <c r="G77" s="101" t="s">
        <v>698</v>
      </c>
      <c r="H77" s="91" t="s">
        <v>679</v>
      </c>
      <c r="I77" s="92">
        <v>2809630</v>
      </c>
      <c r="J77" s="92">
        <v>0</v>
      </c>
      <c r="K77" s="92">
        <f>I77-J77</f>
        <v>2809630</v>
      </c>
      <c r="L77" s="92">
        <v>2729970</v>
      </c>
      <c r="M77" s="92">
        <v>2809630</v>
      </c>
      <c r="N77" s="92">
        <f>MIN(L77:M77)</f>
        <v>2729970</v>
      </c>
      <c r="O77" s="92">
        <f>MIN(K77,N77)</f>
        <v>2729970</v>
      </c>
      <c r="P77" s="92">
        <f>ROUNDDOWN(O77/2*Q77,-3)</f>
        <v>1364000</v>
      </c>
      <c r="Q77" s="937">
        <v>1</v>
      </c>
    </row>
    <row r="78" spans="6:17" x14ac:dyDescent="0.15">
      <c r="F78" s="936"/>
      <c r="G78" s="102"/>
      <c r="H78" s="91" t="s">
        <v>680</v>
      </c>
      <c r="I78" s="92"/>
      <c r="J78" s="92"/>
      <c r="K78" s="92"/>
      <c r="L78" s="92"/>
      <c r="M78" s="92"/>
      <c r="N78" s="92"/>
      <c r="O78" s="92"/>
      <c r="P78" s="92"/>
      <c r="Q78" s="937"/>
    </row>
    <row r="79" spans="6:17" x14ac:dyDescent="0.15">
      <c r="F79" s="936"/>
      <c r="G79" s="102"/>
      <c r="H79" s="98" t="s">
        <v>681</v>
      </c>
      <c r="I79" s="100"/>
      <c r="J79" s="100"/>
      <c r="K79" s="100"/>
      <c r="L79" s="100"/>
      <c r="M79" s="100"/>
      <c r="N79" s="100"/>
      <c r="O79" s="100"/>
      <c r="P79" s="100"/>
      <c r="Q79" s="937"/>
    </row>
    <row r="80" spans="6:17" x14ac:dyDescent="0.15">
      <c r="F80" s="936"/>
      <c r="G80" s="102"/>
      <c r="H80" s="93" t="s">
        <v>18</v>
      </c>
      <c r="I80" s="94"/>
      <c r="J80" s="94"/>
      <c r="K80" s="94"/>
      <c r="L80" s="94"/>
      <c r="M80" s="94"/>
      <c r="N80" s="94"/>
      <c r="O80" s="94"/>
      <c r="P80" s="94"/>
      <c r="Q80" s="937"/>
    </row>
    <row r="81" spans="6:17" x14ac:dyDescent="0.15">
      <c r="F81" s="936">
        <v>19</v>
      </c>
      <c r="G81" s="101" t="s">
        <v>699</v>
      </c>
      <c r="H81" s="91" t="s">
        <v>679</v>
      </c>
      <c r="I81" s="92">
        <v>782415</v>
      </c>
      <c r="J81" s="92">
        <v>0</v>
      </c>
      <c r="K81" s="92">
        <f>I81-J81</f>
        <v>782415</v>
      </c>
      <c r="L81" s="92">
        <v>3644850</v>
      </c>
      <c r="M81" s="92">
        <v>782415</v>
      </c>
      <c r="N81" s="92">
        <f>MIN(L81:M81)</f>
        <v>782415</v>
      </c>
      <c r="O81" s="92">
        <f>MIN(K81,N81)</f>
        <v>782415</v>
      </c>
      <c r="P81" s="92">
        <f>ROUNDDOWN(O81/2*Q81,-3)</f>
        <v>391000</v>
      </c>
      <c r="Q81" s="937">
        <v>1</v>
      </c>
    </row>
    <row r="82" spans="6:17" x14ac:dyDescent="0.15">
      <c r="F82" s="936"/>
      <c r="G82" s="102"/>
      <c r="H82" s="91" t="s">
        <v>680</v>
      </c>
      <c r="I82" s="92"/>
      <c r="J82" s="92"/>
      <c r="K82" s="92"/>
      <c r="L82" s="92"/>
      <c r="M82" s="92"/>
      <c r="N82" s="92"/>
      <c r="O82" s="92"/>
      <c r="P82" s="92"/>
      <c r="Q82" s="937"/>
    </row>
    <row r="83" spans="6:17" x14ac:dyDescent="0.15">
      <c r="F83" s="936"/>
      <c r="G83" s="102"/>
      <c r="H83" s="91" t="s">
        <v>681</v>
      </c>
      <c r="I83" s="92"/>
      <c r="J83" s="92"/>
      <c r="K83" s="92"/>
      <c r="L83" s="92"/>
      <c r="M83" s="92"/>
      <c r="N83" s="92"/>
      <c r="O83" s="92"/>
      <c r="P83" s="92"/>
      <c r="Q83" s="937"/>
    </row>
    <row r="84" spans="6:17" x14ac:dyDescent="0.15">
      <c r="F84" s="936"/>
      <c r="G84" s="102"/>
      <c r="H84" s="93" t="s">
        <v>18</v>
      </c>
      <c r="I84" s="94"/>
      <c r="J84" s="94"/>
      <c r="K84" s="94"/>
      <c r="L84" s="94"/>
      <c r="M84" s="94"/>
      <c r="N84" s="94"/>
      <c r="O84" s="94"/>
      <c r="P84" s="94"/>
      <c r="Q84" s="937"/>
    </row>
    <row r="85" spans="6:17" x14ac:dyDescent="0.15">
      <c r="F85" s="936">
        <v>20</v>
      </c>
      <c r="G85" s="101" t="s">
        <v>700</v>
      </c>
      <c r="H85" s="91" t="s">
        <v>679</v>
      </c>
      <c r="I85" s="92">
        <v>5283220</v>
      </c>
      <c r="J85" s="92">
        <v>0</v>
      </c>
      <c r="K85" s="92">
        <f>I85-J85</f>
        <v>5283220</v>
      </c>
      <c r="L85" s="92">
        <v>5283220</v>
      </c>
      <c r="M85" s="92">
        <v>5283220</v>
      </c>
      <c r="N85" s="92">
        <f>MIN(L85:M85)</f>
        <v>5283220</v>
      </c>
      <c r="O85" s="92">
        <f>MIN(K85,N85)</f>
        <v>5283220</v>
      </c>
      <c r="P85" s="92">
        <f>ROUNDDOWN(O85/2*Q85,-3)</f>
        <v>2641000</v>
      </c>
      <c r="Q85" s="937">
        <v>1</v>
      </c>
    </row>
    <row r="86" spans="6:17" x14ac:dyDescent="0.15">
      <c r="F86" s="936"/>
      <c r="G86" s="102"/>
      <c r="H86" s="91" t="s">
        <v>680</v>
      </c>
      <c r="I86" s="92"/>
      <c r="J86" s="92"/>
      <c r="K86" s="92"/>
      <c r="L86" s="92"/>
      <c r="M86" s="92"/>
      <c r="N86" s="92"/>
      <c r="O86" s="92"/>
      <c r="P86" s="92"/>
      <c r="Q86" s="937"/>
    </row>
    <row r="87" spans="6:17" x14ac:dyDescent="0.15">
      <c r="F87" s="936"/>
      <c r="G87" s="102"/>
      <c r="H87" s="91" t="s">
        <v>681</v>
      </c>
      <c r="I87" s="92"/>
      <c r="J87" s="92"/>
      <c r="K87" s="92"/>
      <c r="L87" s="92"/>
      <c r="M87" s="92"/>
      <c r="N87" s="92"/>
      <c r="O87" s="92"/>
      <c r="P87" s="92"/>
      <c r="Q87" s="937"/>
    </row>
    <row r="88" spans="6:17" x14ac:dyDescent="0.15">
      <c r="F88" s="936"/>
      <c r="G88" s="102"/>
      <c r="H88" s="93" t="s">
        <v>18</v>
      </c>
      <c r="I88" s="94"/>
      <c r="J88" s="94"/>
      <c r="K88" s="94"/>
      <c r="L88" s="94"/>
      <c r="M88" s="94"/>
      <c r="N88" s="94"/>
      <c r="O88" s="94"/>
      <c r="P88" s="94"/>
      <c r="Q88" s="937"/>
    </row>
    <row r="89" spans="6:17" x14ac:dyDescent="0.15">
      <c r="F89" s="936">
        <v>21</v>
      </c>
      <c r="G89" s="101" t="s">
        <v>701</v>
      </c>
      <c r="H89" s="91" t="s">
        <v>679</v>
      </c>
      <c r="I89" s="92">
        <v>17887020</v>
      </c>
      <c r="J89" s="92">
        <v>0</v>
      </c>
      <c r="K89" s="92">
        <f>I89-J89</f>
        <v>17887020</v>
      </c>
      <c r="L89" s="92">
        <v>18105400</v>
      </c>
      <c r="M89" s="92">
        <v>17887020</v>
      </c>
      <c r="N89" s="92">
        <f>MIN(L89:M89)</f>
        <v>17887020</v>
      </c>
      <c r="O89" s="92">
        <f>MIN(K89,N89)</f>
        <v>17887020</v>
      </c>
      <c r="P89" s="92">
        <f>ROUNDDOWN(O89/2*Q89,-3)</f>
        <v>8943000</v>
      </c>
      <c r="Q89" s="937">
        <v>1</v>
      </c>
    </row>
    <row r="90" spans="6:17" x14ac:dyDescent="0.15">
      <c r="F90" s="936"/>
      <c r="G90" s="102"/>
      <c r="H90" s="91" t="s">
        <v>680</v>
      </c>
      <c r="I90" s="92"/>
      <c r="J90" s="92"/>
      <c r="K90" s="92"/>
      <c r="L90" s="92"/>
      <c r="M90" s="92"/>
      <c r="N90" s="92"/>
      <c r="O90" s="92"/>
      <c r="P90" s="92"/>
      <c r="Q90" s="937"/>
    </row>
    <row r="91" spans="6:17" x14ac:dyDescent="0.15">
      <c r="F91" s="936"/>
      <c r="G91" s="102"/>
      <c r="H91" s="91" t="s">
        <v>681</v>
      </c>
      <c r="I91" s="92"/>
      <c r="J91" s="92"/>
      <c r="K91" s="92"/>
      <c r="L91" s="92"/>
      <c r="M91" s="92"/>
      <c r="N91" s="92"/>
      <c r="O91" s="92"/>
      <c r="P91" s="92"/>
      <c r="Q91" s="937"/>
    </row>
    <row r="92" spans="6:17" x14ac:dyDescent="0.15">
      <c r="F92" s="936"/>
      <c r="G92" s="102"/>
      <c r="H92" s="93" t="s">
        <v>18</v>
      </c>
      <c r="I92" s="94"/>
      <c r="J92" s="94"/>
      <c r="K92" s="94"/>
      <c r="L92" s="94"/>
      <c r="M92" s="94"/>
      <c r="N92" s="94"/>
      <c r="O92" s="94"/>
      <c r="P92" s="94"/>
      <c r="Q92" s="937"/>
    </row>
    <row r="93" spans="6:17" x14ac:dyDescent="0.15">
      <c r="F93" s="936">
        <v>22</v>
      </c>
      <c r="G93" s="101" t="s">
        <v>702</v>
      </c>
      <c r="H93" s="91" t="s">
        <v>679</v>
      </c>
      <c r="I93" s="92">
        <v>11000100</v>
      </c>
      <c r="J93" s="92">
        <v>0</v>
      </c>
      <c r="K93" s="92">
        <f>I93-J93</f>
        <v>11000100</v>
      </c>
      <c r="L93" s="92">
        <v>10813250</v>
      </c>
      <c r="M93" s="92">
        <v>11000100</v>
      </c>
      <c r="N93" s="92">
        <f>MIN(L93:M93)</f>
        <v>10813250</v>
      </c>
      <c r="O93" s="92">
        <f>MIN(K93,N93)</f>
        <v>10813250</v>
      </c>
      <c r="P93" s="92">
        <f>ROUNDDOWN(O93/2*Q93,-3)</f>
        <v>5406000</v>
      </c>
      <c r="Q93" s="937">
        <v>1</v>
      </c>
    </row>
    <row r="94" spans="6:17" x14ac:dyDescent="0.15">
      <c r="F94" s="936"/>
      <c r="G94" s="102"/>
      <c r="H94" s="91" t="s">
        <v>680</v>
      </c>
      <c r="I94" s="92"/>
      <c r="J94" s="92"/>
      <c r="K94" s="92"/>
      <c r="L94" s="92"/>
      <c r="M94" s="92"/>
      <c r="N94" s="92"/>
      <c r="O94" s="92"/>
      <c r="P94" s="92"/>
      <c r="Q94" s="937"/>
    </row>
    <row r="95" spans="6:17" x14ac:dyDescent="0.15">
      <c r="F95" s="936"/>
      <c r="G95" s="102"/>
      <c r="H95" s="91" t="s">
        <v>681</v>
      </c>
      <c r="I95" s="92"/>
      <c r="J95" s="92"/>
      <c r="K95" s="92"/>
      <c r="L95" s="92"/>
      <c r="M95" s="92"/>
      <c r="N95" s="92"/>
      <c r="O95" s="92"/>
      <c r="P95" s="92"/>
      <c r="Q95" s="937"/>
    </row>
    <row r="96" spans="6:17" x14ac:dyDescent="0.15">
      <c r="F96" s="936"/>
      <c r="G96" s="102"/>
      <c r="H96" s="93" t="s">
        <v>18</v>
      </c>
      <c r="I96" s="94"/>
      <c r="J96" s="94"/>
      <c r="K96" s="94"/>
      <c r="L96" s="94"/>
      <c r="M96" s="94"/>
      <c r="N96" s="94"/>
      <c r="O96" s="94"/>
      <c r="P96" s="94"/>
      <c r="Q96" s="937"/>
    </row>
    <row r="97" spans="6:17" x14ac:dyDescent="0.15">
      <c r="F97" s="936">
        <v>23</v>
      </c>
      <c r="G97" s="101" t="s">
        <v>703</v>
      </c>
      <c r="H97" s="91" t="s">
        <v>679</v>
      </c>
      <c r="I97" s="92">
        <v>11415900</v>
      </c>
      <c r="J97" s="92">
        <v>0</v>
      </c>
      <c r="K97" s="92">
        <f>I97-J97</f>
        <v>11415900</v>
      </c>
      <c r="L97" s="92">
        <v>11415900</v>
      </c>
      <c r="M97" s="92">
        <v>11415900</v>
      </c>
      <c r="N97" s="92">
        <f>MIN(L97:M97)</f>
        <v>11415900</v>
      </c>
      <c r="O97" s="92">
        <f>MIN(K97,N97)</f>
        <v>11415900</v>
      </c>
      <c r="P97" s="92">
        <f>ROUNDDOWN(O97/2*Q97,-3)</f>
        <v>5707000</v>
      </c>
      <c r="Q97" s="937">
        <v>1</v>
      </c>
    </row>
    <row r="98" spans="6:17" x14ac:dyDescent="0.15">
      <c r="F98" s="936"/>
      <c r="G98" s="102"/>
      <c r="H98" s="91" t="s">
        <v>680</v>
      </c>
      <c r="I98" s="92"/>
      <c r="J98" s="92"/>
      <c r="K98" s="92"/>
      <c r="L98" s="92"/>
      <c r="M98" s="92"/>
      <c r="N98" s="92"/>
      <c r="O98" s="92"/>
      <c r="P98" s="92"/>
      <c r="Q98" s="937"/>
    </row>
    <row r="99" spans="6:17" x14ac:dyDescent="0.15">
      <c r="F99" s="936"/>
      <c r="G99" s="102"/>
      <c r="H99" s="91" t="s">
        <v>681</v>
      </c>
      <c r="I99" s="92"/>
      <c r="J99" s="92"/>
      <c r="K99" s="92"/>
      <c r="L99" s="92"/>
      <c r="M99" s="92"/>
      <c r="N99" s="92"/>
      <c r="O99" s="92"/>
      <c r="P99" s="92"/>
      <c r="Q99" s="937"/>
    </row>
    <row r="100" spans="6:17" x14ac:dyDescent="0.15">
      <c r="F100" s="936"/>
      <c r="G100" s="102"/>
      <c r="H100" s="93" t="s">
        <v>18</v>
      </c>
      <c r="I100" s="94"/>
      <c r="J100" s="94"/>
      <c r="K100" s="94"/>
      <c r="L100" s="94"/>
      <c r="M100" s="94"/>
      <c r="N100" s="94"/>
      <c r="O100" s="94"/>
      <c r="P100" s="94"/>
      <c r="Q100" s="937"/>
    </row>
    <row r="101" spans="6:17" x14ac:dyDescent="0.15">
      <c r="F101" s="936">
        <v>24</v>
      </c>
      <c r="G101" s="101" t="s">
        <v>704</v>
      </c>
      <c r="H101" s="91" t="s">
        <v>679</v>
      </c>
      <c r="I101" s="92">
        <v>9425000</v>
      </c>
      <c r="J101" s="92">
        <v>0</v>
      </c>
      <c r="K101" s="92">
        <f>I101-J101</f>
        <v>9425000</v>
      </c>
      <c r="L101" s="92">
        <v>9282300</v>
      </c>
      <c r="M101" s="92">
        <v>9425000</v>
      </c>
      <c r="N101" s="92">
        <f>MIN(L101:M101)</f>
        <v>9282300</v>
      </c>
      <c r="O101" s="92">
        <f>MIN(K101,N101)</f>
        <v>9282300</v>
      </c>
      <c r="P101" s="92">
        <f>ROUNDDOWN(O101/2*Q101,-3)</f>
        <v>4641000</v>
      </c>
      <c r="Q101" s="937">
        <v>1</v>
      </c>
    </row>
    <row r="102" spans="6:17" x14ac:dyDescent="0.15">
      <c r="F102" s="936"/>
      <c r="G102" s="102"/>
      <c r="H102" s="91" t="s">
        <v>680</v>
      </c>
      <c r="I102" s="92"/>
      <c r="J102" s="92"/>
      <c r="K102" s="92"/>
      <c r="L102" s="92"/>
      <c r="M102" s="92"/>
      <c r="N102" s="92"/>
      <c r="O102" s="92"/>
      <c r="P102" s="92"/>
      <c r="Q102" s="937"/>
    </row>
    <row r="103" spans="6:17" x14ac:dyDescent="0.15">
      <c r="F103" s="936"/>
      <c r="G103" s="102"/>
      <c r="H103" s="91" t="s">
        <v>681</v>
      </c>
      <c r="I103" s="92"/>
      <c r="J103" s="92"/>
      <c r="K103" s="92"/>
      <c r="L103" s="92"/>
      <c r="M103" s="92"/>
      <c r="N103" s="92"/>
      <c r="O103" s="92"/>
      <c r="P103" s="92"/>
      <c r="Q103" s="937"/>
    </row>
    <row r="104" spans="6:17" x14ac:dyDescent="0.15">
      <c r="F104" s="936"/>
      <c r="G104" s="102"/>
      <c r="H104" s="93" t="s">
        <v>18</v>
      </c>
      <c r="I104" s="94"/>
      <c r="J104" s="94"/>
      <c r="K104" s="94"/>
      <c r="L104" s="94"/>
      <c r="M104" s="94"/>
      <c r="N104" s="94"/>
      <c r="O104" s="94"/>
      <c r="P104" s="94"/>
      <c r="Q104" s="937"/>
    </row>
    <row r="105" spans="6:17" x14ac:dyDescent="0.15">
      <c r="F105" s="936">
        <v>25</v>
      </c>
      <c r="G105" s="101" t="s">
        <v>705</v>
      </c>
      <c r="H105" s="91" t="s">
        <v>679</v>
      </c>
      <c r="I105" s="92">
        <v>13321000</v>
      </c>
      <c r="J105" s="92">
        <v>0</v>
      </c>
      <c r="K105" s="92">
        <f>I105-J105</f>
        <v>13321000</v>
      </c>
      <c r="L105" s="96">
        <v>14917760</v>
      </c>
      <c r="M105" s="92">
        <v>13321000</v>
      </c>
      <c r="N105" s="92">
        <f>MIN(L105:M105)</f>
        <v>13321000</v>
      </c>
      <c r="O105" s="92">
        <f>MIN(K105,N105)</f>
        <v>13321000</v>
      </c>
      <c r="P105" s="92">
        <f>ROUNDDOWN(O105/2*Q105,-3)</f>
        <v>6660000</v>
      </c>
      <c r="Q105" s="937">
        <v>1</v>
      </c>
    </row>
    <row r="106" spans="6:17" x14ac:dyDescent="0.15">
      <c r="F106" s="936"/>
      <c r="G106" s="102"/>
      <c r="H106" s="91" t="s">
        <v>680</v>
      </c>
      <c r="I106" s="92"/>
      <c r="J106" s="92"/>
      <c r="K106" s="92"/>
      <c r="L106" s="92"/>
      <c r="M106" s="92"/>
      <c r="N106" s="92"/>
      <c r="O106" s="92"/>
      <c r="P106" s="92"/>
      <c r="Q106" s="937"/>
    </row>
    <row r="107" spans="6:17" x14ac:dyDescent="0.15">
      <c r="F107" s="936"/>
      <c r="G107" s="102"/>
      <c r="H107" s="91" t="s">
        <v>681</v>
      </c>
      <c r="I107" s="92"/>
      <c r="J107" s="92"/>
      <c r="K107" s="92"/>
      <c r="L107" s="92"/>
      <c r="M107" s="92"/>
      <c r="N107" s="92"/>
      <c r="O107" s="92"/>
      <c r="P107" s="92"/>
      <c r="Q107" s="937"/>
    </row>
    <row r="108" spans="6:17" x14ac:dyDescent="0.15">
      <c r="F108" s="936"/>
      <c r="G108" s="102"/>
      <c r="H108" s="93" t="s">
        <v>18</v>
      </c>
      <c r="I108" s="94"/>
      <c r="J108" s="94"/>
      <c r="K108" s="94"/>
      <c r="L108" s="94"/>
      <c r="M108" s="94"/>
      <c r="N108" s="94"/>
      <c r="O108" s="94"/>
      <c r="P108" s="94"/>
      <c r="Q108" s="937"/>
    </row>
    <row r="109" spans="6:17" x14ac:dyDescent="0.15">
      <c r="F109" s="936">
        <v>26</v>
      </c>
      <c r="G109" s="101" t="s">
        <v>706</v>
      </c>
      <c r="H109" s="91" t="s">
        <v>679</v>
      </c>
      <c r="I109" s="92">
        <v>9063170</v>
      </c>
      <c r="J109" s="92">
        <v>0</v>
      </c>
      <c r="K109" s="92">
        <f>I109-J109</f>
        <v>9063170</v>
      </c>
      <c r="L109" s="96">
        <v>9968700</v>
      </c>
      <c r="M109" s="96">
        <v>9063170</v>
      </c>
      <c r="N109" s="96">
        <f>MIN(L109:M109)</f>
        <v>9063170</v>
      </c>
      <c r="O109" s="96">
        <f>MIN(K109,N109)</f>
        <v>9063170</v>
      </c>
      <c r="P109" s="95">
        <f>ROUNDDOWN(O109/2*Q109,-3)</f>
        <v>4531000</v>
      </c>
      <c r="Q109" s="937">
        <v>1</v>
      </c>
    </row>
    <row r="110" spans="6:17" x14ac:dyDescent="0.15">
      <c r="F110" s="936"/>
      <c r="G110" s="102"/>
      <c r="H110" s="91" t="s">
        <v>680</v>
      </c>
      <c r="I110" s="92"/>
      <c r="J110" s="92"/>
      <c r="K110" s="92"/>
      <c r="L110" s="92"/>
      <c r="M110" s="92"/>
      <c r="N110" s="92"/>
      <c r="O110" s="92"/>
      <c r="P110" s="92"/>
      <c r="Q110" s="937"/>
    </row>
    <row r="111" spans="6:17" x14ac:dyDescent="0.15">
      <c r="F111" s="936"/>
      <c r="G111" s="102"/>
      <c r="H111" s="91" t="s">
        <v>681</v>
      </c>
      <c r="I111" s="92"/>
      <c r="J111" s="92"/>
      <c r="K111" s="92"/>
      <c r="L111" s="92"/>
      <c r="M111" s="92"/>
      <c r="N111" s="92"/>
      <c r="O111" s="92"/>
      <c r="P111" s="92"/>
      <c r="Q111" s="937"/>
    </row>
    <row r="112" spans="6:17" x14ac:dyDescent="0.15">
      <c r="F112" s="936"/>
      <c r="G112" s="102"/>
      <c r="H112" s="93" t="s">
        <v>18</v>
      </c>
      <c r="I112" s="94"/>
      <c r="J112" s="94"/>
      <c r="K112" s="94"/>
      <c r="L112" s="94"/>
      <c r="M112" s="94"/>
      <c r="N112" s="94"/>
      <c r="O112" s="94"/>
      <c r="P112" s="94"/>
      <c r="Q112" s="937"/>
    </row>
    <row r="113" spans="6:17" x14ac:dyDescent="0.15">
      <c r="F113" s="936">
        <v>27</v>
      </c>
      <c r="G113" s="101" t="s">
        <v>707</v>
      </c>
      <c r="H113" s="91" t="s">
        <v>679</v>
      </c>
      <c r="I113" s="92">
        <v>46483733</v>
      </c>
      <c r="J113" s="92">
        <v>0</v>
      </c>
      <c r="K113" s="92">
        <f>I113-J113</f>
        <v>46483733</v>
      </c>
      <c r="L113" s="92">
        <v>46695030</v>
      </c>
      <c r="M113" s="92">
        <v>46483733</v>
      </c>
      <c r="N113" s="92">
        <f>MIN(L113:M113)</f>
        <v>46483733</v>
      </c>
      <c r="O113" s="92">
        <f>MIN(K113,N113)</f>
        <v>46483733</v>
      </c>
      <c r="P113" s="92">
        <f>ROUNDDOWN(O113/2*Q113,-3)</f>
        <v>23241000</v>
      </c>
      <c r="Q113" s="937">
        <v>1</v>
      </c>
    </row>
    <row r="114" spans="6:17" x14ac:dyDescent="0.15">
      <c r="F114" s="936"/>
      <c r="G114" s="102"/>
      <c r="H114" s="91" t="s">
        <v>680</v>
      </c>
      <c r="I114" s="92"/>
      <c r="J114" s="92"/>
      <c r="K114" s="92"/>
      <c r="L114" s="92"/>
      <c r="M114" s="92"/>
      <c r="N114" s="92"/>
      <c r="O114" s="92"/>
      <c r="P114" s="92"/>
      <c r="Q114" s="937"/>
    </row>
    <row r="115" spans="6:17" x14ac:dyDescent="0.15">
      <c r="F115" s="936"/>
      <c r="G115" s="102"/>
      <c r="H115" s="98" t="s">
        <v>681</v>
      </c>
      <c r="I115" s="100"/>
      <c r="J115" s="100"/>
      <c r="K115" s="100"/>
      <c r="L115" s="100"/>
      <c r="M115" s="100"/>
      <c r="N115" s="100"/>
      <c r="O115" s="100"/>
      <c r="P115" s="100"/>
      <c r="Q115" s="937"/>
    </row>
    <row r="116" spans="6:17" x14ac:dyDescent="0.15">
      <c r="F116" s="936"/>
      <c r="G116" s="102"/>
      <c r="H116" s="93" t="s">
        <v>18</v>
      </c>
      <c r="I116" s="94"/>
      <c r="J116" s="94"/>
      <c r="K116" s="94"/>
      <c r="L116" s="94"/>
      <c r="M116" s="94"/>
      <c r="N116" s="94"/>
      <c r="O116" s="94"/>
      <c r="P116" s="94"/>
      <c r="Q116" s="937"/>
    </row>
    <row r="117" spans="6:17" x14ac:dyDescent="0.15">
      <c r="F117" s="936">
        <v>28</v>
      </c>
      <c r="G117" s="101" t="s">
        <v>708</v>
      </c>
      <c r="H117" s="91" t="s">
        <v>679</v>
      </c>
      <c r="I117" s="92">
        <v>25098890</v>
      </c>
      <c r="J117" s="92">
        <v>0</v>
      </c>
      <c r="K117" s="92">
        <f>I117-J117</f>
        <v>25098890</v>
      </c>
      <c r="L117" s="92">
        <v>25104190</v>
      </c>
      <c r="M117" s="92">
        <v>25098890</v>
      </c>
      <c r="N117" s="92">
        <f>MIN(L117:M117)</f>
        <v>25098890</v>
      </c>
      <c r="O117" s="92">
        <f>MIN(K117,N117)</f>
        <v>25098890</v>
      </c>
      <c r="P117" s="92">
        <f>ROUNDDOWN(O117/2*Q117,-3)</f>
        <v>12549000</v>
      </c>
      <c r="Q117" s="937">
        <v>1</v>
      </c>
    </row>
    <row r="118" spans="6:17" x14ac:dyDescent="0.15">
      <c r="F118" s="936"/>
      <c r="G118" s="102"/>
      <c r="H118" s="91" t="s">
        <v>680</v>
      </c>
      <c r="I118" s="92"/>
      <c r="J118" s="92"/>
      <c r="K118" s="92"/>
      <c r="L118" s="92"/>
      <c r="M118" s="92"/>
      <c r="N118" s="92"/>
      <c r="O118" s="92"/>
      <c r="P118" s="92"/>
      <c r="Q118" s="937"/>
    </row>
    <row r="119" spans="6:17" x14ac:dyDescent="0.15">
      <c r="F119" s="936"/>
      <c r="G119" s="102"/>
      <c r="H119" s="91" t="s">
        <v>681</v>
      </c>
      <c r="I119" s="92"/>
      <c r="J119" s="92"/>
      <c r="K119" s="92"/>
      <c r="L119" s="92"/>
      <c r="M119" s="92"/>
      <c r="N119" s="92"/>
      <c r="O119" s="92"/>
      <c r="P119" s="92"/>
      <c r="Q119" s="937"/>
    </row>
    <row r="120" spans="6:17" x14ac:dyDescent="0.15">
      <c r="F120" s="936"/>
      <c r="G120" s="102"/>
      <c r="H120" s="93" t="s">
        <v>18</v>
      </c>
      <c r="I120" s="94"/>
      <c r="J120" s="94"/>
      <c r="K120" s="94"/>
      <c r="L120" s="94"/>
      <c r="M120" s="94"/>
      <c r="N120" s="94"/>
      <c r="O120" s="94"/>
      <c r="P120" s="94"/>
      <c r="Q120" s="937"/>
    </row>
    <row r="121" spans="6:17" x14ac:dyDescent="0.15">
      <c r="F121" s="936">
        <v>29</v>
      </c>
      <c r="G121" s="101" t="s">
        <v>709</v>
      </c>
      <c r="H121" s="91" t="s">
        <v>679</v>
      </c>
      <c r="I121" s="92">
        <v>1408821</v>
      </c>
      <c r="J121" s="92">
        <v>0</v>
      </c>
      <c r="K121" s="92">
        <f>I121-J121</f>
        <v>1408821</v>
      </c>
      <c r="L121" s="92">
        <v>1511910</v>
      </c>
      <c r="M121" s="92">
        <v>1408821</v>
      </c>
      <c r="N121" s="92">
        <f>MIN(L121:M121)</f>
        <v>1408821</v>
      </c>
      <c r="O121" s="92">
        <f>MIN(K121,N121)</f>
        <v>1408821</v>
      </c>
      <c r="P121" s="92">
        <f>ROUNDDOWN(O121/2*Q121,-3)</f>
        <v>704000</v>
      </c>
      <c r="Q121" s="937">
        <v>1</v>
      </c>
    </row>
    <row r="122" spans="6:17" x14ac:dyDescent="0.15">
      <c r="F122" s="936"/>
      <c r="G122" s="102"/>
      <c r="H122" s="91" t="s">
        <v>680</v>
      </c>
      <c r="I122" s="92"/>
      <c r="J122" s="92"/>
      <c r="K122" s="92"/>
      <c r="L122" s="92"/>
      <c r="M122" s="92"/>
      <c r="N122" s="92"/>
      <c r="O122" s="92"/>
      <c r="P122" s="92"/>
      <c r="Q122" s="937"/>
    </row>
    <row r="123" spans="6:17" x14ac:dyDescent="0.15">
      <c r="F123" s="936"/>
      <c r="G123" s="102"/>
      <c r="H123" s="91" t="s">
        <v>681</v>
      </c>
      <c r="I123" s="92"/>
      <c r="J123" s="92"/>
      <c r="K123" s="92"/>
      <c r="L123" s="92"/>
      <c r="M123" s="92"/>
      <c r="N123" s="92"/>
      <c r="O123" s="92"/>
      <c r="P123" s="92"/>
      <c r="Q123" s="937"/>
    </row>
    <row r="124" spans="6:17" x14ac:dyDescent="0.15">
      <c r="F124" s="936"/>
      <c r="G124" s="102"/>
      <c r="H124" s="93" t="s">
        <v>18</v>
      </c>
      <c r="I124" s="94"/>
      <c r="J124" s="94"/>
      <c r="K124" s="94"/>
      <c r="L124" s="94"/>
      <c r="M124" s="94"/>
      <c r="N124" s="94"/>
      <c r="O124" s="94"/>
      <c r="P124" s="94"/>
      <c r="Q124" s="937"/>
    </row>
    <row r="125" spans="6:17" x14ac:dyDescent="0.15">
      <c r="F125" s="936">
        <v>30</v>
      </c>
      <c r="G125" s="101" t="s">
        <v>710</v>
      </c>
      <c r="H125" s="91" t="s">
        <v>679</v>
      </c>
      <c r="I125" s="92">
        <v>623570</v>
      </c>
      <c r="J125" s="92">
        <v>0</v>
      </c>
      <c r="K125" s="92">
        <f>I125-J125</f>
        <v>623570</v>
      </c>
      <c r="L125" s="92">
        <v>636400</v>
      </c>
      <c r="M125" s="92">
        <v>623570</v>
      </c>
      <c r="N125" s="92">
        <f>MIN(L125:M125)</f>
        <v>623570</v>
      </c>
      <c r="O125" s="92">
        <f>MIN(K125,N125)</f>
        <v>623570</v>
      </c>
      <c r="P125" s="92">
        <f>ROUNDDOWN(O125/2*Q125,-3)</f>
        <v>311000</v>
      </c>
      <c r="Q125" s="937">
        <v>1</v>
      </c>
    </row>
    <row r="126" spans="6:17" x14ac:dyDescent="0.15">
      <c r="F126" s="936"/>
      <c r="G126" s="102"/>
      <c r="H126" s="91" t="s">
        <v>680</v>
      </c>
      <c r="I126" s="92"/>
      <c r="J126" s="92"/>
      <c r="K126" s="92"/>
      <c r="L126" s="92"/>
      <c r="M126" s="92"/>
      <c r="N126" s="92"/>
      <c r="O126" s="92"/>
      <c r="P126" s="92"/>
      <c r="Q126" s="937"/>
    </row>
    <row r="127" spans="6:17" x14ac:dyDescent="0.15">
      <c r="F127" s="936"/>
      <c r="G127" s="102"/>
      <c r="H127" s="91" t="s">
        <v>681</v>
      </c>
      <c r="I127" s="92"/>
      <c r="J127" s="92"/>
      <c r="K127" s="92"/>
      <c r="L127" s="92"/>
      <c r="M127" s="92"/>
      <c r="N127" s="92"/>
      <c r="O127" s="92"/>
      <c r="P127" s="92"/>
      <c r="Q127" s="937"/>
    </row>
    <row r="128" spans="6:17" x14ac:dyDescent="0.15">
      <c r="F128" s="936"/>
      <c r="G128" s="102"/>
      <c r="H128" s="93" t="s">
        <v>18</v>
      </c>
      <c r="I128" s="94"/>
      <c r="J128" s="94"/>
      <c r="K128" s="94"/>
      <c r="L128" s="94"/>
      <c r="M128" s="94"/>
      <c r="N128" s="94"/>
      <c r="O128" s="94"/>
      <c r="P128" s="94"/>
      <c r="Q128" s="937"/>
    </row>
    <row r="129" spans="6:17" x14ac:dyDescent="0.15">
      <c r="F129" s="936">
        <v>31</v>
      </c>
      <c r="G129" s="101" t="s">
        <v>711</v>
      </c>
      <c r="H129" s="91" t="s">
        <v>679</v>
      </c>
      <c r="I129" s="92">
        <v>5872998</v>
      </c>
      <c r="J129" s="92">
        <v>0</v>
      </c>
      <c r="K129" s="92">
        <f>I129-J129</f>
        <v>5872998</v>
      </c>
      <c r="L129" s="92">
        <v>5949190</v>
      </c>
      <c r="M129" s="92">
        <v>5872998</v>
      </c>
      <c r="N129" s="92">
        <f>MIN(L129:M129)</f>
        <v>5872998</v>
      </c>
      <c r="O129" s="92">
        <f>MIN(K129,N129)</f>
        <v>5872998</v>
      </c>
      <c r="P129" s="92">
        <f>ROUNDDOWN(O129/2*Q129,-3)</f>
        <v>2936000</v>
      </c>
      <c r="Q129" s="937">
        <v>1</v>
      </c>
    </row>
    <row r="130" spans="6:17" x14ac:dyDescent="0.15">
      <c r="F130" s="936"/>
      <c r="G130" s="102"/>
      <c r="H130" s="91" t="s">
        <v>680</v>
      </c>
      <c r="I130" s="92"/>
      <c r="J130" s="92"/>
      <c r="K130" s="92"/>
      <c r="L130" s="92"/>
      <c r="M130" s="92"/>
      <c r="N130" s="92"/>
      <c r="O130" s="92"/>
      <c r="P130" s="92"/>
      <c r="Q130" s="937"/>
    </row>
    <row r="131" spans="6:17" x14ac:dyDescent="0.15">
      <c r="F131" s="936"/>
      <c r="G131" s="102"/>
      <c r="H131" s="91" t="s">
        <v>681</v>
      </c>
      <c r="I131" s="92"/>
      <c r="J131" s="92"/>
      <c r="K131" s="92"/>
      <c r="L131" s="92"/>
      <c r="M131" s="92"/>
      <c r="N131" s="92"/>
      <c r="O131" s="92"/>
      <c r="P131" s="92"/>
      <c r="Q131" s="937"/>
    </row>
    <row r="132" spans="6:17" x14ac:dyDescent="0.15">
      <c r="F132" s="936"/>
      <c r="G132" s="102"/>
      <c r="H132" s="93" t="s">
        <v>18</v>
      </c>
      <c r="I132" s="94"/>
      <c r="J132" s="94"/>
      <c r="K132" s="94"/>
      <c r="L132" s="94"/>
      <c r="M132" s="94"/>
      <c r="N132" s="94"/>
      <c r="O132" s="94"/>
      <c r="P132" s="94"/>
      <c r="Q132" s="937"/>
    </row>
    <row r="133" spans="6:17" x14ac:dyDescent="0.15">
      <c r="F133" s="936">
        <v>32</v>
      </c>
      <c r="G133" s="101" t="s">
        <v>712</v>
      </c>
      <c r="H133" s="91" t="s">
        <v>679</v>
      </c>
      <c r="I133" s="92">
        <v>4345400</v>
      </c>
      <c r="J133" s="92">
        <v>0</v>
      </c>
      <c r="K133" s="92">
        <f>I133-J133</f>
        <v>4345400</v>
      </c>
      <c r="L133" s="92">
        <v>6324000</v>
      </c>
      <c r="M133" s="92">
        <v>4345400</v>
      </c>
      <c r="N133" s="92">
        <f>MIN(L133:M133)</f>
        <v>4345400</v>
      </c>
      <c r="O133" s="92">
        <f>MIN(K133,N133)</f>
        <v>4345400</v>
      </c>
      <c r="P133" s="92">
        <f>ROUNDDOWN(O133/2*Q133,-3)</f>
        <v>2172000</v>
      </c>
      <c r="Q133" s="937">
        <v>1</v>
      </c>
    </row>
    <row r="134" spans="6:17" x14ac:dyDescent="0.15">
      <c r="F134" s="936"/>
      <c r="G134" s="102"/>
      <c r="H134" s="91" t="s">
        <v>680</v>
      </c>
      <c r="I134" s="92"/>
      <c r="J134" s="92"/>
      <c r="K134" s="92"/>
      <c r="L134" s="92"/>
      <c r="M134" s="92"/>
      <c r="N134" s="92"/>
      <c r="O134" s="92"/>
      <c r="P134" s="92"/>
      <c r="Q134" s="937"/>
    </row>
    <row r="135" spans="6:17" x14ac:dyDescent="0.15">
      <c r="F135" s="936"/>
      <c r="G135" s="102"/>
      <c r="H135" s="91" t="s">
        <v>681</v>
      </c>
      <c r="I135" s="92"/>
      <c r="J135" s="92"/>
      <c r="K135" s="92"/>
      <c r="L135" s="92"/>
      <c r="M135" s="92"/>
      <c r="N135" s="92"/>
      <c r="O135" s="92"/>
      <c r="P135" s="92"/>
      <c r="Q135" s="937"/>
    </row>
    <row r="136" spans="6:17" x14ac:dyDescent="0.15">
      <c r="F136" s="936"/>
      <c r="G136" s="102"/>
      <c r="H136" s="93" t="s">
        <v>18</v>
      </c>
      <c r="I136" s="94"/>
      <c r="J136" s="94"/>
      <c r="K136" s="94"/>
      <c r="L136" s="94"/>
      <c r="M136" s="94"/>
      <c r="N136" s="94"/>
      <c r="O136" s="94"/>
      <c r="P136" s="94"/>
      <c r="Q136" s="937"/>
    </row>
    <row r="137" spans="6:17" x14ac:dyDescent="0.15">
      <c r="F137" s="936">
        <v>33</v>
      </c>
      <c r="G137" s="101" t="s">
        <v>713</v>
      </c>
      <c r="H137" s="91" t="s">
        <v>679</v>
      </c>
      <c r="I137" s="92">
        <v>11630768</v>
      </c>
      <c r="J137" s="92">
        <v>0</v>
      </c>
      <c r="K137" s="95">
        <f>I137-J137</f>
        <v>11630768</v>
      </c>
      <c r="L137" s="92">
        <v>11529750</v>
      </c>
      <c r="M137" s="92">
        <v>11630768</v>
      </c>
      <c r="N137" s="92">
        <f>MIN(L137:M137)</f>
        <v>11529750</v>
      </c>
      <c r="O137" s="92">
        <f>MIN(K137,N137)</f>
        <v>11529750</v>
      </c>
      <c r="P137" s="92">
        <f>ROUNDDOWN(O137/2*Q137,-3)</f>
        <v>5764000</v>
      </c>
      <c r="Q137" s="937">
        <v>1</v>
      </c>
    </row>
    <row r="138" spans="6:17" x14ac:dyDescent="0.15">
      <c r="F138" s="936"/>
      <c r="G138" s="102"/>
      <c r="H138" s="91" t="s">
        <v>680</v>
      </c>
      <c r="I138" s="92"/>
      <c r="J138" s="92"/>
      <c r="K138" s="92"/>
      <c r="L138" s="92"/>
      <c r="M138" s="92"/>
      <c r="N138" s="92"/>
      <c r="O138" s="92"/>
      <c r="P138" s="92"/>
      <c r="Q138" s="937"/>
    </row>
    <row r="139" spans="6:17" x14ac:dyDescent="0.15">
      <c r="F139" s="936"/>
      <c r="G139" s="102"/>
      <c r="H139" s="91" t="s">
        <v>681</v>
      </c>
      <c r="I139" s="92"/>
      <c r="J139" s="92"/>
      <c r="K139" s="92"/>
      <c r="L139" s="92"/>
      <c r="M139" s="92"/>
      <c r="N139" s="92"/>
      <c r="O139" s="92"/>
      <c r="P139" s="92"/>
      <c r="Q139" s="937"/>
    </row>
    <row r="140" spans="6:17" x14ac:dyDescent="0.15">
      <c r="F140" s="936"/>
      <c r="G140" s="102"/>
      <c r="H140" s="93" t="s">
        <v>18</v>
      </c>
      <c r="I140" s="94"/>
      <c r="J140" s="94"/>
      <c r="K140" s="94"/>
      <c r="L140" s="94"/>
      <c r="M140" s="94"/>
      <c r="N140" s="94"/>
      <c r="O140" s="94"/>
      <c r="P140" s="94"/>
      <c r="Q140" s="937"/>
    </row>
    <row r="141" spans="6:17" x14ac:dyDescent="0.15">
      <c r="F141" s="936">
        <v>34</v>
      </c>
      <c r="G141" s="101" t="s">
        <v>714</v>
      </c>
      <c r="H141" s="91" t="s">
        <v>679</v>
      </c>
      <c r="I141" s="92">
        <v>84800</v>
      </c>
      <c r="J141" s="92">
        <v>0</v>
      </c>
      <c r="K141" s="92">
        <f>I141-J141</f>
        <v>84800</v>
      </c>
      <c r="L141" s="92">
        <v>84800</v>
      </c>
      <c r="M141" s="92">
        <v>84800</v>
      </c>
      <c r="N141" s="92">
        <f>MIN(L141:M141)</f>
        <v>84800</v>
      </c>
      <c r="O141" s="92">
        <f>MIN(K141,N141)</f>
        <v>84800</v>
      </c>
      <c r="P141" s="92">
        <f>ROUNDDOWN(O141/2*Q141,-3)</f>
        <v>42000</v>
      </c>
      <c r="Q141" s="937">
        <v>1</v>
      </c>
    </row>
    <row r="142" spans="6:17" x14ac:dyDescent="0.15">
      <c r="F142" s="936"/>
      <c r="G142" s="102"/>
      <c r="H142" s="91" t="s">
        <v>680</v>
      </c>
      <c r="I142" s="92"/>
      <c r="J142" s="92"/>
      <c r="K142" s="92"/>
      <c r="L142" s="92"/>
      <c r="M142" s="92"/>
      <c r="N142" s="92"/>
      <c r="O142" s="92"/>
      <c r="P142" s="92"/>
      <c r="Q142" s="937"/>
    </row>
    <row r="143" spans="6:17" x14ac:dyDescent="0.15">
      <c r="F143" s="936"/>
      <c r="G143" s="102"/>
      <c r="H143" s="91" t="s">
        <v>681</v>
      </c>
      <c r="I143" s="92"/>
      <c r="J143" s="92"/>
      <c r="K143" s="92"/>
      <c r="L143" s="92"/>
      <c r="M143" s="92"/>
      <c r="N143" s="92"/>
      <c r="O143" s="92"/>
      <c r="P143" s="92"/>
      <c r="Q143" s="937"/>
    </row>
    <row r="144" spans="6:17" x14ac:dyDescent="0.15">
      <c r="F144" s="936"/>
      <c r="G144" s="102"/>
      <c r="H144" s="93" t="s">
        <v>18</v>
      </c>
      <c r="I144" s="94"/>
      <c r="J144" s="94"/>
      <c r="K144" s="94"/>
      <c r="L144" s="94"/>
      <c r="M144" s="94"/>
      <c r="N144" s="94"/>
      <c r="O144" s="94"/>
      <c r="P144" s="94"/>
      <c r="Q144" s="937"/>
    </row>
    <row r="145" spans="6:17" x14ac:dyDescent="0.15">
      <c r="F145" s="936">
        <v>35</v>
      </c>
      <c r="G145" s="101" t="s">
        <v>715</v>
      </c>
      <c r="H145" s="91" t="s">
        <v>679</v>
      </c>
      <c r="I145" s="92">
        <v>5724617</v>
      </c>
      <c r="J145" s="92">
        <v>0</v>
      </c>
      <c r="K145" s="92">
        <f>I145-J145</f>
        <v>5724617</v>
      </c>
      <c r="L145" s="92">
        <v>7754840</v>
      </c>
      <c r="M145" s="92">
        <v>5724617</v>
      </c>
      <c r="N145" s="92">
        <f>MIN(L145:M145)</f>
        <v>5724617</v>
      </c>
      <c r="O145" s="92">
        <f>MIN(K145,N145)</f>
        <v>5724617</v>
      </c>
      <c r="P145" s="92">
        <f>ROUNDDOWN(O145/2*Q145,-3)</f>
        <v>2862000</v>
      </c>
      <c r="Q145" s="937">
        <v>1</v>
      </c>
    </row>
    <row r="146" spans="6:17" x14ac:dyDescent="0.15">
      <c r="F146" s="936"/>
      <c r="G146" s="102"/>
      <c r="H146" s="91" t="s">
        <v>680</v>
      </c>
      <c r="I146" s="92"/>
      <c r="J146" s="92"/>
      <c r="K146" s="92"/>
      <c r="L146" s="92"/>
      <c r="M146" s="92"/>
      <c r="N146" s="92"/>
      <c r="O146" s="92"/>
      <c r="P146" s="92"/>
      <c r="Q146" s="937"/>
    </row>
    <row r="147" spans="6:17" x14ac:dyDescent="0.15">
      <c r="F147" s="936"/>
      <c r="G147" s="102"/>
      <c r="H147" s="91" t="s">
        <v>681</v>
      </c>
      <c r="I147" s="92"/>
      <c r="J147" s="92"/>
      <c r="K147" s="92"/>
      <c r="L147" s="92"/>
      <c r="M147" s="92"/>
      <c r="N147" s="92"/>
      <c r="O147" s="92"/>
      <c r="P147" s="92"/>
      <c r="Q147" s="937"/>
    </row>
    <row r="148" spans="6:17" x14ac:dyDescent="0.15">
      <c r="F148" s="936"/>
      <c r="G148" s="102"/>
      <c r="H148" s="93" t="s">
        <v>18</v>
      </c>
      <c r="I148" s="94"/>
      <c r="J148" s="94"/>
      <c r="K148" s="94"/>
      <c r="L148" s="94"/>
      <c r="M148" s="94"/>
      <c r="N148" s="94"/>
      <c r="O148" s="94"/>
      <c r="P148" s="94"/>
      <c r="Q148" s="937"/>
    </row>
    <row r="149" spans="6:17" x14ac:dyDescent="0.15">
      <c r="F149" s="936">
        <v>36</v>
      </c>
      <c r="G149" s="101" t="s">
        <v>716</v>
      </c>
      <c r="H149" s="91" t="s">
        <v>679</v>
      </c>
      <c r="I149" s="92">
        <v>21205000</v>
      </c>
      <c r="J149" s="92">
        <v>0</v>
      </c>
      <c r="K149" s="92">
        <f>I149-J149</f>
        <v>21205000</v>
      </c>
      <c r="L149" s="92">
        <v>26250000</v>
      </c>
      <c r="M149" s="92">
        <v>21205000</v>
      </c>
      <c r="N149" s="92">
        <f>MIN(L149:M149)</f>
        <v>21205000</v>
      </c>
      <c r="O149" s="92">
        <f>MIN(K149,N149)</f>
        <v>21205000</v>
      </c>
      <c r="P149" s="92">
        <f>ROUNDDOWN(O149/2*Q149,-3)</f>
        <v>10602000</v>
      </c>
      <c r="Q149" s="937">
        <v>1</v>
      </c>
    </row>
    <row r="150" spans="6:17" x14ac:dyDescent="0.15">
      <c r="F150" s="936"/>
      <c r="G150" s="102"/>
      <c r="H150" s="91" t="s">
        <v>680</v>
      </c>
      <c r="I150" s="92"/>
      <c r="J150" s="92"/>
      <c r="K150" s="92"/>
      <c r="L150" s="92"/>
      <c r="M150" s="92"/>
      <c r="N150" s="92"/>
      <c r="O150" s="92"/>
      <c r="P150" s="92"/>
      <c r="Q150" s="937"/>
    </row>
    <row r="151" spans="6:17" x14ac:dyDescent="0.15">
      <c r="F151" s="936"/>
      <c r="G151" s="102"/>
      <c r="H151" s="91" t="s">
        <v>681</v>
      </c>
      <c r="I151" s="92"/>
      <c r="J151" s="92"/>
      <c r="K151" s="92"/>
      <c r="L151" s="92"/>
      <c r="M151" s="92"/>
      <c r="N151" s="92"/>
      <c r="O151" s="92"/>
      <c r="P151" s="92"/>
      <c r="Q151" s="937"/>
    </row>
    <row r="152" spans="6:17" x14ac:dyDescent="0.15">
      <c r="F152" s="936"/>
      <c r="G152" s="102"/>
      <c r="H152" s="93" t="s">
        <v>18</v>
      </c>
      <c r="I152" s="94"/>
      <c r="J152" s="94"/>
      <c r="K152" s="94"/>
      <c r="L152" s="94"/>
      <c r="M152" s="94"/>
      <c r="N152" s="94"/>
      <c r="O152" s="94"/>
      <c r="P152" s="94"/>
      <c r="Q152" s="937"/>
    </row>
    <row r="153" spans="6:17" x14ac:dyDescent="0.15">
      <c r="F153" s="936">
        <v>37</v>
      </c>
      <c r="G153" s="101" t="s">
        <v>717</v>
      </c>
      <c r="H153" s="91" t="s">
        <v>679</v>
      </c>
      <c r="I153" s="92">
        <v>4962200</v>
      </c>
      <c r="J153" s="92">
        <v>0</v>
      </c>
      <c r="K153" s="92">
        <f>I153-J153</f>
        <v>4962200</v>
      </c>
      <c r="L153" s="92">
        <v>5464900</v>
      </c>
      <c r="M153" s="92">
        <v>4962200</v>
      </c>
      <c r="N153" s="92">
        <f>MIN(L153:M153)</f>
        <v>4962200</v>
      </c>
      <c r="O153" s="92">
        <f>MIN(K153,N153)</f>
        <v>4962200</v>
      </c>
      <c r="P153" s="92">
        <f>ROUNDDOWN(O153/2*Q153,-3)</f>
        <v>2481000</v>
      </c>
      <c r="Q153" s="937">
        <v>1</v>
      </c>
    </row>
    <row r="154" spans="6:17" x14ac:dyDescent="0.15">
      <c r="F154" s="936"/>
      <c r="G154" s="102"/>
      <c r="H154" s="91" t="s">
        <v>680</v>
      </c>
      <c r="I154" s="92"/>
      <c r="J154" s="92"/>
      <c r="K154" s="92"/>
      <c r="L154" s="92"/>
      <c r="M154" s="92"/>
      <c r="N154" s="92"/>
      <c r="O154" s="92"/>
      <c r="P154" s="92"/>
      <c r="Q154" s="937"/>
    </row>
    <row r="155" spans="6:17" x14ac:dyDescent="0.15">
      <c r="F155" s="936"/>
      <c r="G155" s="102"/>
      <c r="H155" s="91" t="s">
        <v>681</v>
      </c>
      <c r="I155" s="92"/>
      <c r="J155" s="92"/>
      <c r="K155" s="92"/>
      <c r="L155" s="92"/>
      <c r="M155" s="92"/>
      <c r="N155" s="92"/>
      <c r="O155" s="92"/>
      <c r="P155" s="92"/>
      <c r="Q155" s="937"/>
    </row>
    <row r="156" spans="6:17" x14ac:dyDescent="0.15">
      <c r="F156" s="936"/>
      <c r="G156" s="102"/>
      <c r="H156" s="93" t="s">
        <v>18</v>
      </c>
      <c r="I156" s="94"/>
      <c r="J156" s="94"/>
      <c r="K156" s="94"/>
      <c r="L156" s="94"/>
      <c r="M156" s="94"/>
      <c r="N156" s="94"/>
      <c r="O156" s="94"/>
      <c r="P156" s="94"/>
      <c r="Q156" s="937"/>
    </row>
    <row r="157" spans="6:17" x14ac:dyDescent="0.15">
      <c r="F157" s="936">
        <v>38</v>
      </c>
      <c r="G157" s="101" t="s">
        <v>718</v>
      </c>
      <c r="H157" s="91" t="s">
        <v>679</v>
      </c>
      <c r="I157" s="92">
        <v>4482472</v>
      </c>
      <c r="J157" s="92">
        <v>0</v>
      </c>
      <c r="K157" s="92">
        <f>I157-J157</f>
        <v>4482472</v>
      </c>
      <c r="L157" s="92">
        <v>5246940</v>
      </c>
      <c r="M157" s="92">
        <v>4482472</v>
      </c>
      <c r="N157" s="92">
        <f>MIN(L157:M157)</f>
        <v>4482472</v>
      </c>
      <c r="O157" s="92">
        <f>MIN(K157,N157)</f>
        <v>4482472</v>
      </c>
      <c r="P157" s="92">
        <f>ROUNDDOWN(O157/2*Q157,-3)</f>
        <v>2241000</v>
      </c>
      <c r="Q157" s="937">
        <v>1</v>
      </c>
    </row>
    <row r="158" spans="6:17" x14ac:dyDescent="0.15">
      <c r="F158" s="936"/>
      <c r="G158" s="102"/>
      <c r="H158" s="91" t="s">
        <v>680</v>
      </c>
      <c r="I158" s="92"/>
      <c r="J158" s="92"/>
      <c r="K158" s="92"/>
      <c r="L158" s="92"/>
      <c r="M158" s="92"/>
      <c r="N158" s="92"/>
      <c r="O158" s="92"/>
      <c r="P158" s="92"/>
      <c r="Q158" s="937"/>
    </row>
    <row r="159" spans="6:17" x14ac:dyDescent="0.15">
      <c r="F159" s="936"/>
      <c r="G159" s="102"/>
      <c r="H159" s="91" t="s">
        <v>681</v>
      </c>
      <c r="I159" s="92"/>
      <c r="J159" s="92"/>
      <c r="K159" s="92"/>
      <c r="L159" s="92"/>
      <c r="M159" s="92"/>
      <c r="N159" s="92"/>
      <c r="O159" s="92"/>
      <c r="P159" s="92"/>
      <c r="Q159" s="937"/>
    </row>
    <row r="160" spans="6:17" x14ac:dyDescent="0.15">
      <c r="F160" s="936"/>
      <c r="G160" s="102"/>
      <c r="H160" s="93" t="s">
        <v>18</v>
      </c>
      <c r="I160" s="94"/>
      <c r="J160" s="94"/>
      <c r="K160" s="94"/>
      <c r="L160" s="94"/>
      <c r="M160" s="94"/>
      <c r="N160" s="94"/>
      <c r="O160" s="94"/>
      <c r="P160" s="94"/>
      <c r="Q160" s="937"/>
    </row>
    <row r="161" spans="6:17" x14ac:dyDescent="0.15">
      <c r="F161" s="936">
        <v>39</v>
      </c>
      <c r="G161" s="101" t="s">
        <v>719</v>
      </c>
      <c r="H161" s="91" t="s">
        <v>679</v>
      </c>
      <c r="I161" s="92">
        <v>1932984</v>
      </c>
      <c r="J161" s="92">
        <v>0</v>
      </c>
      <c r="K161" s="92">
        <f>I161-J161</f>
        <v>1932984</v>
      </c>
      <c r="L161" s="95">
        <v>2000380</v>
      </c>
      <c r="M161" s="92">
        <v>1932984</v>
      </c>
      <c r="N161" s="92">
        <f>MIN(L161:M161)</f>
        <v>1932984</v>
      </c>
      <c r="O161" s="92">
        <f>MIN(K161,N161)</f>
        <v>1932984</v>
      </c>
      <c r="P161" s="92">
        <f>ROUNDDOWN(O161/2*Q161,-3)</f>
        <v>966000</v>
      </c>
      <c r="Q161" s="937">
        <v>1</v>
      </c>
    </row>
    <row r="162" spans="6:17" x14ac:dyDescent="0.15">
      <c r="F162" s="936"/>
      <c r="G162" s="102"/>
      <c r="H162" s="91" t="s">
        <v>680</v>
      </c>
      <c r="I162" s="92"/>
      <c r="J162" s="92"/>
      <c r="K162" s="92"/>
      <c r="L162" s="92"/>
      <c r="M162" s="92"/>
      <c r="N162" s="92"/>
      <c r="O162" s="92"/>
      <c r="P162" s="92"/>
      <c r="Q162" s="937"/>
    </row>
    <row r="163" spans="6:17" x14ac:dyDescent="0.15">
      <c r="F163" s="936"/>
      <c r="G163" s="102"/>
      <c r="H163" s="91" t="s">
        <v>681</v>
      </c>
      <c r="I163" s="92"/>
      <c r="J163" s="92"/>
      <c r="K163" s="92"/>
      <c r="L163" s="92"/>
      <c r="M163" s="92"/>
      <c r="N163" s="92"/>
      <c r="O163" s="92"/>
      <c r="P163" s="92"/>
      <c r="Q163" s="937"/>
    </row>
    <row r="164" spans="6:17" x14ac:dyDescent="0.15">
      <c r="F164" s="936"/>
      <c r="G164" s="102"/>
      <c r="H164" s="93" t="s">
        <v>18</v>
      </c>
      <c r="I164" s="94"/>
      <c r="J164" s="94"/>
      <c r="K164" s="94"/>
      <c r="L164" s="94"/>
      <c r="M164" s="94"/>
      <c r="N164" s="94"/>
      <c r="O164" s="94"/>
      <c r="P164" s="94"/>
      <c r="Q164" s="937"/>
    </row>
    <row r="165" spans="6:17" x14ac:dyDescent="0.15">
      <c r="F165" s="936">
        <v>40</v>
      </c>
      <c r="G165" s="101" t="s">
        <v>720</v>
      </c>
      <c r="H165" s="91" t="s">
        <v>679</v>
      </c>
      <c r="I165" s="92">
        <v>32584184</v>
      </c>
      <c r="J165" s="92">
        <v>0</v>
      </c>
      <c r="K165" s="92">
        <f>I165-J165</f>
        <v>32584184</v>
      </c>
      <c r="L165" s="92">
        <v>31804476</v>
      </c>
      <c r="M165" s="92">
        <v>32584184</v>
      </c>
      <c r="N165" s="92">
        <f>MIN(L165:M165)</f>
        <v>31804476</v>
      </c>
      <c r="O165" s="92">
        <f>MIN(K165,N165)</f>
        <v>31804476</v>
      </c>
      <c r="P165" s="92">
        <f>ROUNDDOWN(O165/2*Q165,-3)</f>
        <v>15902000</v>
      </c>
      <c r="Q165" s="937">
        <v>1</v>
      </c>
    </row>
    <row r="166" spans="6:17" x14ac:dyDescent="0.15">
      <c r="F166" s="936"/>
      <c r="G166" s="102"/>
      <c r="H166" s="91" t="s">
        <v>680</v>
      </c>
      <c r="I166" s="92"/>
      <c r="J166" s="92"/>
      <c r="K166" s="92"/>
      <c r="L166" s="92"/>
      <c r="M166" s="92"/>
      <c r="N166" s="92"/>
      <c r="O166" s="92"/>
      <c r="P166" s="92"/>
      <c r="Q166" s="937"/>
    </row>
    <row r="167" spans="6:17" x14ac:dyDescent="0.15">
      <c r="F167" s="936"/>
      <c r="G167" s="102"/>
      <c r="H167" s="91" t="s">
        <v>681</v>
      </c>
      <c r="I167" s="92"/>
      <c r="J167" s="92"/>
      <c r="K167" s="92"/>
      <c r="L167" s="92"/>
      <c r="M167" s="92"/>
      <c r="N167" s="92"/>
      <c r="O167" s="92"/>
      <c r="P167" s="92"/>
      <c r="Q167" s="937"/>
    </row>
    <row r="168" spans="6:17" x14ac:dyDescent="0.15">
      <c r="F168" s="936"/>
      <c r="G168" s="102"/>
      <c r="H168" s="93" t="s">
        <v>18</v>
      </c>
      <c r="I168" s="94"/>
      <c r="J168" s="94"/>
      <c r="K168" s="94"/>
      <c r="L168" s="94"/>
      <c r="M168" s="94"/>
      <c r="N168" s="94"/>
      <c r="O168" s="94"/>
      <c r="P168" s="94"/>
      <c r="Q168" s="937"/>
    </row>
    <row r="169" spans="6:17" x14ac:dyDescent="0.15">
      <c r="F169" s="936">
        <v>41</v>
      </c>
      <c r="G169" s="101" t="s">
        <v>721</v>
      </c>
      <c r="H169" s="91" t="s">
        <v>679</v>
      </c>
      <c r="I169" s="92">
        <v>3316745</v>
      </c>
      <c r="J169" s="92">
        <v>0</v>
      </c>
      <c r="K169" s="92">
        <f>I169-J169</f>
        <v>3316745</v>
      </c>
      <c r="L169" s="92">
        <v>3435350</v>
      </c>
      <c r="M169" s="92">
        <v>3316745</v>
      </c>
      <c r="N169" s="92">
        <f>MIN(L169:M169)</f>
        <v>3316745</v>
      </c>
      <c r="O169" s="92">
        <f>MIN(K169,N169)</f>
        <v>3316745</v>
      </c>
      <c r="P169" s="92">
        <f>ROUNDDOWN(O169/2*Q169,-3)</f>
        <v>1658000</v>
      </c>
      <c r="Q169" s="937">
        <v>1</v>
      </c>
    </row>
    <row r="170" spans="6:17" x14ac:dyDescent="0.15">
      <c r="F170" s="936"/>
      <c r="G170" s="102"/>
      <c r="H170" s="91" t="s">
        <v>680</v>
      </c>
      <c r="I170" s="92"/>
      <c r="J170" s="92"/>
      <c r="K170" s="92"/>
      <c r="L170" s="92"/>
      <c r="M170" s="92"/>
      <c r="N170" s="92"/>
      <c r="O170" s="92"/>
      <c r="P170" s="92"/>
      <c r="Q170" s="937"/>
    </row>
    <row r="171" spans="6:17" x14ac:dyDescent="0.15">
      <c r="F171" s="936"/>
      <c r="G171" s="102"/>
      <c r="H171" s="91" t="s">
        <v>681</v>
      </c>
      <c r="I171" s="92"/>
      <c r="J171" s="92"/>
      <c r="K171" s="92"/>
      <c r="L171" s="92"/>
      <c r="M171" s="92"/>
      <c r="N171" s="92"/>
      <c r="O171" s="92"/>
      <c r="P171" s="92"/>
      <c r="Q171" s="937"/>
    </row>
    <row r="172" spans="6:17" x14ac:dyDescent="0.15">
      <c r="F172" s="936"/>
      <c r="G172" s="102"/>
      <c r="H172" s="93" t="s">
        <v>18</v>
      </c>
      <c r="I172" s="94"/>
      <c r="J172" s="94"/>
      <c r="K172" s="94"/>
      <c r="L172" s="94"/>
      <c r="M172" s="94"/>
      <c r="N172" s="94"/>
      <c r="O172" s="94"/>
      <c r="P172" s="94"/>
      <c r="Q172" s="937"/>
    </row>
    <row r="173" spans="6:17" x14ac:dyDescent="0.15">
      <c r="F173" s="936">
        <v>42</v>
      </c>
      <c r="G173" s="101" t="s">
        <v>722</v>
      </c>
      <c r="H173" s="91" t="s">
        <v>679</v>
      </c>
      <c r="I173" s="92">
        <v>2219600</v>
      </c>
      <c r="J173" s="92">
        <v>0</v>
      </c>
      <c r="K173" s="92">
        <f>I173-J173</f>
        <v>2219600</v>
      </c>
      <c r="L173" s="92">
        <v>2217370</v>
      </c>
      <c r="M173" s="92">
        <v>2219600</v>
      </c>
      <c r="N173" s="92">
        <f>MIN(L173:M173)</f>
        <v>2217370</v>
      </c>
      <c r="O173" s="92">
        <f>MIN(K173,N173)</f>
        <v>2217370</v>
      </c>
      <c r="P173" s="92">
        <f>ROUNDDOWN(O173/2*Q173,-3)</f>
        <v>1108000</v>
      </c>
      <c r="Q173" s="937">
        <v>1</v>
      </c>
    </row>
    <row r="174" spans="6:17" x14ac:dyDescent="0.15">
      <c r="F174" s="936"/>
      <c r="G174" s="102"/>
      <c r="H174" s="91" t="s">
        <v>680</v>
      </c>
      <c r="I174" s="92"/>
      <c r="J174" s="92"/>
      <c r="K174" s="92"/>
      <c r="L174" s="92"/>
      <c r="M174" s="92"/>
      <c r="N174" s="92"/>
      <c r="O174" s="92"/>
      <c r="P174" s="92"/>
      <c r="Q174" s="937"/>
    </row>
    <row r="175" spans="6:17" x14ac:dyDescent="0.15">
      <c r="F175" s="936"/>
      <c r="G175" s="102"/>
      <c r="H175" s="91" t="s">
        <v>681</v>
      </c>
      <c r="I175" s="92"/>
      <c r="J175" s="92"/>
      <c r="K175" s="92"/>
      <c r="L175" s="92"/>
      <c r="M175" s="92"/>
      <c r="N175" s="92"/>
      <c r="O175" s="92"/>
      <c r="P175" s="92"/>
      <c r="Q175" s="937"/>
    </row>
    <row r="176" spans="6:17" x14ac:dyDescent="0.15">
      <c r="F176" s="936"/>
      <c r="G176" s="102"/>
      <c r="H176" s="93" t="s">
        <v>18</v>
      </c>
      <c r="I176" s="94"/>
      <c r="J176" s="94"/>
      <c r="K176" s="94"/>
      <c r="L176" s="94"/>
      <c r="M176" s="94"/>
      <c r="N176" s="94"/>
      <c r="O176" s="94"/>
      <c r="P176" s="94"/>
      <c r="Q176" s="937"/>
    </row>
    <row r="177" spans="6:17" x14ac:dyDescent="0.15">
      <c r="F177" s="936">
        <v>43</v>
      </c>
      <c r="G177" s="101" t="s">
        <v>723</v>
      </c>
      <c r="H177" s="91" t="s">
        <v>679</v>
      </c>
      <c r="I177" s="92">
        <v>8398450</v>
      </c>
      <c r="J177" s="92">
        <v>0</v>
      </c>
      <c r="K177" s="92">
        <f>I177-J177</f>
        <v>8398450</v>
      </c>
      <c r="L177" s="92">
        <v>8952300</v>
      </c>
      <c r="M177" s="92">
        <v>8398450</v>
      </c>
      <c r="N177" s="92">
        <f>MIN(L177:M177)</f>
        <v>8398450</v>
      </c>
      <c r="O177" s="92">
        <f>MIN(K177,N177)</f>
        <v>8398450</v>
      </c>
      <c r="P177" s="92">
        <f>ROUNDDOWN(O177/2*Q177,-3)</f>
        <v>4199000</v>
      </c>
      <c r="Q177" s="937">
        <v>1</v>
      </c>
    </row>
    <row r="178" spans="6:17" x14ac:dyDescent="0.15">
      <c r="F178" s="936"/>
      <c r="G178" s="102"/>
      <c r="H178" s="91" t="s">
        <v>680</v>
      </c>
      <c r="I178" s="92"/>
      <c r="J178" s="92"/>
      <c r="K178" s="92"/>
      <c r="L178" s="92"/>
      <c r="M178" s="92"/>
      <c r="N178" s="92"/>
      <c r="O178" s="92"/>
      <c r="P178" s="92"/>
      <c r="Q178" s="937"/>
    </row>
    <row r="179" spans="6:17" x14ac:dyDescent="0.15">
      <c r="F179" s="936"/>
      <c r="G179" s="102"/>
      <c r="H179" s="91" t="s">
        <v>681</v>
      </c>
      <c r="I179" s="92"/>
      <c r="J179" s="92"/>
      <c r="K179" s="92"/>
      <c r="L179" s="92"/>
      <c r="M179" s="92"/>
      <c r="N179" s="92"/>
      <c r="O179" s="92"/>
      <c r="P179" s="92"/>
      <c r="Q179" s="937"/>
    </row>
    <row r="180" spans="6:17" x14ac:dyDescent="0.15">
      <c r="F180" s="936"/>
      <c r="G180" s="102"/>
      <c r="H180" s="93" t="s">
        <v>18</v>
      </c>
      <c r="I180" s="94"/>
      <c r="J180" s="94"/>
      <c r="K180" s="94"/>
      <c r="L180" s="94"/>
      <c r="M180" s="94"/>
      <c r="N180" s="94"/>
      <c r="O180" s="94"/>
      <c r="P180" s="94"/>
      <c r="Q180" s="937"/>
    </row>
    <row r="181" spans="6:17" x14ac:dyDescent="0.15">
      <c r="F181" s="936">
        <v>44</v>
      </c>
      <c r="G181" s="101" t="s">
        <v>724</v>
      </c>
      <c r="H181" s="91" t="s">
        <v>679</v>
      </c>
      <c r="I181" s="92">
        <v>12264945</v>
      </c>
      <c r="J181" s="92">
        <v>0</v>
      </c>
      <c r="K181" s="92">
        <f>I181-J181</f>
        <v>12264945</v>
      </c>
      <c r="L181" s="92">
        <v>12058950</v>
      </c>
      <c r="M181" s="92">
        <v>12264945</v>
      </c>
      <c r="N181" s="92">
        <f>MIN(L181:M181)</f>
        <v>12058950</v>
      </c>
      <c r="O181" s="92">
        <f>MIN(K181,N181)</f>
        <v>12058950</v>
      </c>
      <c r="P181" s="92">
        <f>ROUNDDOWN(O181/2*Q181,-3)</f>
        <v>6029000</v>
      </c>
      <c r="Q181" s="937">
        <v>1</v>
      </c>
    </row>
    <row r="182" spans="6:17" x14ac:dyDescent="0.15">
      <c r="F182" s="936"/>
      <c r="G182" s="102"/>
      <c r="H182" s="91" t="s">
        <v>680</v>
      </c>
      <c r="I182" s="92"/>
      <c r="J182" s="92"/>
      <c r="K182" s="92"/>
      <c r="L182" s="92"/>
      <c r="M182" s="92"/>
      <c r="N182" s="92"/>
      <c r="O182" s="92"/>
      <c r="P182" s="92"/>
      <c r="Q182" s="937"/>
    </row>
    <row r="183" spans="6:17" x14ac:dyDescent="0.15">
      <c r="F183" s="936"/>
      <c r="G183" s="102"/>
      <c r="H183" s="91" t="s">
        <v>681</v>
      </c>
      <c r="I183" s="92"/>
      <c r="J183" s="92"/>
      <c r="K183" s="92"/>
      <c r="L183" s="92"/>
      <c r="M183" s="92"/>
      <c r="N183" s="92"/>
      <c r="O183" s="92"/>
      <c r="P183" s="92"/>
      <c r="Q183" s="937"/>
    </row>
    <row r="184" spans="6:17" x14ac:dyDescent="0.15">
      <c r="F184" s="936"/>
      <c r="G184" s="102"/>
      <c r="H184" s="93" t="s">
        <v>18</v>
      </c>
      <c r="I184" s="94"/>
      <c r="J184" s="94"/>
      <c r="K184" s="94"/>
      <c r="L184" s="94"/>
      <c r="M184" s="94"/>
      <c r="N184" s="94"/>
      <c r="O184" s="94"/>
      <c r="P184" s="94"/>
      <c r="Q184" s="937"/>
    </row>
    <row r="185" spans="6:17" x14ac:dyDescent="0.15">
      <c r="F185" s="936">
        <v>45</v>
      </c>
      <c r="G185" s="101" t="s">
        <v>725</v>
      </c>
      <c r="H185" s="91" t="s">
        <v>679</v>
      </c>
      <c r="I185" s="92">
        <v>4292496</v>
      </c>
      <c r="J185" s="92">
        <v>0</v>
      </c>
      <c r="K185" s="92">
        <f>I185-J185</f>
        <v>4292496</v>
      </c>
      <c r="L185" s="92">
        <v>4686230</v>
      </c>
      <c r="M185" s="92">
        <v>4292496</v>
      </c>
      <c r="N185" s="92">
        <f>MIN(L185:M185)</f>
        <v>4292496</v>
      </c>
      <c r="O185" s="92">
        <f>MIN(K185,N185)</f>
        <v>4292496</v>
      </c>
      <c r="P185" s="92">
        <f>ROUNDDOWN(O185/2*Q185,-3)</f>
        <v>2146000</v>
      </c>
      <c r="Q185" s="937">
        <v>1</v>
      </c>
    </row>
    <row r="186" spans="6:17" x14ac:dyDescent="0.15">
      <c r="F186" s="936"/>
      <c r="G186" s="102"/>
      <c r="H186" s="91" t="s">
        <v>680</v>
      </c>
      <c r="I186" s="92"/>
      <c r="J186" s="92"/>
      <c r="K186" s="92"/>
      <c r="L186" s="92"/>
      <c r="M186" s="92"/>
      <c r="N186" s="92"/>
      <c r="O186" s="92"/>
      <c r="P186" s="92"/>
      <c r="Q186" s="937"/>
    </row>
    <row r="187" spans="6:17" x14ac:dyDescent="0.15">
      <c r="F187" s="936"/>
      <c r="G187" s="102"/>
      <c r="H187" s="91" t="s">
        <v>681</v>
      </c>
      <c r="I187" s="92"/>
      <c r="J187" s="92"/>
      <c r="K187" s="92"/>
      <c r="L187" s="92"/>
      <c r="M187" s="92"/>
      <c r="N187" s="92"/>
      <c r="O187" s="92"/>
      <c r="P187" s="92"/>
      <c r="Q187" s="937"/>
    </row>
    <row r="188" spans="6:17" x14ac:dyDescent="0.15">
      <c r="F188" s="936"/>
      <c r="G188" s="102"/>
      <c r="H188" s="93" t="s">
        <v>18</v>
      </c>
      <c r="I188" s="94"/>
      <c r="J188" s="94"/>
      <c r="K188" s="94"/>
      <c r="L188" s="94"/>
      <c r="M188" s="94"/>
      <c r="N188" s="94"/>
      <c r="O188" s="94"/>
      <c r="P188" s="94"/>
      <c r="Q188" s="937"/>
    </row>
    <row r="189" spans="6:17" x14ac:dyDescent="0.15">
      <c r="F189" s="936">
        <v>46</v>
      </c>
      <c r="G189" s="101" t="s">
        <v>726</v>
      </c>
      <c r="H189" s="91" t="s">
        <v>679</v>
      </c>
      <c r="I189" s="92">
        <v>6926000</v>
      </c>
      <c r="J189" s="92">
        <v>0</v>
      </c>
      <c r="K189" s="92">
        <f>I189-J189</f>
        <v>6926000</v>
      </c>
      <c r="L189" s="92">
        <v>6960000</v>
      </c>
      <c r="M189" s="92">
        <v>6926000</v>
      </c>
      <c r="N189" s="92">
        <f>MIN(L189:M189)</f>
        <v>6926000</v>
      </c>
      <c r="O189" s="92">
        <f>MIN(K189,N189)</f>
        <v>6926000</v>
      </c>
      <c r="P189" s="92">
        <f>ROUNDDOWN(O189/2*Q189,-3)</f>
        <v>3463000</v>
      </c>
      <c r="Q189" s="937">
        <v>1</v>
      </c>
    </row>
    <row r="190" spans="6:17" x14ac:dyDescent="0.15">
      <c r="F190" s="936"/>
      <c r="G190" s="102"/>
      <c r="H190" s="91" t="s">
        <v>680</v>
      </c>
      <c r="I190" s="92"/>
      <c r="J190" s="92"/>
      <c r="K190" s="92"/>
      <c r="L190" s="92"/>
      <c r="M190" s="92"/>
      <c r="N190" s="92"/>
      <c r="O190" s="92"/>
      <c r="P190" s="92"/>
      <c r="Q190" s="937"/>
    </row>
    <row r="191" spans="6:17" x14ac:dyDescent="0.15">
      <c r="F191" s="936"/>
      <c r="G191" s="102"/>
      <c r="H191" s="91" t="s">
        <v>681</v>
      </c>
      <c r="I191" s="92"/>
      <c r="J191" s="92"/>
      <c r="K191" s="92"/>
      <c r="L191" s="92"/>
      <c r="M191" s="92"/>
      <c r="N191" s="92"/>
      <c r="O191" s="92"/>
      <c r="P191" s="92"/>
      <c r="Q191" s="937"/>
    </row>
    <row r="192" spans="6:17" x14ac:dyDescent="0.15">
      <c r="F192" s="936"/>
      <c r="G192" s="102"/>
      <c r="H192" s="93" t="s">
        <v>18</v>
      </c>
      <c r="I192" s="94"/>
      <c r="J192" s="94"/>
      <c r="K192" s="94"/>
      <c r="L192" s="94"/>
      <c r="M192" s="94"/>
      <c r="N192" s="94"/>
      <c r="O192" s="94"/>
      <c r="P192" s="94"/>
      <c r="Q192" s="937"/>
    </row>
    <row r="193" spans="6:17" x14ac:dyDescent="0.15">
      <c r="F193" s="936">
        <v>47</v>
      </c>
      <c r="G193" s="101" t="s">
        <v>727</v>
      </c>
      <c r="H193" s="91" t="s">
        <v>728</v>
      </c>
      <c r="I193" s="92">
        <v>2216768</v>
      </c>
      <c r="J193" s="92">
        <v>0</v>
      </c>
      <c r="K193" s="92">
        <f>I193-J193</f>
        <v>2216768</v>
      </c>
      <c r="L193" s="92">
        <v>2480060</v>
      </c>
      <c r="M193" s="92">
        <v>2216768</v>
      </c>
      <c r="N193" s="92">
        <f>MIN(L193:M193)</f>
        <v>2216768</v>
      </c>
      <c r="O193" s="92">
        <f>MIN(K193,N193)</f>
        <v>2216768</v>
      </c>
      <c r="P193" s="92">
        <f>ROUNDDOWN(O193/2*Q193,-3)</f>
        <v>1108000</v>
      </c>
      <c r="Q193" s="937">
        <v>1</v>
      </c>
    </row>
    <row r="194" spans="6:17" x14ac:dyDescent="0.15">
      <c r="F194" s="936"/>
      <c r="G194" s="102"/>
      <c r="H194" s="91" t="s">
        <v>680</v>
      </c>
      <c r="I194" s="92"/>
      <c r="J194" s="92"/>
      <c r="K194" s="92"/>
      <c r="L194" s="92"/>
      <c r="M194" s="92"/>
      <c r="N194" s="92"/>
      <c r="O194" s="92"/>
      <c r="P194" s="92"/>
      <c r="Q194" s="937"/>
    </row>
    <row r="195" spans="6:17" x14ac:dyDescent="0.15">
      <c r="F195" s="936"/>
      <c r="G195" s="102"/>
      <c r="H195" s="91" t="s">
        <v>681</v>
      </c>
      <c r="I195" s="92"/>
      <c r="J195" s="92"/>
      <c r="K195" s="92"/>
      <c r="L195" s="92"/>
      <c r="M195" s="92"/>
      <c r="N195" s="92"/>
      <c r="O195" s="92"/>
      <c r="P195" s="92"/>
      <c r="Q195" s="937"/>
    </row>
    <row r="196" spans="6:17" x14ac:dyDescent="0.15">
      <c r="F196" s="936"/>
      <c r="G196" s="102"/>
      <c r="H196" s="93" t="s">
        <v>18</v>
      </c>
      <c r="I196" s="94"/>
      <c r="J196" s="94"/>
      <c r="K196" s="94"/>
      <c r="L196" s="94"/>
      <c r="M196" s="94"/>
      <c r="N196" s="94"/>
      <c r="O196" s="94"/>
      <c r="P196" s="94"/>
      <c r="Q196" s="937"/>
    </row>
  </sheetData>
  <mergeCells count="94">
    <mergeCell ref="F193:F196"/>
    <mergeCell ref="Q193:Q196"/>
    <mergeCell ref="F185:F188"/>
    <mergeCell ref="Q185:Q188"/>
    <mergeCell ref="F189:F192"/>
    <mergeCell ref="Q189:Q192"/>
    <mergeCell ref="F177:F180"/>
    <mergeCell ref="Q177:Q180"/>
    <mergeCell ref="F181:F184"/>
    <mergeCell ref="Q181:Q184"/>
    <mergeCell ref="F169:F172"/>
    <mergeCell ref="Q169:Q172"/>
    <mergeCell ref="F173:F176"/>
    <mergeCell ref="Q173:Q176"/>
    <mergeCell ref="F161:F164"/>
    <mergeCell ref="Q161:Q164"/>
    <mergeCell ref="F165:F168"/>
    <mergeCell ref="Q165:Q168"/>
    <mergeCell ref="F153:F156"/>
    <mergeCell ref="Q153:Q156"/>
    <mergeCell ref="F157:F160"/>
    <mergeCell ref="Q157:Q160"/>
    <mergeCell ref="F145:F148"/>
    <mergeCell ref="Q145:Q148"/>
    <mergeCell ref="F149:F152"/>
    <mergeCell ref="Q149:Q152"/>
    <mergeCell ref="F137:F140"/>
    <mergeCell ref="Q137:Q140"/>
    <mergeCell ref="F141:F144"/>
    <mergeCell ref="Q141:Q144"/>
    <mergeCell ref="F129:F132"/>
    <mergeCell ref="Q129:Q132"/>
    <mergeCell ref="F133:F136"/>
    <mergeCell ref="Q133:Q136"/>
    <mergeCell ref="F121:F124"/>
    <mergeCell ref="Q121:Q124"/>
    <mergeCell ref="F125:F128"/>
    <mergeCell ref="Q125:Q128"/>
    <mergeCell ref="F113:F116"/>
    <mergeCell ref="Q113:Q116"/>
    <mergeCell ref="F117:F120"/>
    <mergeCell ref="Q117:Q120"/>
    <mergeCell ref="F105:F108"/>
    <mergeCell ref="Q105:Q108"/>
    <mergeCell ref="F109:F112"/>
    <mergeCell ref="Q109:Q112"/>
    <mergeCell ref="F97:F100"/>
    <mergeCell ref="Q97:Q100"/>
    <mergeCell ref="F101:F104"/>
    <mergeCell ref="Q101:Q104"/>
    <mergeCell ref="F89:F92"/>
    <mergeCell ref="Q89:Q92"/>
    <mergeCell ref="F93:F96"/>
    <mergeCell ref="Q93:Q96"/>
    <mergeCell ref="F81:F84"/>
    <mergeCell ref="Q81:Q84"/>
    <mergeCell ref="F85:F88"/>
    <mergeCell ref="Q85:Q88"/>
    <mergeCell ref="F73:F76"/>
    <mergeCell ref="Q73:Q76"/>
    <mergeCell ref="F77:F80"/>
    <mergeCell ref="Q77:Q80"/>
    <mergeCell ref="F65:F68"/>
    <mergeCell ref="Q65:Q68"/>
    <mergeCell ref="F69:F72"/>
    <mergeCell ref="Q69:Q72"/>
    <mergeCell ref="F57:F60"/>
    <mergeCell ref="Q57:Q60"/>
    <mergeCell ref="F61:F64"/>
    <mergeCell ref="Q61:Q64"/>
    <mergeCell ref="F49:F52"/>
    <mergeCell ref="Q49:Q52"/>
    <mergeCell ref="F53:F56"/>
    <mergeCell ref="Q53:Q56"/>
    <mergeCell ref="F41:F44"/>
    <mergeCell ref="Q41:Q44"/>
    <mergeCell ref="F45:F48"/>
    <mergeCell ref="Q45:Q48"/>
    <mergeCell ref="F33:F36"/>
    <mergeCell ref="Q33:Q36"/>
    <mergeCell ref="F37:F40"/>
    <mergeCell ref="Q37:Q40"/>
    <mergeCell ref="F25:F28"/>
    <mergeCell ref="Q25:Q28"/>
    <mergeCell ref="F29:F32"/>
    <mergeCell ref="Q29:Q32"/>
    <mergeCell ref="F17:F20"/>
    <mergeCell ref="Q17:Q20"/>
    <mergeCell ref="F21:F24"/>
    <mergeCell ref="Q21:Q24"/>
    <mergeCell ref="F9:F12"/>
    <mergeCell ref="Q9:Q12"/>
    <mergeCell ref="F13:F16"/>
    <mergeCell ref="Q13:Q16"/>
  </mergeCells>
  <phoneticPr fontId="5"/>
  <conditionalFormatting sqref="P9:P196">
    <cfRule type="expression" dxfId="0" priority="1">
      <formula>$K9&gt;$N9</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t="s">
        <v>642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642</v>
      </c>
      <c r="C11" s="13" t="str">
        <f t="shared" si="0"/>
        <v>子ども・若者育成支援</v>
      </c>
      <c r="D11" s="13" t="str">
        <f t="shared" si="8"/>
        <v>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642</v>
      </c>
      <c r="C13" s="13" t="str">
        <f t="shared" si="9"/>
        <v>少子化社会対策</v>
      </c>
      <c r="D13" s="13" t="str">
        <f t="shared" si="8"/>
        <v>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子ども・若者育成支援、少子化社会対策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642</v>
      </c>
      <c r="C15" s="13" t="str">
        <f t="shared" si="9"/>
        <v>男女共同参画</v>
      </c>
      <c r="D15" s="13" t="str">
        <f t="shared" si="8"/>
        <v>子ども・若者育成支援、少子化社会対策、男女共同参画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子ども・若者育成支援、少子化社会対策、男女共同参画</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子ども・若者育成支援、少子化社会対策、男女共同参画</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子ども・若者育成支援、少子化社会対策、男女共同参画</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子ども・若者育成支援、少子化社会対策、男女共同参画</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子ども・若者育成支援、少子化社会対策、男女共同参画</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子ども・若者育成支援、少子化社会対策、男女共同参画</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子ども・若者育成支援、少子化社会対策、男女共同参画</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子ども・若者育成支援、少子化社会対策、男女共同参画</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子ども・若者育成支援、少子化社会対策、男女共同参画</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Q54"/>
  <sheetViews>
    <sheetView topLeftCell="F4" workbookViewId="0">
      <selection activeCell="J17" sqref="J17"/>
    </sheetView>
  </sheetViews>
  <sheetFormatPr defaultRowHeight="13.5" x14ac:dyDescent="0.15"/>
  <cols>
    <col min="13" max="13" width="23.375" customWidth="1"/>
    <col min="14" max="14" width="17.5" customWidth="1"/>
    <col min="15" max="19" width="13.75" customWidth="1"/>
  </cols>
  <sheetData>
    <row r="2" spans="11:17" x14ac:dyDescent="0.15">
      <c r="K2">
        <v>145</v>
      </c>
      <c r="L2" t="s">
        <v>739</v>
      </c>
      <c r="M2" t="s">
        <v>678</v>
      </c>
      <c r="N2">
        <v>11534000</v>
      </c>
    </row>
    <row r="3" spans="11:17" x14ac:dyDescent="0.15">
      <c r="K3">
        <v>154</v>
      </c>
      <c r="L3" t="s">
        <v>740</v>
      </c>
      <c r="M3" t="s">
        <v>678</v>
      </c>
      <c r="N3">
        <v>6900000</v>
      </c>
    </row>
    <row r="4" spans="11:17" x14ac:dyDescent="0.15">
      <c r="K4">
        <v>156</v>
      </c>
      <c r="L4" t="s">
        <v>741</v>
      </c>
      <c r="M4" t="s">
        <v>678</v>
      </c>
      <c r="N4">
        <v>6896000</v>
      </c>
    </row>
    <row r="5" spans="11:17" x14ac:dyDescent="0.15">
      <c r="K5">
        <v>157</v>
      </c>
      <c r="L5" t="s">
        <v>742</v>
      </c>
      <c r="M5" t="s">
        <v>678</v>
      </c>
      <c r="N5">
        <v>6470000</v>
      </c>
    </row>
    <row r="6" spans="11:17" x14ac:dyDescent="0.15">
      <c r="K6">
        <v>143</v>
      </c>
      <c r="L6" t="s">
        <v>743</v>
      </c>
      <c r="M6" t="s">
        <v>678</v>
      </c>
      <c r="N6">
        <v>6466000</v>
      </c>
    </row>
    <row r="7" spans="11:17" x14ac:dyDescent="0.15">
      <c r="K7">
        <v>149</v>
      </c>
      <c r="L7" t="s">
        <v>744</v>
      </c>
      <c r="M7" t="s">
        <v>678</v>
      </c>
      <c r="N7">
        <v>6167000</v>
      </c>
    </row>
    <row r="8" spans="11:17" x14ac:dyDescent="0.15">
      <c r="K8">
        <v>150</v>
      </c>
      <c r="L8" t="s">
        <v>745</v>
      </c>
      <c r="M8" t="s">
        <v>678</v>
      </c>
      <c r="N8">
        <v>6166000</v>
      </c>
    </row>
    <row r="9" spans="11:17" x14ac:dyDescent="0.15">
      <c r="K9">
        <v>142</v>
      </c>
      <c r="L9" t="s">
        <v>746</v>
      </c>
      <c r="M9" t="s">
        <v>678</v>
      </c>
      <c r="N9">
        <v>5293000</v>
      </c>
    </row>
    <row r="10" spans="11:17" x14ac:dyDescent="0.15">
      <c r="K10">
        <v>139</v>
      </c>
      <c r="L10" t="s">
        <v>747</v>
      </c>
      <c r="M10" t="s">
        <v>678</v>
      </c>
      <c r="N10">
        <v>5157000</v>
      </c>
    </row>
    <row r="11" spans="11:17" x14ac:dyDescent="0.15">
      <c r="K11">
        <v>146</v>
      </c>
      <c r="L11" t="s">
        <v>748</v>
      </c>
      <c r="M11" t="s">
        <v>678</v>
      </c>
      <c r="N11">
        <v>5154000</v>
      </c>
    </row>
    <row r="12" spans="11:17" x14ac:dyDescent="0.15">
      <c r="K12">
        <v>141</v>
      </c>
      <c r="L12" t="s">
        <v>749</v>
      </c>
      <c r="M12" t="s">
        <v>678</v>
      </c>
      <c r="N12">
        <v>4654000</v>
      </c>
    </row>
    <row r="13" spans="11:17" x14ac:dyDescent="0.15">
      <c r="N13">
        <f>SUM(N2:N12)</f>
        <v>70857000</v>
      </c>
    </row>
    <row r="15" spans="11:17" x14ac:dyDescent="0.15">
      <c r="K15">
        <v>13</v>
      </c>
      <c r="M15" t="s">
        <v>679</v>
      </c>
      <c r="N15">
        <v>40474000</v>
      </c>
      <c r="P15" t="s">
        <v>693</v>
      </c>
      <c r="Q15">
        <v>40474000</v>
      </c>
    </row>
    <row r="16" spans="11:17" x14ac:dyDescent="0.15">
      <c r="K16">
        <v>27</v>
      </c>
      <c r="M16" t="s">
        <v>679</v>
      </c>
      <c r="N16">
        <v>23241000</v>
      </c>
      <c r="P16" t="s">
        <v>729</v>
      </c>
      <c r="Q16">
        <v>35099000</v>
      </c>
    </row>
    <row r="17" spans="11:17" x14ac:dyDescent="0.15">
      <c r="K17">
        <v>40</v>
      </c>
      <c r="M17" t="s">
        <v>679</v>
      </c>
      <c r="N17">
        <v>15902000</v>
      </c>
      <c r="P17" t="s">
        <v>730</v>
      </c>
      <c r="Q17">
        <v>30696000</v>
      </c>
    </row>
    <row r="18" spans="11:17" x14ac:dyDescent="0.15">
      <c r="K18">
        <v>28</v>
      </c>
      <c r="M18" t="s">
        <v>679</v>
      </c>
      <c r="N18">
        <v>12549000</v>
      </c>
      <c r="P18" t="s">
        <v>731</v>
      </c>
      <c r="Q18">
        <v>27483000</v>
      </c>
    </row>
    <row r="19" spans="11:17" x14ac:dyDescent="0.15">
      <c r="K19">
        <v>12</v>
      </c>
      <c r="L19" t="s">
        <v>692</v>
      </c>
      <c r="M19" t="s">
        <v>679</v>
      </c>
      <c r="N19">
        <v>10931000</v>
      </c>
      <c r="P19" t="s">
        <v>732</v>
      </c>
      <c r="Q19">
        <v>26942000</v>
      </c>
    </row>
    <row r="20" spans="11:17" x14ac:dyDescent="0.15">
      <c r="K20">
        <v>36</v>
      </c>
      <c r="L20" t="s">
        <v>716</v>
      </c>
      <c r="M20" t="s">
        <v>679</v>
      </c>
      <c r="N20">
        <v>10602000</v>
      </c>
      <c r="P20" t="s">
        <v>707</v>
      </c>
      <c r="Q20">
        <v>23241000</v>
      </c>
    </row>
    <row r="21" spans="11:17" x14ac:dyDescent="0.15">
      <c r="K21">
        <v>14</v>
      </c>
      <c r="L21" t="s">
        <v>694</v>
      </c>
      <c r="M21" t="s">
        <v>679</v>
      </c>
      <c r="N21">
        <v>9194000</v>
      </c>
      <c r="P21" t="s">
        <v>733</v>
      </c>
      <c r="Q21">
        <v>16290000</v>
      </c>
    </row>
    <row r="22" spans="11:17" x14ac:dyDescent="0.15">
      <c r="K22">
        <v>21</v>
      </c>
      <c r="L22" t="s">
        <v>701</v>
      </c>
      <c r="M22" t="s">
        <v>679</v>
      </c>
      <c r="N22">
        <v>8943000</v>
      </c>
      <c r="P22" t="s">
        <v>720</v>
      </c>
      <c r="Q22">
        <v>15902000</v>
      </c>
    </row>
    <row r="23" spans="11:17" x14ac:dyDescent="0.15">
      <c r="K23">
        <v>11</v>
      </c>
      <c r="L23" t="s">
        <v>691</v>
      </c>
      <c r="M23" t="s">
        <v>679</v>
      </c>
      <c r="N23">
        <v>8175000</v>
      </c>
      <c r="P23" t="s">
        <v>708</v>
      </c>
      <c r="Q23">
        <v>12549000</v>
      </c>
    </row>
    <row r="24" spans="11:17" x14ac:dyDescent="0.15">
      <c r="K24">
        <v>25</v>
      </c>
      <c r="L24" t="s">
        <v>705</v>
      </c>
      <c r="M24" t="s">
        <v>679</v>
      </c>
      <c r="N24">
        <v>6660000</v>
      </c>
      <c r="P24" t="s">
        <v>734</v>
      </c>
      <c r="Q24">
        <v>12369000</v>
      </c>
    </row>
    <row r="25" spans="11:17" x14ac:dyDescent="0.15">
      <c r="N25">
        <f>SUM(N15:N24)</f>
        <v>146671000</v>
      </c>
    </row>
    <row r="29" spans="11:17" x14ac:dyDescent="0.15">
      <c r="K29">
        <v>52</v>
      </c>
      <c r="M29" t="s">
        <v>678</v>
      </c>
      <c r="N29">
        <v>35099000</v>
      </c>
    </row>
    <row r="30" spans="11:17" x14ac:dyDescent="0.15">
      <c r="K30">
        <v>60</v>
      </c>
      <c r="M30" t="s">
        <v>678</v>
      </c>
      <c r="N30">
        <v>30696000</v>
      </c>
    </row>
    <row r="31" spans="11:17" x14ac:dyDescent="0.15">
      <c r="K31">
        <v>66</v>
      </c>
      <c r="M31" t="s">
        <v>678</v>
      </c>
      <c r="N31">
        <v>27483000</v>
      </c>
    </row>
    <row r="32" spans="11:17" x14ac:dyDescent="0.15">
      <c r="K32">
        <v>53</v>
      </c>
      <c r="M32" t="s">
        <v>678</v>
      </c>
      <c r="N32">
        <v>26942000</v>
      </c>
    </row>
    <row r="33" spans="11:14" x14ac:dyDescent="0.15">
      <c r="K33">
        <v>58</v>
      </c>
      <c r="M33" t="s">
        <v>678</v>
      </c>
      <c r="N33">
        <v>16290000</v>
      </c>
    </row>
    <row r="34" spans="11:14" x14ac:dyDescent="0.15">
      <c r="K34">
        <v>59</v>
      </c>
      <c r="M34" t="s">
        <v>678</v>
      </c>
      <c r="N34">
        <v>12369000</v>
      </c>
    </row>
    <row r="35" spans="11:14" x14ac:dyDescent="0.15">
      <c r="K35">
        <v>48</v>
      </c>
      <c r="L35" t="s">
        <v>735</v>
      </c>
      <c r="M35" t="s">
        <v>678</v>
      </c>
      <c r="N35">
        <v>7552000</v>
      </c>
    </row>
    <row r="36" spans="11:14" x14ac:dyDescent="0.15">
      <c r="K36">
        <v>49</v>
      </c>
      <c r="L36" t="s">
        <v>736</v>
      </c>
      <c r="M36" t="s">
        <v>678</v>
      </c>
      <c r="N36">
        <v>7475000</v>
      </c>
    </row>
    <row r="37" spans="11:14" x14ac:dyDescent="0.15">
      <c r="K37">
        <v>64</v>
      </c>
      <c r="L37" t="s">
        <v>737</v>
      </c>
      <c r="M37" t="s">
        <v>678</v>
      </c>
      <c r="N37">
        <v>7025000</v>
      </c>
    </row>
    <row r="38" spans="11:14" x14ac:dyDescent="0.15">
      <c r="K38">
        <v>50</v>
      </c>
      <c r="L38" t="s">
        <v>738</v>
      </c>
      <c r="M38" t="s">
        <v>678</v>
      </c>
      <c r="N38">
        <v>6689000</v>
      </c>
    </row>
    <row r="39" spans="11:14" x14ac:dyDescent="0.15">
      <c r="N39">
        <f>SUM(N29:N38)</f>
        <v>177620000</v>
      </c>
    </row>
    <row r="45" spans="11:14" x14ac:dyDescent="0.15">
      <c r="K45" s="105" t="s">
        <v>763</v>
      </c>
      <c r="L45" s="106" t="s">
        <v>738</v>
      </c>
      <c r="M45" s="107">
        <v>193644000</v>
      </c>
    </row>
    <row r="46" spans="11:14" x14ac:dyDescent="0.15">
      <c r="K46" s="105" t="s">
        <v>764</v>
      </c>
      <c r="L46" s="106" t="s">
        <v>729</v>
      </c>
      <c r="M46" s="107">
        <v>145930000</v>
      </c>
    </row>
    <row r="47" spans="11:14" x14ac:dyDescent="0.15">
      <c r="K47" s="105" t="s">
        <v>765</v>
      </c>
      <c r="L47" s="106" t="s">
        <v>730</v>
      </c>
      <c r="M47" s="107">
        <v>121577000</v>
      </c>
    </row>
    <row r="48" spans="11:14" x14ac:dyDescent="0.15">
      <c r="K48" s="105" t="s">
        <v>766</v>
      </c>
      <c r="L48" s="106" t="s">
        <v>732</v>
      </c>
      <c r="M48" s="107">
        <v>102688000</v>
      </c>
    </row>
    <row r="49" spans="11:13" x14ac:dyDescent="0.15">
      <c r="K49" s="105">
        <v>116</v>
      </c>
      <c r="L49" s="106" t="s">
        <v>733</v>
      </c>
      <c r="M49" s="107">
        <v>95406000</v>
      </c>
    </row>
    <row r="50" spans="11:13" x14ac:dyDescent="0.15">
      <c r="K50" s="105" t="s">
        <v>767</v>
      </c>
      <c r="L50" s="106" t="s">
        <v>761</v>
      </c>
      <c r="M50" s="107">
        <v>87981000</v>
      </c>
    </row>
    <row r="51" spans="11:13" x14ac:dyDescent="0.15">
      <c r="K51" s="105" t="s">
        <v>768</v>
      </c>
      <c r="L51" s="106" t="s">
        <v>735</v>
      </c>
      <c r="M51" s="107">
        <v>81202000</v>
      </c>
    </row>
    <row r="52" spans="11:13" x14ac:dyDescent="0.15">
      <c r="K52" s="105" t="s">
        <v>769</v>
      </c>
      <c r="L52" s="106" t="s">
        <v>737</v>
      </c>
      <c r="M52" s="107">
        <v>80225000</v>
      </c>
    </row>
    <row r="53" spans="11:13" x14ac:dyDescent="0.15">
      <c r="K53" s="105" t="s">
        <v>770</v>
      </c>
      <c r="L53" s="106" t="s">
        <v>762</v>
      </c>
      <c r="M53" s="107">
        <v>67651000</v>
      </c>
    </row>
    <row r="54" spans="11:13" x14ac:dyDescent="0.15">
      <c r="K54" s="105">
        <v>67</v>
      </c>
      <c r="L54" s="106" t="s">
        <v>734</v>
      </c>
      <c r="M54" s="107">
        <v>65883000</v>
      </c>
    </row>
  </sheetData>
  <sortState ref="O15:P34">
    <sortCondition descending="1" ref="P15"/>
  </sortSt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Sheet1</vt:lpstr>
      <vt:lpstr>入力規則等</vt:lpstr>
      <vt:lpstr>Sheet4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2022-06-06T09:46:09Z</cp:lastPrinted>
  <dcterms:created xsi:type="dcterms:W3CDTF">2012-03-13T00:50:25Z</dcterms:created>
  <dcterms:modified xsi:type="dcterms:W3CDTF">2022-08-18T05:59:32Z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