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23試験\"/>
    </mc:Choice>
  </mc:AlternateContent>
  <bookViews>
    <workbookView xWindow="24000" yWindow="-1125" windowWidth="21600" windowHeight="113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45" i="3"/>
  <c r="AY606" i="3"/>
  <c r="AY417" i="3"/>
  <c r="AY213" i="3"/>
  <c r="AY235" i="3"/>
  <c r="AY369" i="3"/>
  <c r="AY255" i="3"/>
  <c r="AY271" i="3"/>
  <c r="AY459"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<sst xmlns="http://schemas.openxmlformats.org/spreadsheetml/2006/main" count="3127" uniqueCount="809">
  <si>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</si>
  <si>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</si>
  <si>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</si>
  <si>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</si>
  <si>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</si>
  <si>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</si>
  <si>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</si>
  <si>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</si>
  <si>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</si>
  <si>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</si>
  <si>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</si>
  <si>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</si>
  <si>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</si>
  <si>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</si>
  <si>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</si>
  <si>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</si>
  <si>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</si>
  <si>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</si>
  <si>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</si>
  <si>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</si>
  <si>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</si>
  <si>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</si>
  <si>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</si>
  <si>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</si>
  <si>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</si>
  <si>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</si>
  <si>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</si>
  <si>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</si>
  <si>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</si>
  <si>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</si>
  <si>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</si>
  <si>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</si>
  <si>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</si>
  <si>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</si>
  <si>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</si>
  <si>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</si>
  <si>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</si>
  <si>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</si>
  <si>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</si>
  <si>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</si>
  <si>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</si>
  <si>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</si>
  <si>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</si>
  <si>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</si>
  <si>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</si>
  <si>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</si>
  <si>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</si>
  <si>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</si>
  <si>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</si>
  <si>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</si>
  <si>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</si>
  <si>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</si>
  <si>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</si>
  <si>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</si>
  <si>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</si>
  <si>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</si>
  <si>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</si>
  <si>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</si>
  <si>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</si>
  <si>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</si>
  <si>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</si>
  <si>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</si>
  <si>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</si>
  <si>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</si>
  <si>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</si>
  <si>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</si>
  <si>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</si>
  <si>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</si>
  <si>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</si>
  <si>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</si>
  <si>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</si>
  <si>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</si>
  <si>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</si>
  <si>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</si>
  <si>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</si>
  <si>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</si>
  <si>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</si>
  <si>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</si>
  <si>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</si>
  <si>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</si>
  <si>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</si>
  <si>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</si>
  <si>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</si>
  <si>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</si>
  <si>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</si>
  <si>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</si>
  <si>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</si>
  <si>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</si>
  <si>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</si>
  <si>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</si>
  <si>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</si>
  <si>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</si>
  <si>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</si>
  <si>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</si>
  <si>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</si>
  <si>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</si>
  <si>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</si>
  <si>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</si>
  <si>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</si>
  <si>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</si>
  <si>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</si>
  <si>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</si>
  <si>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</si>
  <si>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</si>
  <si>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</si>
  <si>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</si>
  <si>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</si>
  <si>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</si>
  <si>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</si>
  <si>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</si>
  <si>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</si>
  <si>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</si>
  <si>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</si>
  <si>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</si>
  <si>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</si>
  <si>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</si>
  <si>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</si>
  <si>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</si>
  <si>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</si>
  <si>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</si>
  <si>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</si>
  <si>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</si>
  <si>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</si>
  <si>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</si>
  <si>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</si>
  <si>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</si>
  <si>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</si>
  <si>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</si>
  <si>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</si>
  <si>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</si>
  <si>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</si>
  <si>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</si>
  <si>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</si>
  <si>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</si>
  <si>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</si>
  <si>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</si>
  <si>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</si>
  <si>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</si>
  <si>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</si>
  <si>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</si>
  <si>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</si>
  <si>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</si>
  <si>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</si>
  <si>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</si>
  <si>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</si>
  <si>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</si>
  <si>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</si>
  <si>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</si>
  <si>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</si>
  <si>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</si>
  <si>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</si>
  <si>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</si>
  <si>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</si>
  <si>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</si>
  <si>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</si>
  <si>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</si>
  <si>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</si>
  <si>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</si>
  <si>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</si>
  <si>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</si>
  <si>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</si>
  <si>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</si>
  <si>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</si>
  <si>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</si>
  <si>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</si>
  <si>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</si>
  <si>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</si>
  <si>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</si>
  <si>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</si>
  <si>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</si>
  <si>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</si>
  <si>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</si>
  <si>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</si>
  <si>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</si>
  <si>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</si>
  <si>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</si>
  <si>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</si>
  <si>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</si>
  <si>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</si>
  <si>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</si>
  <si>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</si>
  <si>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</si>
  <si>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</si>
  <si>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</si>
  <si>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</si>
  <si>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</si>
  <si>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</si>
  <si>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</si>
  <si>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</si>
  <si>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</si>
  <si>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</si>
  <si>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</si>
  <si>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</si>
  <si>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</si>
  <si>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</si>
  <si>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</si>
  <si>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</si>
  <si>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</si>
  <si>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</si>
  <si>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</si>
  <si>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</si>
  <si>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</si>
  <si>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</si>
  <si>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</si>
  <si>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</si>
  <si>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</si>
  <si>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</si>
  <si>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</si>
  <si>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</si>
  <si>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</si>
  <si>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</si>
  <si>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</si>
  <si>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</si>
  <si>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</si>
  <si>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</si>
  <si>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</si>
  <si>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</si>
  <si>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</si>
  <si>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</si>
  <si>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</si>
  <si>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</si>
  <si>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</si>
  <si>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</si>
  <si>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</si>
  <si>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</si>
  <si>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</si>
  <si>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</si>
  <si>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</si>
  <si>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</si>
  <si>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</si>
  <si>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</si>
  <si>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</si>
  <si>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</si>
  <si>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</si>
  <si>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</si>
  <si>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</si>
  <si>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</si>
  <si>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</si>
  <si>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</si>
  <si>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</si>
  <si>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</si>
  <si>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</si>
  <si>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</si>
  <si>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</si>
  <si>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</si>
  <si>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</si>
  <si>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</si>
  <si>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</si>
  <si>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</si>
  <si>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</si>
  <si>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</si>
  <si>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</si>
  <si>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</si>
  <si>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</si>
  <si>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</si>
  <si>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</si>
  <si>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</si>
  <si>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</si>
  <si>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</si>
  <si>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</si>
  <si>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</si>
  <si>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</si>
  <si>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</si>
  <si>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</si>
  <si>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</si>
  <si>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</si>
  <si>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</si>
  <si>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</si>
  <si>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</si>
  <si>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</si>
  <si>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</si>
  <si>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</si>
  <si>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</si>
  <si>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</si>
  <si>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</si>
  <si>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</si>
  <si>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</si>
  <si>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</si>
  <si>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</si>
  <si>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</si>
  <si>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</si>
  <si>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</si>
  <si>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</si>
  <si>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</si>
  <si>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</si>
  <si>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</si>
  <si>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</si>
  <si>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</si>
  <si>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</si>
  <si>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</si>
  <si>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</si>
  <si>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</si>
  <si>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</si>
  <si>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</si>
  <si>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</si>
  <si>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</si>
  <si>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</si>
  <si>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</si>
  <si>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</si>
  <si>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</si>
  <si>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</si>
  <si>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</si>
  <si>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</si>
  <si>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</si>
  <si>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</si>
  <si>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</si>
  <si>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</si>
  <si>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</si>
  <si>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</si>
  <si>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</si>
  <si>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</si>
  <si>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</si>
  <si>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</si>
  <si>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</si>
  <si>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</si>
  <si>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</si>
  <si>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</si>
  <si>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</si>
  <si>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</si>
  <si>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</si>
  <si>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</si>
  <si>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</si>
  <si>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</si>
  <si>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</si>
  <si>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</si>
  <si>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</si>
  <si>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</si>
  <si>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</si>
  <si>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</si>
  <si>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</si>
  <si>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</si>
  <si>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</si>
  <si>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</si>
  <si>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</si>
  <si>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</si>
  <si>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</si>
  <si>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</si>
  <si>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</si>
  <si>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</si>
  <si>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</si>
  <si>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</si>
  <si>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</si>
  <si>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</si>
  <si>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</si>
  <si>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</si>
  <si>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</si>
  <si>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</si>
  <si>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</si>
  <si>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</si>
  <si>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</si>
  <si>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</si>
  <si>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</si>
  <si>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</si>
  <si>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</si>
  <si>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</si>
  <si>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</si>
  <si>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</si>
  <si>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</si>
  <si>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</si>
  <si>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</si>
  <si>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</si>
  <si>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</si>
  <si>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</si>
  <si>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</si>
  <si>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</si>
  <si>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</si>
  <si>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</si>
  <si>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</si>
  <si>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</si>
  <si>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</si>
  <si>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</si>
  <si>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</si>
  <si>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</si>
  <si>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</si>
  <si>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</si>
  <si>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</si>
  <si>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</si>
  <si>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</si>
  <si>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</si>
  <si>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</si>
  <si>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</si>
  <si>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</si>
  <si>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</si>
  <si>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</si>
  <si>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</si>
  <si>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</si>
  <si>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</si>
  <si>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</si>
  <si>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</si>
  <si>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</si>
  <si>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</si>
  <si>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</si>
  <si>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</si>
  <si>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</si>
  <si>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</si>
  <si>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</si>
  <si>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</si>
  <si>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</si>
  <si>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</si>
  <si>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</si>
  <si>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</si>
  <si>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</si>
  <si>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</si>
  <si>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</si>
  <si>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</si>
  <si>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</si>
  <si>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</si>
  <si>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</si>
  <si>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</si>
  <si>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</si>
  <si>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</si>
  <si>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</si>
  <si>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</si>
  <si>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</si>
  <si>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</si>
  <si>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</si>
  <si>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</si>
  <si>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</si>
  <si>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</si>
  <si>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</si>
  <si>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</si>
  <si>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</si>
  <si>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</si>
  <si>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</si>
  <si>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</si>
  <si>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</si>
  <si>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</si>
  <si>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</si>
  <si>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</si>
  <si>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</si>
  <si>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</si>
  <si>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</si>
  <si>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</si>
  <si>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</si>
  <si>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</si>
  <si>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</si>
  <si>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</si>
  <si>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</si>
  <si>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</si>
  <si>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</si>
  <si>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</si>
  <si>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</si>
  <si>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</si>
  <si>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</si>
  <si>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</si>
  <si>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</si>
  <si>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</si>
  <si>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</si>
  <si>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</si>
  <si>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</si>
  <si>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</si>
  <si>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</si>
  <si>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</si>
  <si>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</si>
  <si>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</si>
  <si>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</si>
  <si>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</si>
  <si>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</si>
  <si>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</si>
  <si>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</si>
  <si>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</si>
  <si>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</si>
  <si>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</si>
  <si>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</si>
  <si>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</si>
  <si>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</si>
  <si>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</si>
  <si>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</si>
  <si>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</si>
  <si>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</si>
  <si>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</si>
  <si>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</si>
  <si>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</si>
  <si>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</si>
  <si>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</si>
  <si>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</si>
  <si>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</si>
  <si>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</si>
  <si>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</si>
  <si>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</si>
  <si>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</si>
  <si>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</si>
  <si>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</si>
  <si>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</si>
  <si>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</si>
  <si>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</si>
  <si>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</si>
  <si>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</si>
  <si>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</si>
  <si>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</si>
  <si>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</si>
  <si>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</si>
  <si>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</si>
  <si>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</si>
  <si>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</si>
  <si>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</si>
  <si>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</si>
  <si>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</si>
  <si>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</si>
  <si>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</si>
  <si>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</si>
  <si>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</si>
  <si>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</si>
  <si>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</si>
  <si>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</si>
  <si>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</si>
  <si>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</si>
  <si>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</si>
  <si>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</si>
  <si>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</si>
  <si>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</si>
  <si>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</si>
  <si>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</si>
  <si>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</si>
  <si>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</si>
  <si>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</si>
  <si>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</si>
  <si>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</si>
  <si>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</si>
  <si>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</si>
  <si>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</si>
  <si>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</si>
  <si>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</si>
  <si>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</si>
  <si>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</si>
  <si>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</si>
  <si>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</si>
  <si>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</si>
  <si>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</si>
  <si>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</si>
  <si>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</si>
  <si>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</si>
  <si>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</si>
  <si>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</si>
  <si>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</si>
  <si>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</si>
  <si>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</si>
  <si>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</si>
  <si>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</si>
  <si>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</si>
  <si>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</si>
  <si>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</si>
  <si>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</si>
  <si>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</si>
  <si>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</si>
  <si>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</si>
  <si>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</si>
  <si>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</si>
  <si>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</si>
  <si>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</si>
  <si>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</si>
  <si>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</si>
  <si>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</si>
  <si>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</si>
  <si>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</si>
  <si>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</si>
  <si>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</si>
  <si>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</si>
  <si>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</si>
  <si>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</si>
  <si>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</si>
  <si>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</si>
  <si>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</si>
  <si>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</si>
  <si>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</si>
  <si>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</si>
  <si>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</si>
  <si>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</si>
  <si>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</si>
  <si>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</si>
  <si>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</si>
  <si>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</si>
  <si>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</si>
  <si>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</si>
  <si>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</si>
  <si>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</si>
  <si>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</si>
  <si>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</si>
  <si>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</si>
  <si>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</si>
  <si>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</si>
  <si>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</si>
  <si>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</si>
  <si>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</si>
  <si>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</si>
  <si>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</si>
  <si>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</si>
  <si>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</si>
  <si>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</si>
  <si>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</si>
  <si>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</si>
  <si>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</si>
  <si>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</si>
  <si>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</si>
  <si>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</si>
  <si>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</si>
  <si>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</si>
  <si>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</si>
  <si>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</si>
  <si>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</si>
  <si>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</si>
  <si>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</si>
  <si>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</si>
  <si>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</si>
  <si>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</si>
  <si>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</si>
  <si>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</si>
  <si>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</si>
  <si>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</si>
  <si>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</si>
  <si>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</si>
  <si>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</si>
  <si>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</si>
  <si>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</si>
  <si>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</si>
  <si>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</si>
  <si>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</si>
  <si>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</si>
  <si>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</si>
  <si>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</si>
  <si>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</si>
  <si>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</si>
  <si>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</si>
  <si>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</si>
  <si>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</si>
  <si>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</si>
  <si>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</si>
  <si>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</si>
  <si>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</si>
  <si>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</si>
  <si>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</si>
  <si>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</si>
  <si>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</si>
  <si>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</si>
  <si>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</si>
  <si>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</si>
  <si>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</si>
  <si>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</si>
  <si>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</si>
  <si>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</si>
  <si>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</si>
  <si>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</si>
  <si>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</si>
  <si>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</si>
  <si>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</si>
  <si>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</si>
  <si>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</si>
  <si>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</si>
  <si>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</si>
  <si>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</si>
  <si>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</si>
  <si>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</si>
  <si>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</si>
  <si>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</si>
  <si>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</si>
  <si>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</si>
  <si>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</si>
  <si>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</si>
  <si>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</si>
  <si>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</si>
  <si>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</si>
  <si>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</si>
  <si>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</si>
  <si>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</si>
  <si>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</si>
  <si>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</si>
  <si>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</si>
  <si>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</si>
  <si>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</si>
  <si>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</si>
  <si>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</si>
  <si>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</si>
  <si>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</si>
  <si>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</si>
  <si>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</si>
  <si>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</si>
  <si>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</si>
  <si>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</si>
  <si>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</si>
  <si>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</si>
  <si>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</si>
  <si>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</si>
  <si>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</si>
  <si>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</si>
  <si>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</si>
  <si>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</si>
  <si>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</si>
  <si>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</si>
  <si>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</si>
  <si>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</si>
  <si>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</si>
  <si>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</si>
  <si>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</si>
  <si>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</si>
  <si>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</si>
  <si>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</si>
  <si>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</si>
  <si>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</si>
  <si>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</si>
  <si>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</si>
  <si>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</si>
  <si>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</si>
  <si>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</si>
  <si>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</si>
  <si>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</si>
  <si>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</si>
  <si>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</si>
  <si>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</si>
  <si>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</si>
  <si>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</si>
  <si>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国立保健医療科学院運営経費</t>
  </si>
  <si>
    <t>国立保健医療科学院</t>
  </si>
  <si>
    <t>新津　幸義</t>
  </si>
  <si>
    <t>平成14年度</t>
  </si>
  <si>
    <t>終了予定なし</t>
  </si>
  <si>
    <t>総務部会計課</t>
  </si>
  <si>
    <t>-</t>
  </si>
  <si>
    <t>国立保健医療科学院の調査研究事業を円滑に実施するための事務等を行うことを目的とする。</t>
  </si>
  <si>
    <t>以下の事業を行う。
研究調査の実施
年報作成
研究倫理審査委員会を開催
特殊施設（機器分析室）の管理運営
廃棄物の処理</t>
  </si>
  <si>
    <t>庁費</t>
  </si>
  <si>
    <t>諸謝金</t>
  </si>
  <si>
    <t>職員旅費</t>
  </si>
  <si>
    <t>外部委員による研究課題評価（毎年実施）で3.5点以上を目標とする。</t>
  </si>
  <si>
    <t>研究課題評価の総合点</t>
  </si>
  <si>
    <t>点</t>
  </si>
  <si>
    <t>研究倫理審査委員会における審査件数（書面審査含む）</t>
  </si>
  <si>
    <t>件</t>
  </si>
  <si>
    <t>年報作成部数</t>
  </si>
  <si>
    <t>部</t>
  </si>
  <si>
    <t>X:研究倫理審査委員会出席謝金+研究倫理審査委員会出席旅費+研究倫理審査委員会迅速審査（書面審査）謝金/Y:開催回数（審査件数）　　　　　　　　</t>
    <phoneticPr fontId="5"/>
  </si>
  <si>
    <t>円</t>
  </si>
  <si>
    <t>　　X/Y</t>
    <phoneticPr fontId="5"/>
  </si>
  <si>
    <t>1,003,200円/44件</t>
  </si>
  <si>
    <t>X:年報作成費用／Y:作成部数　　　　　　　</t>
    <phoneticPr fontId="5"/>
  </si>
  <si>
    <t>529,804円/1,250部</t>
  </si>
  <si>
    <t>X:廃棄物処理費用／Y:職員数　　　　　　　　　　　　　　　　　　　　　　　　　　　　　　　　　　　　　　　　　　</t>
    <phoneticPr fontId="5"/>
  </si>
  <si>
    <t>1,335,312円/151人</t>
  </si>
  <si>
    <t>施策大目標１　国立試験研究機関の適正かつ効果的な運営を確保すること</t>
  </si>
  <si>
    <t>ⅩⅢ－１－１　国立感染症研究所など国立試験研究機関の適正かつ効果的な運営を確保すること</t>
  </si>
  <si>
    <t>国立保健医療科学院における研究課題評価（毎年度実施）
※総合評点は5点満点で、3点で「良好」の評価</t>
  </si>
  <si>
    <t>平均3.5点以上</t>
  </si>
  <si>
    <t>国立保健医療科学院基盤的研究費</t>
  </si>
  <si>
    <t>国立社会保障・人口問題研究所運営経費</t>
  </si>
  <si>
    <t>国立感染症研究所運営経費</t>
  </si>
  <si>
    <t>597</t>
  </si>
  <si>
    <t>544</t>
  </si>
  <si>
    <t>483</t>
  </si>
  <si>
    <t>867</t>
  </si>
  <si>
    <t>878</t>
  </si>
  <si>
    <t>847</t>
  </si>
  <si>
    <t>850</t>
  </si>
  <si>
    <t>○</t>
  </si>
  <si>
    <t>①研究調査の実施
②年報作成
③研究倫理審査委員会を開催
④特殊施設（機器分析室）の管理運営
⑤廃棄物の処理
を行う。
このように、経費の適正な執行に努めることで、国立保健医療科学院の効率的な運営に資するもの。</t>
    <phoneticPr fontId="5"/>
  </si>
  <si>
    <t>-</t>
    <phoneticPr fontId="5"/>
  </si>
  <si>
    <t>有</t>
  </si>
  <si>
    <t>無</t>
  </si>
  <si>
    <t>‐</t>
  </si>
  <si>
    <t>国立保健医療科学院の養成訓練及び試験研究を円滑に遂行する上で必要な事業である。</t>
    <phoneticPr fontId="5"/>
  </si>
  <si>
    <t>国立保健医療科学院の運営にかかる経費のため、他に委ねることは出来ない。</t>
    <phoneticPr fontId="5"/>
  </si>
  <si>
    <t>科学院の調査研究に必要な経費であり、優先度は高い。</t>
    <phoneticPr fontId="5"/>
  </si>
  <si>
    <t>一般競争入札を実施して競争性を確保した。
随意契約（少額）については、複数者から見積書を取り寄せ、より安価な者と契約をし、コストの削減に努めている。
なお、一者応札となった案件に関しては、次回の調達の際に、応札条件の見直し等、競争性が確保されるよう検討したい。</t>
    <phoneticPr fontId="5"/>
  </si>
  <si>
    <t>概ね妥当である。</t>
    <phoneticPr fontId="5"/>
  </si>
  <si>
    <t>事業の適切な遂行に必要な経費に限定している。</t>
    <phoneticPr fontId="5"/>
  </si>
  <si>
    <t>両面コピーの活用やペーパーレス化の促進を行っている。</t>
    <phoneticPr fontId="5"/>
  </si>
  <si>
    <t>国立保健医療科学院における調査研究事業に関する経費という点で国立保健医療科学院基盤的研究費と類似しているが、それぞれ適切な役割分担となっている。
調査研究事業に密接に関係する事務費
調査研究事業
また、他機関もそれぞれの試験研究所において、調査研究事業を円滑に実施するための事務等を行うことを目的とする。</t>
    <phoneticPr fontId="5"/>
  </si>
  <si>
    <t>発注などの契約手続については、原則として一般競争入札を実施して競争性を確保している。
また、支出内容としても、廃棄物の処理費、委員会の運営等、科学院の運営に必要なものに支出している。</t>
    <phoneticPr fontId="5"/>
  </si>
  <si>
    <t>適切に予算を執行し、事業の目標が達成できており、このまま継続して事業を実施する。
今後も国立保健医療科学院の運営のために必要な支出について見直しを行い、より効果的・効率的な予算執行に努めるとともに、調達の際に一者応札となった案件に関しては、次回の調達の際に、応札条件の見直し等、競争性が確保されるよう検討したい。</t>
    <phoneticPr fontId="5"/>
  </si>
  <si>
    <t>厚労</t>
  </si>
  <si>
    <t>-</t>
    <phoneticPr fontId="5"/>
  </si>
  <si>
    <t>2,085,959円/48件</t>
    <phoneticPr fontId="5"/>
  </si>
  <si>
    <t>1,700,212円/143人</t>
    <phoneticPr fontId="5"/>
  </si>
  <si>
    <t>583,200円/1,200部</t>
    <phoneticPr fontId="5"/>
  </si>
  <si>
    <t>1,664,000円/151人</t>
    <phoneticPr fontId="5"/>
  </si>
  <si>
    <t>807,140円/41件</t>
    <phoneticPr fontId="5"/>
  </si>
  <si>
    <t>712,800円/1,200部</t>
    <phoneticPr fontId="5"/>
  </si>
  <si>
    <t>550,000円/1,100部</t>
    <phoneticPr fontId="5"/>
  </si>
  <si>
    <t>1,030,961円/148人</t>
    <phoneticPr fontId="5"/>
  </si>
  <si>
    <t>-</t>
    <phoneticPr fontId="5"/>
  </si>
  <si>
    <t>A.日本興業株式会社</t>
    <phoneticPr fontId="5"/>
  </si>
  <si>
    <t>雑役務費</t>
    <phoneticPr fontId="5"/>
  </si>
  <si>
    <t>一般廃棄物処理業務</t>
    <phoneticPr fontId="5"/>
  </si>
  <si>
    <t>日本興業株式会社</t>
    <phoneticPr fontId="5"/>
  </si>
  <si>
    <t>株式会社リバース</t>
    <phoneticPr fontId="5"/>
  </si>
  <si>
    <t>感染性廃棄物処理業務</t>
    <phoneticPr fontId="5"/>
  </si>
  <si>
    <t>株式会社キタジマ</t>
    <phoneticPr fontId="5"/>
  </si>
  <si>
    <t>年報　印刷・製本・発送料</t>
    <phoneticPr fontId="5"/>
  </si>
  <si>
    <t>B.株式会社キタジマ</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</si>
  <si>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</si>
  <si>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</si>
  <si>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</si>
  <si>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</si>
  <si>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職員旅費</t>
    <rPh sb="0" eb="2">
      <t>ショクイン</t>
    </rPh>
    <rPh sb="2" eb="4">
      <t>リョヒ</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</si>
  <si>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</si>
  <si>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</si>
  <si>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</si>
  <si>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</si>
  <si>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諸謝金</t>
    <rPh sb="0" eb="1">
      <t>ショ</t>
    </rPh>
    <rPh sb="1" eb="3">
      <t>シャキン</t>
    </rPh>
    <phoneticPr fontId="5"/>
  </si>
  <si>
    <t>個人I</t>
    <rPh sb="0" eb="2">
      <t>コジン</t>
    </rPh>
    <phoneticPr fontId="5"/>
  </si>
  <si>
    <t>成果実績は成果目標に見合っている。</t>
    <phoneticPr fontId="5"/>
  </si>
  <si>
    <t>令和2年度　研究課題評価報告書</t>
    <phoneticPr fontId="5"/>
  </si>
  <si>
    <t>474,000円/20件</t>
    <phoneticPr fontId="5"/>
  </si>
  <si>
    <t>見込みに見合ったものとなっている。</t>
    <rPh sb="0" eb="2">
      <t>ミコミ</t>
    </rPh>
    <rPh sb="4" eb="6">
      <t>ミア</t>
    </rPh>
    <phoneticPr fontId="5"/>
  </si>
  <si>
    <t>コロナウイルス感染症対策のため、学会等の出席が少なく、職員旅費等の執行が減少した。</t>
    <rPh sb="7" eb="10">
      <t>カンセンショウ</t>
    </rPh>
    <rPh sb="10" eb="12">
      <t>タイサク</t>
    </rPh>
    <rPh sb="16" eb="18">
      <t>ガッカイ</t>
    </rPh>
    <rPh sb="18" eb="19">
      <t>トウ</t>
    </rPh>
    <rPh sb="20" eb="22">
      <t>シュッセキ</t>
    </rPh>
    <rPh sb="23" eb="24">
      <t>スク</t>
    </rPh>
    <rPh sb="27" eb="29">
      <t>ショクイン</t>
    </rPh>
    <rPh sb="29" eb="31">
      <t>リョヒ</t>
    </rPh>
    <rPh sb="31" eb="32">
      <t>トウ</t>
    </rPh>
    <rPh sb="33" eb="35">
      <t>シッコウ</t>
    </rPh>
    <rPh sb="36" eb="38">
      <t>ゲンショウ</t>
    </rPh>
    <phoneticPr fontId="5"/>
  </si>
  <si>
    <t>点検対象外</t>
    <rPh sb="0" eb="2">
      <t>テンケン</t>
    </rPh>
    <rPh sb="2" eb="5">
      <t>タイショウガイ</t>
    </rPh>
    <phoneticPr fontId="5"/>
  </si>
  <si>
    <t>国立保健医療科学院の運営のために必要な経費であるが、廃棄物処理業務おいて一者応札となっているので、要因を分析し、改善を図ること。</t>
    <rPh sb="16" eb="18">
      <t>ヒツヨウ</t>
    </rPh>
    <rPh sb="26" eb="29">
      <t>ハイキブツ</t>
    </rPh>
    <rPh sb="29" eb="31">
      <t>ショリ</t>
    </rPh>
    <rPh sb="31" eb="33">
      <t>ギョウム</t>
    </rPh>
    <rPh sb="36" eb="37">
      <t>イッ</t>
    </rPh>
    <phoneticPr fontId="5"/>
  </si>
  <si>
    <t>前年度限りの経費：△7</t>
    <rPh sb="0" eb="3">
      <t>ゼンネンド</t>
    </rPh>
    <rPh sb="3" eb="4">
      <t>カギ</t>
    </rPh>
    <rPh sb="6" eb="8">
      <t>ケイヒ</t>
    </rPh>
    <phoneticPr fontId="5"/>
  </si>
  <si>
    <t>-</t>
    <phoneticPr fontId="5"/>
  </si>
  <si>
    <t>一者応札への対応については、公告期間を長くすることや入札説明会での説明を充実させるなどし、改善を図りつつ、適正な執行に努めていく。</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</si>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</sst>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163286</xdr:colOff>
      <xdr:row>748</xdr:row>
      <xdr:rowOff>312963</xdr:rowOff>
    </xdr:from>
    <xdr:to>
      <xdr:col>46</xdr:col>
      <xdr:colOff>160200</xdr:colOff>
      <xdr:row>766</xdr:row>
      <xdr:rowOff>584836</xdr:rowOff>
    </xdr:to>
    <xdr:grpSp>
      <xdr:nvGrpSpPr>
        <xdr:cNvPr id="3" name="グループ化 2">
          <a:extLst>
            <a:ext uri="{FF2B5EF4-FFF2-40B4-BE49-F238E27FC236}">
              <a16:creationId xmlns:a16="http://schemas.microsoft.com/office/drawing/2014/main" id="{62B0F80F-6416-42C2-B5B6-B64D7A7DC326}"/>
            </a:ext>
          </a:extLst>
        </xdr:cNvPr>
        <xdr:cNvGrpSpPr>
          <a:grpSpLocks/>
        </xdr:cNvGrpSpPr>
      </xdr:nvGrpSpPr>
      <xdr:grpSpPr bwMode="auto">
        <a:xfrm>
          <a:off x="1992086" y="46058363"/>
          <a:ext cx="7515314" cy="7307673"/>
          <a:chOff x="2352303" y="29387798"/>
          <a:chExt cx="6986721" cy="4936531"/>
        </a:xfrm>
      </xdr:grpSpPr>
      <xdr:grpSp>
        <xdr:nvGrpSpPr>
          <xdr:cNvPr id="4" name="グループ化 15">
            <a:extLst>
              <a:ext uri="{FF2B5EF4-FFF2-40B4-BE49-F238E27FC236}">
                <a16:creationId xmlns:a16="http://schemas.microsoft.com/office/drawing/2014/main" id="{278AF02A-3B6C-46A0-9EC3-D63539CEF557}"/>
              </a:ext>
            </a:extLst>
          </xdr:cNvPr>
          <xdr:cNvGrpSpPr>
            <a:grpSpLocks/>
          </xdr:cNvGrpSpPr>
        </xdr:nvGrpSpPr>
        <xdr:grpSpPr bwMode="auto">
          <a:xfrm>
            <a:off x="2352303" y="29387798"/>
            <a:ext cx="4788118" cy="3618021"/>
            <a:chOff x="3241186" y="29387801"/>
            <a:chExt cx="4785214" cy="3618020"/>
          </a:xfrm>
        </xdr:grpSpPr>
        <xdr:grpSp>
          <xdr:nvGrpSpPr>
            <xdr:cNvPr id="8" name="グループ化 14">
              <a:extLst>
                <a:ext uri="{FF2B5EF4-FFF2-40B4-BE49-F238E27FC236}">
                  <a16:creationId xmlns:a16="http://schemas.microsoft.com/office/drawing/2014/main" id="{825BA94D-CAB5-4287-9B17-92C31BDF41D5}"/>
                </a:ext>
              </a:extLst>
            </xdr:cNvPr>
            <xdr:cNvGrpSpPr>
              <a:grpSpLocks/>
            </xdr:cNvGrpSpPr>
          </xdr:nvGrpSpPr>
          <xdr:grpSpPr bwMode="auto">
            <a:xfrm>
              <a:off x="3241186" y="29387801"/>
              <a:ext cx="4785214" cy="1152768"/>
              <a:chOff x="3241186" y="29387801"/>
              <a:chExt cx="4785214" cy="1152768"/>
            </a:xfrm>
          </xdr:grpSpPr>
          <xdr:sp macro="" textlink="">
            <xdr:nvSpPr>
              <xdr:cNvPr id="14" name="Rectangle 1">
                <a:extLst>
                  <a:ext uri="{FF2B5EF4-FFF2-40B4-BE49-F238E27FC236}">
                    <a16:creationId xmlns:a16="http://schemas.microsoft.com/office/drawing/2014/main" id="{45824B43-8158-4797-A269-7885FC519D57}"/>
                  </a:ext>
                </a:extLst>
              </xdr:cNvPr>
              <xdr:cNvSpPr>
                <a:spLocks noChangeArrowheads="1"/>
              </xdr:cNvSpPr>
            </xdr:nvSpPr>
            <xdr:spPr bwMode="auto">
              <a:xfrm>
                <a:off x="3240610" y="29387801"/>
                <a:ext cx="4795969" cy="80477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国立保健医療科学院</a:t>
                </a:r>
              </a:p>
              <a:p>
                <a:pPr algn="ctr" rtl="0">
                  <a:defRPr sz="1000"/>
                </a:pP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百万円</a:t>
                </a:r>
              </a:p>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　　　　</a:t>
                </a:r>
              </a:p>
            </xdr:txBody>
          </xdr:sp>
          <xdr:sp macro="" textlink="">
            <xdr:nvSpPr>
              <xdr:cNvPr id="15" name="大かっこ 18">
                <a:extLst>
                  <a:ext uri="{FF2B5EF4-FFF2-40B4-BE49-F238E27FC236}">
                    <a16:creationId xmlns:a16="http://schemas.microsoft.com/office/drawing/2014/main" id="{D2B9D61F-A158-4CD7-BB2E-1438232CF66F}"/>
                  </a:ext>
                </a:extLst>
              </xdr:cNvPr>
              <xdr:cNvSpPr>
                <a:spLocks noChangeArrowheads="1"/>
              </xdr:cNvSpPr>
            </xdr:nvSpPr>
            <xdr:spPr bwMode="auto">
              <a:xfrm>
                <a:off x="4502200" y="30291411"/>
                <a:ext cx="2282419" cy="247081"/>
              </a:xfrm>
              <a:prstGeom prst="bracketPair">
                <a:avLst>
                  <a:gd name="adj" fmla="val 16667"/>
                </a:avLst>
              </a:prstGeom>
              <a:noFill/>
              <a:ln w="9525" algn="ctr">
                <a:solidFill>
                  <a:srgbClr val="000000"/>
                </a:solidFill>
                <a:round/>
                <a:headEnd/>
                <a:tailEnd/>
              </a:ln>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国立保健医療科学院運営経費</a:t>
                </a:r>
              </a:p>
            </xdr:txBody>
          </xdr:sp>
        </xdr:grpSp>
        <xdr:grpSp>
          <xdr:nvGrpSpPr>
            <xdr:cNvPr id="9" name="グループ化 8">
              <a:extLst>
                <a:ext uri="{FF2B5EF4-FFF2-40B4-BE49-F238E27FC236}">
                  <a16:creationId xmlns:a16="http://schemas.microsoft.com/office/drawing/2014/main" id="{50B5188F-FDD6-44AA-B80D-98955F4FEC28}"/>
                </a:ext>
              </a:extLst>
            </xdr:cNvPr>
            <xdr:cNvGrpSpPr>
              <a:grpSpLocks/>
            </xdr:cNvGrpSpPr>
          </xdr:nvGrpSpPr>
          <xdr:grpSpPr bwMode="auto">
            <a:xfrm>
              <a:off x="4698938" y="30709283"/>
              <a:ext cx="1970807" cy="2296538"/>
              <a:chOff x="4339855" y="30708514"/>
              <a:chExt cx="1963736" cy="2293116"/>
            </a:xfrm>
          </xdr:grpSpPr>
          <xdr:sp macro="" textlink="">
            <xdr:nvSpPr>
              <xdr:cNvPr id="10" name="Line 4">
                <a:extLst>
                  <a:ext uri="{FF2B5EF4-FFF2-40B4-BE49-F238E27FC236}">
                    <a16:creationId xmlns:a16="http://schemas.microsoft.com/office/drawing/2014/main" id="{70B39149-594D-47CB-B606-0D07BA45B859}"/>
                  </a:ext>
                </a:extLst>
              </xdr:cNvPr>
              <xdr:cNvSpPr>
                <a:spLocks noChangeShapeType="1"/>
              </xdr:cNvSpPr>
            </xdr:nvSpPr>
            <xdr:spPr bwMode="auto">
              <a:xfrm flipH="1">
                <a:off x="5308955" y="30708514"/>
                <a:ext cx="0" cy="514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1" name="Rectangle 8">
                <a:extLst>
                  <a:ext uri="{FF2B5EF4-FFF2-40B4-BE49-F238E27FC236}">
                    <a16:creationId xmlns:a16="http://schemas.microsoft.com/office/drawing/2014/main" id="{BB6EDEDC-DD5C-458C-8216-F73AD89FF4F6}"/>
                  </a:ext>
                </a:extLst>
              </xdr:cNvPr>
              <xdr:cNvSpPr>
                <a:spLocks noChangeArrowheads="1"/>
              </xdr:cNvSpPr>
            </xdr:nvSpPr>
            <xdr:spPr bwMode="auto">
              <a:xfrm>
                <a:off x="4517380" y="31718722"/>
                <a:ext cx="1612113" cy="89184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．民間企業（</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件）</a:t>
                </a:r>
              </a:p>
              <a:p>
                <a:pPr algn="ctr" rtl="0">
                  <a:defRPr sz="1000"/>
                </a:pP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百万円</a:t>
                </a:r>
              </a:p>
              <a:p>
                <a:pPr algn="ctr" rtl="0">
                  <a:lnSpc>
                    <a:spcPts val="1200"/>
                  </a:lnSpc>
                  <a:defRPr sz="1000"/>
                </a:pPr>
                <a:r>
                  <a:rPr lang="ja-JP" altLang="en-US" sz="1100" b="0" i="0" u="none" strike="noStrike" baseline="0">
                    <a:solidFill>
                      <a:srgbClr val="000000"/>
                    </a:solidFill>
                    <a:latin typeface="ＭＳ Ｐゴシック"/>
                    <a:ea typeface="ＭＳ Ｐゴシック"/>
                  </a:rPr>
                  <a:t>　　　　　　　　　</a:t>
                </a:r>
              </a:p>
            </xdr:txBody>
          </xdr:sp>
          <xdr:sp macro="" textlink="">
            <xdr:nvSpPr>
              <xdr:cNvPr id="12" name="大かっこ 11">
                <a:extLst>
                  <a:ext uri="{FF2B5EF4-FFF2-40B4-BE49-F238E27FC236}">
                    <a16:creationId xmlns:a16="http://schemas.microsoft.com/office/drawing/2014/main" id="{26BD4D6D-E913-40FB-8B37-76AD57106F3A}"/>
                  </a:ext>
                </a:extLst>
              </xdr:cNvPr>
              <xdr:cNvSpPr/>
            </xdr:nvSpPr>
            <xdr:spPr>
              <a:xfrm>
                <a:off x="4339855" y="32613938"/>
                <a:ext cx="1963736" cy="3876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rtl="0">
                  <a:defRPr sz="1000"/>
                </a:pPr>
                <a:r>
                  <a:rPr lang="ja-JP" altLang="en-US" sz="1100" b="0" i="0" u="none" strike="noStrike" baseline="0">
                    <a:solidFill>
                      <a:srgbClr val="000000"/>
                    </a:solidFill>
                    <a:latin typeface="ＭＳ Ｐゴシック"/>
                    <a:ea typeface="ＭＳ Ｐゴシック"/>
                  </a:rPr>
                  <a:t>一般廃棄物処理業務等</a:t>
                </a:r>
                <a:endParaRPr lang="en-US" altLang="ja-JP" sz="1100" b="0" i="0" u="none" strike="noStrike" baseline="0">
                  <a:solidFill>
                    <a:srgbClr val="000000"/>
                  </a:solidFill>
                  <a:latin typeface="ＭＳ Ｐゴシック"/>
                  <a:ea typeface="ＭＳ Ｐゴシック"/>
                </a:endParaRPr>
              </a:p>
            </xdr:txBody>
          </xdr:sp>
          <xdr:sp macro="" textlink="">
            <xdr:nvSpPr>
              <xdr:cNvPr id="13" name="Text Box 8">
                <a:extLst>
                  <a:ext uri="{FF2B5EF4-FFF2-40B4-BE49-F238E27FC236}">
                    <a16:creationId xmlns:a16="http://schemas.microsoft.com/office/drawing/2014/main" id="{7F33578C-F853-426E-8823-F00A3A140A83}"/>
                  </a:ext>
                </a:extLst>
              </xdr:cNvPr>
              <xdr:cNvSpPr txBox="1">
                <a:spLocks noChangeArrowheads="1"/>
              </xdr:cNvSpPr>
            </xdr:nvSpPr>
            <xdr:spPr bwMode="auto">
              <a:xfrm>
                <a:off x="4533828" y="31381941"/>
                <a:ext cx="1492164" cy="255853"/>
              </a:xfrm>
              <a:prstGeom prst="rect">
                <a:avLst/>
              </a:prstGeom>
              <a:noFill/>
              <a:ln w="9525">
                <a:noFill/>
                <a:miter lim="800000"/>
                <a:headEnd/>
                <a:tailEnd/>
              </a:ln>
            </xdr:spPr>
            <xdr:txBody>
              <a:bodyPr wrap="none" lIns="18288" tIns="18288" rIns="0" bIns="0" anchor="t" upright="1">
                <a:noAutofit/>
              </a:bodyP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grpSp>
      </xdr:grpSp>
      <xdr:grpSp>
        <xdr:nvGrpSpPr>
          <xdr:cNvPr id="5" name="グループ化 20">
            <a:extLst>
              <a:ext uri="{FF2B5EF4-FFF2-40B4-BE49-F238E27FC236}">
                <a16:creationId xmlns:a16="http://schemas.microsoft.com/office/drawing/2014/main" id="{A9C31DBB-1D03-41B5-9199-1F223A8134AD}"/>
              </a:ext>
            </a:extLst>
          </xdr:cNvPr>
          <xdr:cNvGrpSpPr>
            <a:grpSpLocks/>
          </xdr:cNvGrpSpPr>
        </xdr:nvGrpSpPr>
        <xdr:grpSpPr bwMode="auto">
          <a:xfrm>
            <a:off x="6769916" y="32615129"/>
            <a:ext cx="2569108" cy="1709200"/>
            <a:chOff x="6769916" y="32615129"/>
            <a:chExt cx="2569108" cy="1709200"/>
          </a:xfrm>
        </xdr:grpSpPr>
        <xdr:sp macro="" textlink="">
          <xdr:nvSpPr>
            <xdr:cNvPr id="6" name="Rectangle 12">
              <a:extLst>
                <a:ext uri="{FF2B5EF4-FFF2-40B4-BE49-F238E27FC236}">
                  <a16:creationId xmlns:a16="http://schemas.microsoft.com/office/drawing/2014/main" id="{74FE6980-8386-41C1-8C85-9CEF116FB6BE}"/>
                </a:ext>
              </a:extLst>
            </xdr:cNvPr>
            <xdr:cNvSpPr>
              <a:spLocks noChangeArrowheads="1"/>
            </xdr:cNvSpPr>
          </xdr:nvSpPr>
          <xdr:spPr bwMode="auto">
            <a:xfrm>
              <a:off x="7153358" y="32615129"/>
              <a:ext cx="1859807" cy="830769"/>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B. </a:t>
              </a:r>
              <a:r>
                <a:rPr lang="ja-JP" altLang="en-US" sz="1100" b="0" i="0" u="none" strike="noStrike" baseline="0">
                  <a:solidFill>
                    <a:srgbClr val="000000"/>
                  </a:solidFill>
                  <a:latin typeface="ＭＳ Ｐゴシック"/>
                  <a:ea typeface="ＭＳ Ｐゴシック"/>
                </a:rPr>
                <a:t>事務費</a:t>
              </a:r>
            </a:p>
            <a:p>
              <a:pPr algn="ctr" rtl="0">
                <a:lnSpc>
                  <a:spcPts val="1300"/>
                </a:lnSpc>
                <a:defRPr sz="1000"/>
              </a:pP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百万円</a:t>
              </a:r>
            </a:p>
          </xdr:txBody>
        </xdr:sp>
        <xdr:sp macro="" textlink="">
          <xdr:nvSpPr>
            <xdr:cNvPr id="7" name="大かっこ 6">
              <a:extLst>
                <a:ext uri="{FF2B5EF4-FFF2-40B4-BE49-F238E27FC236}">
                  <a16:creationId xmlns:a16="http://schemas.microsoft.com/office/drawing/2014/main" id="{0CC5015D-E0B4-4CFF-8003-E751C3480AAF}"/>
                </a:ext>
              </a:extLst>
            </xdr:cNvPr>
            <xdr:cNvSpPr/>
          </xdr:nvSpPr>
          <xdr:spPr bwMode="auto">
            <a:xfrm>
              <a:off x="6769916" y="33503844"/>
              <a:ext cx="2569108" cy="8204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　　 諸謝金、雑役務費、職員旅費等</a:t>
              </a:r>
              <a:endParaRPr lang="en-US" altLang="ja-JP" sz="1100" b="0" i="0" u="none" strike="noStrike" baseline="0">
                <a:solidFill>
                  <a:srgbClr val="000000"/>
                </a:solidFill>
                <a:latin typeface="ＭＳ Ｐゴシック"/>
                <a:ea typeface="ＭＳ Ｐゴシック"/>
              </a:endParaRPr>
            </a:p>
          </xdr:txBody>
        </xdr:sp>
      </xdr:grpSp>
    </xdr:grpSp>
    <xdr:clientData/>
  </xdr:twoCellAnchor>
  <xdr:twoCellAnchor>
    <xdr:from>
      <xdr:col>30</xdr:col>
      <xdr:colOff>68037</xdr:colOff>
      <xdr:row>754</xdr:row>
      <xdr:rowOff>108858</xdr:rowOff>
    </xdr:from>
    <xdr:to>
      <xdr:col>38</xdr:col>
      <xdr:colOff>198297</xdr:colOff>
      <xdr:row>761</xdr:row>
      <xdr:rowOff>85070</xdr:rowOff>
    </xdr:to>
    <xdr:sp macro="" textlink="">
      <xdr:nvSpPr>
        <xdr:cNvPr id="16" name="Line 4">
          <a:extLst>
            <a:ext uri="{FF2B5EF4-FFF2-40B4-BE49-F238E27FC236}">
              <a16:creationId xmlns:a16="http://schemas.microsoft.com/office/drawing/2014/main" id="{EB6DD510-F002-4E65-931B-74680D6D2EB1}"/>
            </a:ext>
          </a:extLst>
        </xdr:cNvPr>
        <xdr:cNvSpPr>
          <a:spLocks noChangeShapeType="1"/>
        </xdr:cNvSpPr>
      </xdr:nvSpPr>
      <xdr:spPr bwMode="auto">
        <a:xfrm>
          <a:off x="6191251" y="49911001"/>
          <a:ext cx="1763117" cy="245271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736" sqref="A736:AX73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405</v>
      </c>
      <c r="AJ2" s="940" t="s">
        <v>767</v>
      </c>
      <c r="AK2" s="940"/>
      <c r="AL2" s="940"/>
      <c r="AM2" s="940"/>
      <c r="AN2" s="98" t="s">
        <v>405</v>
      </c>
      <c r="AO2" s="940">
        <v>20</v>
      </c>
      <c r="AP2" s="940"/>
      <c r="AQ2" s="940"/>
      <c r="AR2" s="99" t="s">
        <v>708</v>
      </c>
      <c r="AS2" s="946">
        <v>964</v>
      </c>
      <c r="AT2" s="946"/>
      <c r="AU2" s="946"/>
      <c r="AV2" s="98" t="str">
        <f>IF(AW2="","","-")</f>
        <v/>
      </c>
      <c r="AW2" s="906"/>
      <c r="AX2" s="906"/>
    </row>
    <row r="3" spans="1:50" ht="21" customHeight="1" thickBot="1" x14ac:dyDescent="0.2">
      <c r="A3" s="862" t="s">
        <v>701</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709</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710</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713</v>
      </c>
      <c r="H5" s="835"/>
      <c r="I5" s="835"/>
      <c r="J5" s="835"/>
      <c r="K5" s="835"/>
      <c r="L5" s="835"/>
      <c r="M5" s="836" t="s">
        <v>66</v>
      </c>
      <c r="N5" s="837"/>
      <c r="O5" s="837"/>
      <c r="P5" s="837"/>
      <c r="Q5" s="837"/>
      <c r="R5" s="838"/>
      <c r="S5" s="839" t="s">
        <v>714</v>
      </c>
      <c r="T5" s="835"/>
      <c r="U5" s="835"/>
      <c r="V5" s="835"/>
      <c r="W5" s="835"/>
      <c r="X5" s="840"/>
      <c r="Y5" s="696" t="s">
        <v>3</v>
      </c>
      <c r="Z5" s="542"/>
      <c r="AA5" s="542"/>
      <c r="AB5" s="542"/>
      <c r="AC5" s="542"/>
      <c r="AD5" s="543"/>
      <c r="AE5" s="697" t="s">
        <v>715</v>
      </c>
      <c r="AF5" s="697"/>
      <c r="AG5" s="697"/>
      <c r="AH5" s="697"/>
      <c r="AI5" s="697"/>
      <c r="AJ5" s="697"/>
      <c r="AK5" s="697"/>
      <c r="AL5" s="697"/>
      <c r="AM5" s="697"/>
      <c r="AN5" s="697"/>
      <c r="AO5" s="697"/>
      <c r="AP5" s="698"/>
      <c r="AQ5" s="699" t="s">
        <v>712</v>
      </c>
      <c r="AR5" s="700"/>
      <c r="AS5" s="700"/>
      <c r="AT5" s="700"/>
      <c r="AU5" s="700"/>
      <c r="AV5" s="700"/>
      <c r="AW5" s="700"/>
      <c r="AX5" s="701"/>
    </row>
    <row r="6" spans="1:50" ht="34.5"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716</v>
      </c>
      <c r="H7" s="498"/>
      <c r="I7" s="498"/>
      <c r="J7" s="498"/>
      <c r="K7" s="498"/>
      <c r="L7" s="498"/>
      <c r="M7" s="498"/>
      <c r="N7" s="498"/>
      <c r="O7" s="498"/>
      <c r="P7" s="498"/>
      <c r="Q7" s="498"/>
      <c r="R7" s="498"/>
      <c r="S7" s="498"/>
      <c r="T7" s="498"/>
      <c r="U7" s="498"/>
      <c r="V7" s="498"/>
      <c r="W7" s="498"/>
      <c r="X7" s="499"/>
      <c r="Y7" s="918" t="s">
        <v>388</v>
      </c>
      <c r="Z7" s="439"/>
      <c r="AA7" s="439"/>
      <c r="AB7" s="439"/>
      <c r="AC7" s="439"/>
      <c r="AD7" s="919"/>
      <c r="AE7" s="907" t="s">
        <v>716</v>
      </c>
      <c r="AF7" s="908"/>
      <c r="AG7" s="908"/>
      <c r="AH7" s="908"/>
      <c r="AI7" s="908"/>
      <c r="AJ7" s="908"/>
      <c r="AK7" s="908"/>
      <c r="AL7" s="908"/>
      <c r="AM7" s="908"/>
      <c r="AN7" s="908"/>
      <c r="AO7" s="908"/>
      <c r="AP7" s="908"/>
      <c r="AQ7" s="908"/>
      <c r="AR7" s="908"/>
      <c r="AS7" s="908"/>
      <c r="AT7" s="908"/>
      <c r="AU7" s="908"/>
      <c r="AV7" s="908"/>
      <c r="AW7" s="908"/>
      <c r="AX7" s="909"/>
    </row>
    <row r="8" spans="1:50" ht="41.25" customHeight="1" x14ac:dyDescent="0.15">
      <c r="A8" s="494" t="s">
        <v>256</v>
      </c>
      <c r="B8" s="495"/>
      <c r="C8" s="495"/>
      <c r="D8" s="495"/>
      <c r="E8" s="495"/>
      <c r="F8" s="496"/>
      <c r="G8" s="941" t="str">
        <f>入力規則等!A27</f>
        <v>医療分野の研究開発関連、科学技術・イノベーション</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717</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718</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389</v>
      </c>
      <c r="Q12" s="441"/>
      <c r="R12" s="441"/>
      <c r="S12" s="441"/>
      <c r="T12" s="441"/>
      <c r="U12" s="441"/>
      <c r="V12" s="442"/>
      <c r="W12" s="446" t="s">
        <v>411</v>
      </c>
      <c r="X12" s="441"/>
      <c r="Y12" s="441"/>
      <c r="Z12" s="441"/>
      <c r="AA12" s="441"/>
      <c r="AB12" s="441"/>
      <c r="AC12" s="442"/>
      <c r="AD12" s="446" t="s">
        <v>698</v>
      </c>
      <c r="AE12" s="441"/>
      <c r="AF12" s="441"/>
      <c r="AG12" s="441"/>
      <c r="AH12" s="441"/>
      <c r="AI12" s="441"/>
      <c r="AJ12" s="442"/>
      <c r="AK12" s="446" t="s">
        <v>702</v>
      </c>
      <c r="AL12" s="441"/>
      <c r="AM12" s="441"/>
      <c r="AN12" s="441"/>
      <c r="AO12" s="441"/>
      <c r="AP12" s="441"/>
      <c r="AQ12" s="442"/>
      <c r="AR12" s="446" t="s">
        <v>703</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4</v>
      </c>
      <c r="Q13" s="656"/>
      <c r="R13" s="656"/>
      <c r="S13" s="656"/>
      <c r="T13" s="656"/>
      <c r="U13" s="656"/>
      <c r="V13" s="657"/>
      <c r="W13" s="655">
        <v>4</v>
      </c>
      <c r="X13" s="656"/>
      <c r="Y13" s="656"/>
      <c r="Z13" s="656"/>
      <c r="AA13" s="656"/>
      <c r="AB13" s="656"/>
      <c r="AC13" s="657"/>
      <c r="AD13" s="655">
        <v>4</v>
      </c>
      <c r="AE13" s="656"/>
      <c r="AF13" s="656"/>
      <c r="AG13" s="656"/>
      <c r="AH13" s="656"/>
      <c r="AI13" s="656"/>
      <c r="AJ13" s="657"/>
      <c r="AK13" s="655">
        <v>11</v>
      </c>
      <c r="AL13" s="656"/>
      <c r="AM13" s="656"/>
      <c r="AN13" s="656"/>
      <c r="AO13" s="656"/>
      <c r="AP13" s="656"/>
      <c r="AQ13" s="657"/>
      <c r="AR13" s="915">
        <v>4</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716</v>
      </c>
      <c r="Q14" s="656"/>
      <c r="R14" s="656"/>
      <c r="S14" s="656"/>
      <c r="T14" s="656"/>
      <c r="U14" s="656"/>
      <c r="V14" s="657"/>
      <c r="W14" s="655" t="s">
        <v>716</v>
      </c>
      <c r="X14" s="656"/>
      <c r="Y14" s="656"/>
      <c r="Z14" s="656"/>
      <c r="AA14" s="656"/>
      <c r="AB14" s="656"/>
      <c r="AC14" s="657"/>
      <c r="AD14" s="655" t="s">
        <v>716</v>
      </c>
      <c r="AE14" s="656"/>
      <c r="AF14" s="656"/>
      <c r="AG14" s="656"/>
      <c r="AH14" s="656"/>
      <c r="AI14" s="656"/>
      <c r="AJ14" s="657"/>
      <c r="AK14" s="655" t="s">
        <v>768</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716</v>
      </c>
      <c r="Q15" s="656"/>
      <c r="R15" s="656"/>
      <c r="S15" s="656"/>
      <c r="T15" s="656"/>
      <c r="U15" s="656"/>
      <c r="V15" s="657"/>
      <c r="W15" s="655" t="s">
        <v>716</v>
      </c>
      <c r="X15" s="656"/>
      <c r="Y15" s="656"/>
      <c r="Z15" s="656"/>
      <c r="AA15" s="656"/>
      <c r="AB15" s="656"/>
      <c r="AC15" s="657"/>
      <c r="AD15" s="655" t="s">
        <v>716</v>
      </c>
      <c r="AE15" s="656"/>
      <c r="AF15" s="656"/>
      <c r="AG15" s="656"/>
      <c r="AH15" s="656"/>
      <c r="AI15" s="656"/>
      <c r="AJ15" s="657"/>
      <c r="AK15" s="655" t="s">
        <v>768</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716</v>
      </c>
      <c r="Q16" s="656"/>
      <c r="R16" s="656"/>
      <c r="S16" s="656"/>
      <c r="T16" s="656"/>
      <c r="U16" s="656"/>
      <c r="V16" s="657"/>
      <c r="W16" s="655" t="s">
        <v>716</v>
      </c>
      <c r="X16" s="656"/>
      <c r="Y16" s="656"/>
      <c r="Z16" s="656"/>
      <c r="AA16" s="656"/>
      <c r="AB16" s="656"/>
      <c r="AC16" s="657"/>
      <c r="AD16" s="655" t="s">
        <v>716</v>
      </c>
      <c r="AE16" s="656"/>
      <c r="AF16" s="656"/>
      <c r="AG16" s="656"/>
      <c r="AH16" s="656"/>
      <c r="AI16" s="656"/>
      <c r="AJ16" s="657"/>
      <c r="AK16" s="655" t="s">
        <v>768</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716</v>
      </c>
      <c r="Q17" s="656"/>
      <c r="R17" s="656"/>
      <c r="S17" s="656"/>
      <c r="T17" s="656"/>
      <c r="U17" s="656"/>
      <c r="V17" s="657"/>
      <c r="W17" s="655" t="s">
        <v>716</v>
      </c>
      <c r="X17" s="656"/>
      <c r="Y17" s="656"/>
      <c r="Z17" s="656"/>
      <c r="AA17" s="656"/>
      <c r="AB17" s="656"/>
      <c r="AC17" s="657"/>
      <c r="AD17" s="655" t="s">
        <v>716</v>
      </c>
      <c r="AE17" s="656"/>
      <c r="AF17" s="656"/>
      <c r="AG17" s="656"/>
      <c r="AH17" s="656"/>
      <c r="AI17" s="656"/>
      <c r="AJ17" s="657"/>
      <c r="AK17" s="655" t="s">
        <v>768</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4</v>
      </c>
      <c r="Q18" s="874"/>
      <c r="R18" s="874"/>
      <c r="S18" s="874"/>
      <c r="T18" s="874"/>
      <c r="U18" s="874"/>
      <c r="V18" s="875"/>
      <c r="W18" s="873">
        <f>SUM(W13:AC17)</f>
        <v>4</v>
      </c>
      <c r="X18" s="874"/>
      <c r="Y18" s="874"/>
      <c r="Z18" s="874"/>
      <c r="AA18" s="874"/>
      <c r="AB18" s="874"/>
      <c r="AC18" s="875"/>
      <c r="AD18" s="873">
        <f>SUM(AD13:AJ17)</f>
        <v>4</v>
      </c>
      <c r="AE18" s="874"/>
      <c r="AF18" s="874"/>
      <c r="AG18" s="874"/>
      <c r="AH18" s="874"/>
      <c r="AI18" s="874"/>
      <c r="AJ18" s="875"/>
      <c r="AK18" s="873">
        <f>SUM(AK13:AQ17)</f>
        <v>11</v>
      </c>
      <c r="AL18" s="874"/>
      <c r="AM18" s="874"/>
      <c r="AN18" s="874"/>
      <c r="AO18" s="874"/>
      <c r="AP18" s="874"/>
      <c r="AQ18" s="875"/>
      <c r="AR18" s="873">
        <f>SUM(AR13:AX17)</f>
        <v>4</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4</v>
      </c>
      <c r="Q19" s="656"/>
      <c r="R19" s="656"/>
      <c r="S19" s="656"/>
      <c r="T19" s="656"/>
      <c r="U19" s="656"/>
      <c r="V19" s="657"/>
      <c r="W19" s="655">
        <v>4</v>
      </c>
      <c r="X19" s="656"/>
      <c r="Y19" s="656"/>
      <c r="Z19" s="656"/>
      <c r="AA19" s="656"/>
      <c r="AB19" s="656"/>
      <c r="AC19" s="657"/>
      <c r="AD19" s="655">
        <v>3</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0.75</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0.75</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706</v>
      </c>
      <c r="B22" s="969"/>
      <c r="C22" s="969"/>
      <c r="D22" s="969"/>
      <c r="E22" s="969"/>
      <c r="F22" s="970"/>
      <c r="G22" s="964" t="s">
        <v>333</v>
      </c>
      <c r="H22" s="222"/>
      <c r="I22" s="222"/>
      <c r="J22" s="222"/>
      <c r="K22" s="222"/>
      <c r="L22" s="222"/>
      <c r="M22" s="222"/>
      <c r="N22" s="222"/>
      <c r="O22" s="223"/>
      <c r="P22" s="929" t="s">
        <v>704</v>
      </c>
      <c r="Q22" s="222"/>
      <c r="R22" s="222"/>
      <c r="S22" s="222"/>
      <c r="T22" s="222"/>
      <c r="U22" s="222"/>
      <c r="V22" s="223"/>
      <c r="W22" s="929" t="s">
        <v>705</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719</v>
      </c>
      <c r="H23" s="966"/>
      <c r="I23" s="966"/>
      <c r="J23" s="966"/>
      <c r="K23" s="966"/>
      <c r="L23" s="966"/>
      <c r="M23" s="966"/>
      <c r="N23" s="966"/>
      <c r="O23" s="967"/>
      <c r="P23" s="915">
        <v>9</v>
      </c>
      <c r="Q23" s="916"/>
      <c r="R23" s="916"/>
      <c r="S23" s="916"/>
      <c r="T23" s="916"/>
      <c r="U23" s="916"/>
      <c r="V23" s="930"/>
      <c r="W23" s="915">
        <v>2</v>
      </c>
      <c r="X23" s="916"/>
      <c r="Y23" s="916"/>
      <c r="Z23" s="916"/>
      <c r="AA23" s="916"/>
      <c r="AB23" s="916"/>
      <c r="AC23" s="930"/>
      <c r="AD23" s="978" t="s">
        <v>805</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720</v>
      </c>
      <c r="H24" s="932"/>
      <c r="I24" s="932"/>
      <c r="J24" s="932"/>
      <c r="K24" s="932"/>
      <c r="L24" s="932"/>
      <c r="M24" s="932"/>
      <c r="N24" s="932"/>
      <c r="O24" s="933"/>
      <c r="P24" s="655">
        <v>1</v>
      </c>
      <c r="Q24" s="656"/>
      <c r="R24" s="656"/>
      <c r="S24" s="656"/>
      <c r="T24" s="656"/>
      <c r="U24" s="656"/>
      <c r="V24" s="657"/>
      <c r="W24" s="655">
        <v>1</v>
      </c>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t="s">
        <v>721</v>
      </c>
      <c r="H25" s="932"/>
      <c r="I25" s="932"/>
      <c r="J25" s="932"/>
      <c r="K25" s="932"/>
      <c r="L25" s="932"/>
      <c r="M25" s="932"/>
      <c r="N25" s="932"/>
      <c r="O25" s="933"/>
      <c r="P25" s="655">
        <v>1</v>
      </c>
      <c r="Q25" s="656"/>
      <c r="R25" s="656"/>
      <c r="S25" s="656"/>
      <c r="T25" s="656"/>
      <c r="U25" s="656"/>
      <c r="V25" s="657"/>
      <c r="W25" s="655">
        <v>1</v>
      </c>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11</v>
      </c>
      <c r="Q29" s="656"/>
      <c r="R29" s="656"/>
      <c r="S29" s="656"/>
      <c r="T29" s="656"/>
      <c r="U29" s="656"/>
      <c r="V29" s="657"/>
      <c r="W29" s="947">
        <f>AR13</f>
        <v>4</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389</v>
      </c>
      <c r="AF30" s="854"/>
      <c r="AG30" s="854"/>
      <c r="AH30" s="855"/>
      <c r="AI30" s="910" t="s">
        <v>411</v>
      </c>
      <c r="AJ30" s="910"/>
      <c r="AK30" s="910"/>
      <c r="AL30" s="853"/>
      <c r="AM30" s="910" t="s">
        <v>508</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716</v>
      </c>
      <c r="AR31" s="201"/>
      <c r="AS31" s="136" t="s">
        <v>233</v>
      </c>
      <c r="AT31" s="137"/>
      <c r="AU31" s="200">
        <v>3</v>
      </c>
      <c r="AV31" s="200"/>
      <c r="AW31" s="392" t="s">
        <v>179</v>
      </c>
      <c r="AX31" s="393"/>
    </row>
    <row r="32" spans="1:50" ht="23.25" customHeight="1" x14ac:dyDescent="0.15">
      <c r="A32" s="397"/>
      <c r="B32" s="395"/>
      <c r="C32" s="395"/>
      <c r="D32" s="395"/>
      <c r="E32" s="395"/>
      <c r="F32" s="396"/>
      <c r="G32" s="563" t="s">
        <v>722</v>
      </c>
      <c r="H32" s="564"/>
      <c r="I32" s="564"/>
      <c r="J32" s="564"/>
      <c r="K32" s="564"/>
      <c r="L32" s="564"/>
      <c r="M32" s="564"/>
      <c r="N32" s="564"/>
      <c r="O32" s="565"/>
      <c r="P32" s="108" t="s">
        <v>723</v>
      </c>
      <c r="Q32" s="108"/>
      <c r="R32" s="108"/>
      <c r="S32" s="108"/>
      <c r="T32" s="108"/>
      <c r="U32" s="108"/>
      <c r="V32" s="108"/>
      <c r="W32" s="108"/>
      <c r="X32" s="109"/>
      <c r="Y32" s="470" t="s">
        <v>12</v>
      </c>
      <c r="Z32" s="530"/>
      <c r="AA32" s="531"/>
      <c r="AB32" s="460" t="s">
        <v>724</v>
      </c>
      <c r="AC32" s="460"/>
      <c r="AD32" s="460"/>
      <c r="AE32" s="218">
        <v>4.2</v>
      </c>
      <c r="AF32" s="219"/>
      <c r="AG32" s="219"/>
      <c r="AH32" s="219"/>
      <c r="AI32" s="218">
        <v>3.9</v>
      </c>
      <c r="AJ32" s="219"/>
      <c r="AK32" s="219"/>
      <c r="AL32" s="219"/>
      <c r="AM32" s="218">
        <v>4.2</v>
      </c>
      <c r="AN32" s="219"/>
      <c r="AO32" s="219"/>
      <c r="AP32" s="219"/>
      <c r="AQ32" s="336" t="s">
        <v>716</v>
      </c>
      <c r="AR32" s="208"/>
      <c r="AS32" s="208"/>
      <c r="AT32" s="337"/>
      <c r="AU32" s="219" t="s">
        <v>716</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724</v>
      </c>
      <c r="AC33" s="522"/>
      <c r="AD33" s="522"/>
      <c r="AE33" s="218">
        <v>3.5</v>
      </c>
      <c r="AF33" s="219"/>
      <c r="AG33" s="219"/>
      <c r="AH33" s="219"/>
      <c r="AI33" s="218">
        <v>3.5</v>
      </c>
      <c r="AJ33" s="219"/>
      <c r="AK33" s="219"/>
      <c r="AL33" s="219"/>
      <c r="AM33" s="218">
        <v>3.5</v>
      </c>
      <c r="AN33" s="219"/>
      <c r="AO33" s="219"/>
      <c r="AP33" s="219"/>
      <c r="AQ33" s="336" t="s">
        <v>716</v>
      </c>
      <c r="AR33" s="208"/>
      <c r="AS33" s="208"/>
      <c r="AT33" s="337"/>
      <c r="AU33" s="219">
        <v>3.5</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120</v>
      </c>
      <c r="AF34" s="219"/>
      <c r="AG34" s="219"/>
      <c r="AH34" s="219"/>
      <c r="AI34" s="218">
        <v>111</v>
      </c>
      <c r="AJ34" s="219"/>
      <c r="AK34" s="219"/>
      <c r="AL34" s="219"/>
      <c r="AM34" s="218">
        <v>120</v>
      </c>
      <c r="AN34" s="219"/>
      <c r="AO34" s="219"/>
      <c r="AP34" s="219"/>
      <c r="AQ34" s="336" t="s">
        <v>716</v>
      </c>
      <c r="AR34" s="208"/>
      <c r="AS34" s="208"/>
      <c r="AT34" s="337"/>
      <c r="AU34" s="219" t="s">
        <v>716</v>
      </c>
      <c r="AV34" s="219"/>
      <c r="AW34" s="219"/>
      <c r="AX34" s="221"/>
    </row>
    <row r="35" spans="1:51" ht="23.25" customHeight="1" x14ac:dyDescent="0.15">
      <c r="A35" s="228" t="s">
        <v>379</v>
      </c>
      <c r="B35" s="229"/>
      <c r="C35" s="229"/>
      <c r="D35" s="229"/>
      <c r="E35" s="229"/>
      <c r="F35" s="230"/>
      <c r="G35" s="234" t="s">
        <v>799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389</v>
      </c>
      <c r="AF37" s="247"/>
      <c r="AG37" s="247"/>
      <c r="AH37" s="247"/>
      <c r="AI37" s="247" t="s">
        <v>411</v>
      </c>
      <c r="AJ37" s="247"/>
      <c r="AK37" s="247"/>
      <c r="AL37" s="247"/>
      <c r="AM37" s="247" t="s">
        <v>508</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389</v>
      </c>
      <c r="AF44" s="247"/>
      <c r="AG44" s="247"/>
      <c r="AH44" s="247"/>
      <c r="AI44" s="247" t="s">
        <v>411</v>
      </c>
      <c r="AJ44" s="247"/>
      <c r="AK44" s="247"/>
      <c r="AL44" s="247"/>
      <c r="AM44" s="247" t="s">
        <v>508</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389</v>
      </c>
      <c r="AF51" s="247"/>
      <c r="AG51" s="247"/>
      <c r="AH51" s="247"/>
      <c r="AI51" s="247" t="s">
        <v>411</v>
      </c>
      <c r="AJ51" s="247"/>
      <c r="AK51" s="247"/>
      <c r="AL51" s="247"/>
      <c r="AM51" s="247" t="s">
        <v>508</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389</v>
      </c>
      <c r="AF58" s="247"/>
      <c r="AG58" s="247"/>
      <c r="AH58" s="247"/>
      <c r="AI58" s="247" t="s">
        <v>411</v>
      </c>
      <c r="AJ58" s="247"/>
      <c r="AK58" s="247"/>
      <c r="AL58" s="247"/>
      <c r="AM58" s="247" t="s">
        <v>508</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382</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389</v>
      </c>
      <c r="AF85" s="247"/>
      <c r="AG85" s="247"/>
      <c r="AH85" s="247"/>
      <c r="AI85" s="247" t="s">
        <v>411</v>
      </c>
      <c r="AJ85" s="247"/>
      <c r="AK85" s="247"/>
      <c r="AL85" s="247"/>
      <c r="AM85" s="247" t="s">
        <v>508</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389</v>
      </c>
      <c r="AF90" s="247"/>
      <c r="AG90" s="247"/>
      <c r="AH90" s="247"/>
      <c r="AI90" s="247" t="s">
        <v>411</v>
      </c>
      <c r="AJ90" s="247"/>
      <c r="AK90" s="247"/>
      <c r="AL90" s="247"/>
      <c r="AM90" s="247" t="s">
        <v>508</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389</v>
      </c>
      <c r="AF95" s="247"/>
      <c r="AG95" s="247"/>
      <c r="AH95" s="247"/>
      <c r="AI95" s="247" t="s">
        <v>411</v>
      </c>
      <c r="AJ95" s="247"/>
      <c r="AK95" s="247"/>
      <c r="AL95" s="247"/>
      <c r="AM95" s="247" t="s">
        <v>508</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389</v>
      </c>
      <c r="AF100" s="539"/>
      <c r="AG100" s="539"/>
      <c r="AH100" s="540"/>
      <c r="AI100" s="538" t="s">
        <v>411</v>
      </c>
      <c r="AJ100" s="539"/>
      <c r="AK100" s="539"/>
      <c r="AL100" s="540"/>
      <c r="AM100" s="538" t="s">
        <v>508</v>
      </c>
      <c r="AN100" s="539"/>
      <c r="AO100" s="539"/>
      <c r="AP100" s="540"/>
      <c r="AQ100" s="317" t="s">
        <v>416</v>
      </c>
      <c r="AR100" s="318"/>
      <c r="AS100" s="318"/>
      <c r="AT100" s="319"/>
      <c r="AU100" s="317" t="s">
        <v>540</v>
      </c>
      <c r="AV100" s="318"/>
      <c r="AW100" s="318"/>
      <c r="AX100" s="320"/>
    </row>
    <row r="101" spans="1:60" ht="23.25" customHeight="1" x14ac:dyDescent="0.15">
      <c r="A101" s="418"/>
      <c r="B101" s="419"/>
      <c r="C101" s="419"/>
      <c r="D101" s="419"/>
      <c r="E101" s="419"/>
      <c r="F101" s="420"/>
      <c r="G101" s="108" t="s">
        <v>725</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726</v>
      </c>
      <c r="AC101" s="460"/>
      <c r="AD101" s="460"/>
      <c r="AE101" s="282">
        <v>44</v>
      </c>
      <c r="AF101" s="282"/>
      <c r="AG101" s="282"/>
      <c r="AH101" s="282"/>
      <c r="AI101" s="282">
        <v>48</v>
      </c>
      <c r="AJ101" s="282"/>
      <c r="AK101" s="282"/>
      <c r="AL101" s="282"/>
      <c r="AM101" s="282">
        <v>41</v>
      </c>
      <c r="AN101" s="282"/>
      <c r="AO101" s="282"/>
      <c r="AP101" s="282"/>
      <c r="AQ101" s="282" t="s">
        <v>768</v>
      </c>
      <c r="AR101" s="282"/>
      <c r="AS101" s="282"/>
      <c r="AT101" s="282"/>
      <c r="AU101" s="218" t="s">
        <v>806</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726</v>
      </c>
      <c r="AC102" s="460"/>
      <c r="AD102" s="460"/>
      <c r="AE102" s="282">
        <v>20</v>
      </c>
      <c r="AF102" s="282"/>
      <c r="AG102" s="282"/>
      <c r="AH102" s="282"/>
      <c r="AI102" s="282">
        <v>20</v>
      </c>
      <c r="AJ102" s="282"/>
      <c r="AK102" s="282"/>
      <c r="AL102" s="282"/>
      <c r="AM102" s="282">
        <v>20</v>
      </c>
      <c r="AN102" s="282"/>
      <c r="AO102" s="282"/>
      <c r="AP102" s="282"/>
      <c r="AQ102" s="282">
        <v>20</v>
      </c>
      <c r="AR102" s="282"/>
      <c r="AS102" s="282"/>
      <c r="AT102" s="282"/>
      <c r="AU102" s="225">
        <v>20</v>
      </c>
      <c r="AV102" s="226"/>
      <c r="AW102" s="226"/>
      <c r="AX102" s="321"/>
    </row>
    <row r="103" spans="1:60" ht="31.5"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1</v>
      </c>
    </row>
    <row r="104" spans="1:60" ht="23.25" customHeight="1" x14ac:dyDescent="0.15">
      <c r="A104" s="418"/>
      <c r="B104" s="419"/>
      <c r="C104" s="419"/>
      <c r="D104" s="419"/>
      <c r="E104" s="419"/>
      <c r="F104" s="420"/>
      <c r="G104" s="108" t="s">
        <v>727</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728</v>
      </c>
      <c r="AC104" s="545"/>
      <c r="AD104" s="546"/>
      <c r="AE104" s="282">
        <v>1250</v>
      </c>
      <c r="AF104" s="282"/>
      <c r="AG104" s="282"/>
      <c r="AH104" s="282"/>
      <c r="AI104" s="282">
        <v>1200</v>
      </c>
      <c r="AJ104" s="282"/>
      <c r="AK104" s="282"/>
      <c r="AL104" s="282"/>
      <c r="AM104" s="282">
        <v>1200</v>
      </c>
      <c r="AN104" s="282"/>
      <c r="AO104" s="282"/>
      <c r="AP104" s="282"/>
      <c r="AQ104" s="282" t="s">
        <v>768</v>
      </c>
      <c r="AR104" s="282"/>
      <c r="AS104" s="282"/>
      <c r="AT104" s="282"/>
      <c r="AU104" s="282" t="s">
        <v>806</v>
      </c>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728</v>
      </c>
      <c r="AC105" s="468"/>
      <c r="AD105" s="469"/>
      <c r="AE105" s="282">
        <v>1250</v>
      </c>
      <c r="AF105" s="282"/>
      <c r="AG105" s="282"/>
      <c r="AH105" s="282"/>
      <c r="AI105" s="282">
        <v>1250</v>
      </c>
      <c r="AJ105" s="282"/>
      <c r="AK105" s="282"/>
      <c r="AL105" s="282"/>
      <c r="AM105" s="282">
        <v>1200</v>
      </c>
      <c r="AN105" s="282"/>
      <c r="AO105" s="282"/>
      <c r="AP105" s="282"/>
      <c r="AQ105" s="282">
        <v>1100</v>
      </c>
      <c r="AR105" s="282"/>
      <c r="AS105" s="282"/>
      <c r="AT105" s="282"/>
      <c r="AU105" s="282">
        <v>1200</v>
      </c>
      <c r="AV105" s="282"/>
      <c r="AW105" s="282"/>
      <c r="AX105" s="283"/>
      <c r="AY105">
        <f>$AY$103</f>
        <v>1</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389</v>
      </c>
      <c r="AF115" s="247"/>
      <c r="AG115" s="247"/>
      <c r="AH115" s="247"/>
      <c r="AI115" s="247" t="s">
        <v>411</v>
      </c>
      <c r="AJ115" s="247"/>
      <c r="AK115" s="247"/>
      <c r="AL115" s="247"/>
      <c r="AM115" s="247" t="s">
        <v>508</v>
      </c>
      <c r="AN115" s="247"/>
      <c r="AO115" s="247"/>
      <c r="AP115" s="247"/>
      <c r="AQ115" s="589" t="s">
        <v>541</v>
      </c>
      <c r="AR115" s="590"/>
      <c r="AS115" s="590"/>
      <c r="AT115" s="590"/>
      <c r="AU115" s="590"/>
      <c r="AV115" s="590"/>
      <c r="AW115" s="590"/>
      <c r="AX115" s="591"/>
    </row>
    <row r="116" spans="1:51" ht="23.25" customHeight="1" x14ac:dyDescent="0.15">
      <c r="A116" s="435"/>
      <c r="B116" s="436"/>
      <c r="C116" s="436"/>
      <c r="D116" s="436"/>
      <c r="E116" s="436"/>
      <c r="F116" s="437"/>
      <c r="G116" s="387" t="s">
        <v>729</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730</v>
      </c>
      <c r="AC116" s="462"/>
      <c r="AD116" s="463"/>
      <c r="AE116" s="282">
        <v>22800</v>
      </c>
      <c r="AF116" s="282"/>
      <c r="AG116" s="282"/>
      <c r="AH116" s="282"/>
      <c r="AI116" s="282">
        <v>43457</v>
      </c>
      <c r="AJ116" s="282"/>
      <c r="AK116" s="282"/>
      <c r="AL116" s="282"/>
      <c r="AM116" s="282">
        <v>19686</v>
      </c>
      <c r="AN116" s="282"/>
      <c r="AO116" s="282"/>
      <c r="AP116" s="282"/>
      <c r="AQ116" s="218">
        <v>23700</v>
      </c>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731</v>
      </c>
      <c r="AC117" s="472"/>
      <c r="AD117" s="473"/>
      <c r="AE117" s="550" t="s">
        <v>732</v>
      </c>
      <c r="AF117" s="550"/>
      <c r="AG117" s="550"/>
      <c r="AH117" s="550"/>
      <c r="AI117" s="550" t="s">
        <v>769</v>
      </c>
      <c r="AJ117" s="550"/>
      <c r="AK117" s="550"/>
      <c r="AL117" s="550"/>
      <c r="AM117" s="550" t="s">
        <v>773</v>
      </c>
      <c r="AN117" s="550"/>
      <c r="AO117" s="550"/>
      <c r="AP117" s="550"/>
      <c r="AQ117" s="550" t="s">
        <v>800</v>
      </c>
      <c r="AR117" s="550"/>
      <c r="AS117" s="550"/>
      <c r="AT117" s="550"/>
      <c r="AU117" s="550"/>
      <c r="AV117" s="550"/>
      <c r="AW117" s="550"/>
      <c r="AX117" s="551"/>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389</v>
      </c>
      <c r="AF118" s="247"/>
      <c r="AG118" s="247"/>
      <c r="AH118" s="247"/>
      <c r="AI118" s="247" t="s">
        <v>411</v>
      </c>
      <c r="AJ118" s="247"/>
      <c r="AK118" s="247"/>
      <c r="AL118" s="247"/>
      <c r="AM118" s="247" t="s">
        <v>508</v>
      </c>
      <c r="AN118" s="247"/>
      <c r="AO118" s="247"/>
      <c r="AP118" s="247"/>
      <c r="AQ118" s="589" t="s">
        <v>541</v>
      </c>
      <c r="AR118" s="590"/>
      <c r="AS118" s="590"/>
      <c r="AT118" s="590"/>
      <c r="AU118" s="590"/>
      <c r="AV118" s="590"/>
      <c r="AW118" s="590"/>
      <c r="AX118" s="591"/>
      <c r="AY118" s="92">
        <f>IF(SUBSTITUTE(SUBSTITUTE($G$119,"／",""),"　","")="",0,1)</f>
        <v>1</v>
      </c>
    </row>
    <row r="119" spans="1:51" ht="23.25" customHeight="1" x14ac:dyDescent="0.15">
      <c r="A119" s="435"/>
      <c r="B119" s="436"/>
      <c r="C119" s="436"/>
      <c r="D119" s="436"/>
      <c r="E119" s="436"/>
      <c r="F119" s="437"/>
      <c r="G119" s="387" t="s">
        <v>733</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730</v>
      </c>
      <c r="AC119" s="462"/>
      <c r="AD119" s="463"/>
      <c r="AE119" s="282">
        <v>423</v>
      </c>
      <c r="AF119" s="282"/>
      <c r="AG119" s="282"/>
      <c r="AH119" s="282"/>
      <c r="AI119" s="282">
        <v>486</v>
      </c>
      <c r="AJ119" s="282"/>
      <c r="AK119" s="282"/>
      <c r="AL119" s="282"/>
      <c r="AM119" s="282">
        <v>594</v>
      </c>
      <c r="AN119" s="282"/>
      <c r="AO119" s="282"/>
      <c r="AP119" s="282"/>
      <c r="AQ119" s="282">
        <v>500</v>
      </c>
      <c r="AR119" s="282"/>
      <c r="AS119" s="282"/>
      <c r="AT119" s="282"/>
      <c r="AU119" s="282"/>
      <c r="AV119" s="282"/>
      <c r="AW119" s="282"/>
      <c r="AX119" s="283"/>
      <c r="AY119">
        <f>$AY$118</f>
        <v>1</v>
      </c>
    </row>
    <row r="120" spans="1:51" ht="39.75"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731</v>
      </c>
      <c r="AC120" s="472"/>
      <c r="AD120" s="473"/>
      <c r="AE120" s="550" t="s">
        <v>734</v>
      </c>
      <c r="AF120" s="550"/>
      <c r="AG120" s="550"/>
      <c r="AH120" s="550"/>
      <c r="AI120" s="550" t="s">
        <v>771</v>
      </c>
      <c r="AJ120" s="550"/>
      <c r="AK120" s="550"/>
      <c r="AL120" s="550"/>
      <c r="AM120" s="550" t="s">
        <v>774</v>
      </c>
      <c r="AN120" s="550"/>
      <c r="AO120" s="550"/>
      <c r="AP120" s="550"/>
      <c r="AQ120" s="550" t="s">
        <v>775</v>
      </c>
      <c r="AR120" s="550"/>
      <c r="AS120" s="550"/>
      <c r="AT120" s="550"/>
      <c r="AU120" s="550"/>
      <c r="AV120" s="550"/>
      <c r="AW120" s="550"/>
      <c r="AX120" s="551"/>
      <c r="AY120">
        <f>$AY$118</f>
        <v>1</v>
      </c>
    </row>
    <row r="121" spans="1:51" ht="23.25"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389</v>
      </c>
      <c r="AF121" s="247"/>
      <c r="AG121" s="247"/>
      <c r="AH121" s="247"/>
      <c r="AI121" s="247" t="s">
        <v>411</v>
      </c>
      <c r="AJ121" s="247"/>
      <c r="AK121" s="247"/>
      <c r="AL121" s="247"/>
      <c r="AM121" s="247" t="s">
        <v>508</v>
      </c>
      <c r="AN121" s="247"/>
      <c r="AO121" s="247"/>
      <c r="AP121" s="247"/>
      <c r="AQ121" s="589" t="s">
        <v>541</v>
      </c>
      <c r="AR121" s="590"/>
      <c r="AS121" s="590"/>
      <c r="AT121" s="590"/>
      <c r="AU121" s="590"/>
      <c r="AV121" s="590"/>
      <c r="AW121" s="590"/>
      <c r="AX121" s="591"/>
      <c r="AY121" s="92">
        <f>IF(SUBSTITUTE(SUBSTITUTE($G$122,"／",""),"　","")="",0,1)</f>
        <v>1</v>
      </c>
    </row>
    <row r="122" spans="1:51" ht="23.25" customHeight="1" x14ac:dyDescent="0.15">
      <c r="A122" s="435"/>
      <c r="B122" s="436"/>
      <c r="C122" s="436"/>
      <c r="D122" s="436"/>
      <c r="E122" s="436"/>
      <c r="F122" s="437"/>
      <c r="G122" s="387" t="s">
        <v>735</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t="s">
        <v>730</v>
      </c>
      <c r="AC122" s="462"/>
      <c r="AD122" s="463"/>
      <c r="AE122" s="282">
        <v>8843</v>
      </c>
      <c r="AF122" s="282"/>
      <c r="AG122" s="282"/>
      <c r="AH122" s="282"/>
      <c r="AI122" s="282">
        <v>11889</v>
      </c>
      <c r="AJ122" s="282"/>
      <c r="AK122" s="282"/>
      <c r="AL122" s="282"/>
      <c r="AM122" s="282">
        <v>6966</v>
      </c>
      <c r="AN122" s="282"/>
      <c r="AO122" s="282"/>
      <c r="AP122" s="282"/>
      <c r="AQ122" s="282">
        <v>11020</v>
      </c>
      <c r="AR122" s="282"/>
      <c r="AS122" s="282"/>
      <c r="AT122" s="282"/>
      <c r="AU122" s="282"/>
      <c r="AV122" s="282"/>
      <c r="AW122" s="282"/>
      <c r="AX122" s="283"/>
      <c r="AY122">
        <f>$AY$121</f>
        <v>1</v>
      </c>
    </row>
    <row r="123" spans="1:51" ht="39.75" customHeight="1" thickBot="1" x14ac:dyDescent="0.2">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731</v>
      </c>
      <c r="AC123" s="472"/>
      <c r="AD123" s="473"/>
      <c r="AE123" s="550" t="s">
        <v>736</v>
      </c>
      <c r="AF123" s="550"/>
      <c r="AG123" s="550"/>
      <c r="AH123" s="550"/>
      <c r="AI123" s="550" t="s">
        <v>770</v>
      </c>
      <c r="AJ123" s="550"/>
      <c r="AK123" s="550"/>
      <c r="AL123" s="550"/>
      <c r="AM123" s="550" t="s">
        <v>776</v>
      </c>
      <c r="AN123" s="550"/>
      <c r="AO123" s="550"/>
      <c r="AP123" s="550"/>
      <c r="AQ123" s="550" t="s">
        <v>772</v>
      </c>
      <c r="AR123" s="550"/>
      <c r="AS123" s="550"/>
      <c r="AT123" s="550"/>
      <c r="AU123" s="550"/>
      <c r="AV123" s="550"/>
      <c r="AW123" s="550"/>
      <c r="AX123" s="551"/>
      <c r="AY123">
        <f>$AY$121</f>
        <v>1</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389</v>
      </c>
      <c r="AF124" s="247"/>
      <c r="AG124" s="247"/>
      <c r="AH124" s="247"/>
      <c r="AI124" s="247" t="s">
        <v>411</v>
      </c>
      <c r="AJ124" s="247"/>
      <c r="AK124" s="247"/>
      <c r="AL124" s="247"/>
      <c r="AM124" s="247" t="s">
        <v>508</v>
      </c>
      <c r="AN124" s="247"/>
      <c r="AO124" s="247"/>
      <c r="AP124" s="247"/>
      <c r="AQ124" s="589" t="s">
        <v>541</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359</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389</v>
      </c>
      <c r="AF127" s="247"/>
      <c r="AG127" s="247"/>
      <c r="AH127" s="247"/>
      <c r="AI127" s="247" t="s">
        <v>411</v>
      </c>
      <c r="AJ127" s="247"/>
      <c r="AK127" s="247"/>
      <c r="AL127" s="247"/>
      <c r="AM127" s="247" t="s">
        <v>508</v>
      </c>
      <c r="AN127" s="247"/>
      <c r="AO127" s="247"/>
      <c r="AP127" s="247"/>
      <c r="AQ127" s="589" t="s">
        <v>541</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404</v>
      </c>
      <c r="B130" s="186"/>
      <c r="C130" s="185" t="s">
        <v>236</v>
      </c>
      <c r="D130" s="186"/>
      <c r="E130" s="170" t="s">
        <v>265</v>
      </c>
      <c r="F130" s="171"/>
      <c r="G130" s="172" t="s">
        <v>737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716</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739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724</v>
      </c>
      <c r="AC134" s="206"/>
      <c r="AD134" s="206"/>
      <c r="AE134" s="207">
        <v>4.2</v>
      </c>
      <c r="AF134" s="208"/>
      <c r="AG134" s="208"/>
      <c r="AH134" s="208"/>
      <c r="AI134" s="207">
        <v>3.9</v>
      </c>
      <c r="AJ134" s="208"/>
      <c r="AK134" s="208"/>
      <c r="AL134" s="208"/>
      <c r="AM134" s="207">
        <v>4.2</v>
      </c>
      <c r="AN134" s="208"/>
      <c r="AO134" s="208"/>
      <c r="AP134" s="208"/>
      <c r="AQ134" s="207" t="s">
        <v>716</v>
      </c>
      <c r="AR134" s="208"/>
      <c r="AS134" s="208"/>
      <c r="AT134" s="208"/>
      <c r="AU134" s="207" t="s">
        <v>716</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740</v>
      </c>
      <c r="AC135" s="214"/>
      <c r="AD135" s="214"/>
      <c r="AE135" s="207">
        <v>3.5</v>
      </c>
      <c r="AF135" s="208"/>
      <c r="AG135" s="208"/>
      <c r="AH135" s="208"/>
      <c r="AI135" s="207">
        <v>3.5</v>
      </c>
      <c r="AJ135" s="208"/>
      <c r="AK135" s="208"/>
      <c r="AL135" s="208"/>
      <c r="AM135" s="207">
        <v>3.5</v>
      </c>
      <c r="AN135" s="208"/>
      <c r="AO135" s="208"/>
      <c r="AP135" s="208"/>
      <c r="AQ135" s="207" t="s">
        <v>716</v>
      </c>
      <c r="AR135" s="208"/>
      <c r="AS135" s="208"/>
      <c r="AT135" s="208"/>
      <c r="AU135" s="207">
        <v>3.5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18" customHeight="1" x14ac:dyDescent="0.15">
      <c r="A154" s="190"/>
      <c r="B154" s="187"/>
      <c r="C154" s="181"/>
      <c r="D154" s="187"/>
      <c r="E154" s="181"/>
      <c r="F154" s="182"/>
      <c r="G154" s="107" t="s">
        <v>716</v>
      </c>
      <c r="H154" s="108"/>
      <c r="I154" s="108"/>
      <c r="J154" s="108"/>
      <c r="K154" s="108"/>
      <c r="L154" s="108"/>
      <c r="M154" s="108"/>
      <c r="N154" s="108"/>
      <c r="O154" s="108"/>
      <c r="P154" s="109"/>
      <c r="Q154" s="128" t="s">
        <v>716</v>
      </c>
      <c r="R154" s="108"/>
      <c r="S154" s="108"/>
      <c r="T154" s="108"/>
      <c r="U154" s="108"/>
      <c r="V154" s="108"/>
      <c r="W154" s="108"/>
      <c r="X154" s="108"/>
      <c r="Y154" s="108"/>
      <c r="Z154" s="108"/>
      <c r="AA154" s="290"/>
      <c r="AB154" s="144" t="s">
        <v>716</v>
      </c>
      <c r="AC154" s="145"/>
      <c r="AD154" s="145"/>
      <c r="AE154" s="150" t="s">
        <v>716</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18"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18"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18"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777</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18"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62.25" customHeight="1" x14ac:dyDescent="0.15">
      <c r="A188" s="190"/>
      <c r="B188" s="187"/>
      <c r="C188" s="181"/>
      <c r="D188" s="187"/>
      <c r="E188" s="128" t="s">
        <v>752</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62.2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670</v>
      </c>
      <c r="D430" s="927"/>
      <c r="E430" s="175" t="s">
        <v>398</v>
      </c>
      <c r="F430" s="893"/>
      <c r="G430" s="894" t="s">
        <v>252</v>
      </c>
      <c r="H430" s="126"/>
      <c r="I430" s="126"/>
      <c r="J430" s="895" t="s">
        <v>716</v>
      </c>
      <c r="K430" s="896"/>
      <c r="L430" s="896"/>
      <c r="M430" s="896"/>
      <c r="N430" s="896"/>
      <c r="O430" s="896"/>
      <c r="P430" s="896"/>
      <c r="Q430" s="896"/>
      <c r="R430" s="896"/>
      <c r="S430" s="896"/>
      <c r="T430" s="897"/>
      <c r="U430" s="587" t="s">
        <v>753</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542</v>
      </c>
      <c r="AJ431" s="334"/>
      <c r="AK431" s="334"/>
      <c r="AL431" s="158"/>
      <c r="AM431" s="334" t="s">
        <v>543</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716</v>
      </c>
      <c r="AF432" s="201"/>
      <c r="AG432" s="136" t="s">
        <v>233</v>
      </c>
      <c r="AH432" s="137"/>
      <c r="AI432" s="335"/>
      <c r="AJ432" s="335"/>
      <c r="AK432" s="335"/>
      <c r="AL432" s="157"/>
      <c r="AM432" s="335"/>
      <c r="AN432" s="335"/>
      <c r="AO432" s="335"/>
      <c r="AP432" s="157"/>
      <c r="AQ432" s="250" t="s">
        <v>716</v>
      </c>
      <c r="AR432" s="201"/>
      <c r="AS432" s="136" t="s">
        <v>233</v>
      </c>
      <c r="AT432" s="137"/>
      <c r="AU432" s="201" t="s">
        <v>716</v>
      </c>
      <c r="AV432" s="201"/>
      <c r="AW432" s="136" t="s">
        <v>179</v>
      </c>
      <c r="AX432" s="196"/>
      <c r="AY432">
        <f>$AY$431</f>
        <v>1</v>
      </c>
    </row>
    <row r="433" spans="1:51" ht="23.25" customHeight="1" x14ac:dyDescent="0.15">
      <c r="A433" s="190"/>
      <c r="B433" s="187"/>
      <c r="C433" s="181"/>
      <c r="D433" s="187"/>
      <c r="E433" s="338"/>
      <c r="F433" s="339"/>
      <c r="G433" s="107" t="s">
        <v>716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716</v>
      </c>
      <c r="AC433" s="214"/>
      <c r="AD433" s="214"/>
      <c r="AE433" s="336" t="s">
        <v>716</v>
      </c>
      <c r="AF433" s="208"/>
      <c r="AG433" s="208"/>
      <c r="AH433" s="208"/>
      <c r="AI433" s="336" t="s">
        <v>716</v>
      </c>
      <c r="AJ433" s="208"/>
      <c r="AK433" s="208"/>
      <c r="AL433" s="208"/>
      <c r="AM433" s="336" t="s">
        <v>753</v>
      </c>
      <c r="AN433" s="208"/>
      <c r="AO433" s="208"/>
      <c r="AP433" s="337"/>
      <c r="AQ433" s="336" t="s">
        <v>716</v>
      </c>
      <c r="AR433" s="208"/>
      <c r="AS433" s="208"/>
      <c r="AT433" s="337"/>
      <c r="AU433" s="208" t="s">
        <v>716</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716</v>
      </c>
      <c r="AC434" s="206"/>
      <c r="AD434" s="206"/>
      <c r="AE434" s="336" t="s">
        <v>716</v>
      </c>
      <c r="AF434" s="208"/>
      <c r="AG434" s="208"/>
      <c r="AH434" s="337"/>
      <c r="AI434" s="336" t="s">
        <v>716</v>
      </c>
      <c r="AJ434" s="208"/>
      <c r="AK434" s="208"/>
      <c r="AL434" s="208"/>
      <c r="AM434" s="336" t="s">
        <v>753</v>
      </c>
      <c r="AN434" s="208"/>
      <c r="AO434" s="208"/>
      <c r="AP434" s="337"/>
      <c r="AQ434" s="336" t="s">
        <v>716</v>
      </c>
      <c r="AR434" s="208"/>
      <c r="AS434" s="208"/>
      <c r="AT434" s="337"/>
      <c r="AU434" s="208" t="s">
        <v>716</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716</v>
      </c>
      <c r="AF435" s="208"/>
      <c r="AG435" s="208"/>
      <c r="AH435" s="337"/>
      <c r="AI435" s="336" t="s">
        <v>716</v>
      </c>
      <c r="AJ435" s="208"/>
      <c r="AK435" s="208"/>
      <c r="AL435" s="208"/>
      <c r="AM435" s="336" t="s">
        <v>753</v>
      </c>
      <c r="AN435" s="208"/>
      <c r="AO435" s="208"/>
      <c r="AP435" s="337"/>
      <c r="AQ435" s="336" t="s">
        <v>716</v>
      </c>
      <c r="AR435" s="208"/>
      <c r="AS435" s="208"/>
      <c r="AT435" s="337"/>
      <c r="AU435" s="208" t="s">
        <v>716</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542</v>
      </c>
      <c r="AJ436" s="334"/>
      <c r="AK436" s="334"/>
      <c r="AL436" s="158"/>
      <c r="AM436" s="334" t="s">
        <v>543</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542</v>
      </c>
      <c r="AJ441" s="334"/>
      <c r="AK441" s="334"/>
      <c r="AL441" s="158"/>
      <c r="AM441" s="334" t="s">
        <v>543</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542</v>
      </c>
      <c r="AJ446" s="334"/>
      <c r="AK446" s="334"/>
      <c r="AL446" s="158"/>
      <c r="AM446" s="334" t="s">
        <v>543</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542</v>
      </c>
      <c r="AJ451" s="334"/>
      <c r="AK451" s="334"/>
      <c r="AL451" s="158"/>
      <c r="AM451" s="334" t="s">
        <v>543</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542</v>
      </c>
      <c r="AJ456" s="334"/>
      <c r="AK456" s="334"/>
      <c r="AL456" s="158"/>
      <c r="AM456" s="334" t="s">
        <v>543</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542</v>
      </c>
      <c r="AJ461" s="334"/>
      <c r="AK461" s="334"/>
      <c r="AL461" s="158"/>
      <c r="AM461" s="334" t="s">
        <v>543</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542</v>
      </c>
      <c r="AJ466" s="334"/>
      <c r="AK466" s="334"/>
      <c r="AL466" s="158"/>
      <c r="AM466" s="334" t="s">
        <v>543</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542</v>
      </c>
      <c r="AJ471" s="334"/>
      <c r="AK471" s="334"/>
      <c r="AL471" s="158"/>
      <c r="AM471" s="334" t="s">
        <v>543</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542</v>
      </c>
      <c r="AJ476" s="334"/>
      <c r="AK476" s="334"/>
      <c r="AL476" s="158"/>
      <c r="AM476" s="334" t="s">
        <v>543</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401</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542</v>
      </c>
      <c r="AJ485" s="334"/>
      <c r="AK485" s="334"/>
      <c r="AL485" s="158"/>
      <c r="AM485" s="334" t="s">
        <v>543</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542</v>
      </c>
      <c r="AJ490" s="334"/>
      <c r="AK490" s="334"/>
      <c r="AL490" s="158"/>
      <c r="AM490" s="334" t="s">
        <v>543</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542</v>
      </c>
      <c r="AJ495" s="334"/>
      <c r="AK495" s="334"/>
      <c r="AL495" s="158"/>
      <c r="AM495" s="334" t="s">
        <v>543</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542</v>
      </c>
      <c r="AJ500" s="334"/>
      <c r="AK500" s="334"/>
      <c r="AL500" s="158"/>
      <c r="AM500" s="334" t="s">
        <v>543</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542</v>
      </c>
      <c r="AJ505" s="334"/>
      <c r="AK505" s="334"/>
      <c r="AL505" s="158"/>
      <c r="AM505" s="334" t="s">
        <v>543</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542</v>
      </c>
      <c r="AJ510" s="334"/>
      <c r="AK510" s="334"/>
      <c r="AL510" s="158"/>
      <c r="AM510" s="334" t="s">
        <v>543</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542</v>
      </c>
      <c r="AJ515" s="334"/>
      <c r="AK515" s="334"/>
      <c r="AL515" s="158"/>
      <c r="AM515" s="334" t="s">
        <v>543</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542</v>
      </c>
      <c r="AJ520" s="334"/>
      <c r="AK520" s="334"/>
      <c r="AL520" s="158"/>
      <c r="AM520" s="334" t="s">
        <v>543</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542</v>
      </c>
      <c r="AJ525" s="334"/>
      <c r="AK525" s="334"/>
      <c r="AL525" s="158"/>
      <c r="AM525" s="334" t="s">
        <v>543</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542</v>
      </c>
      <c r="AJ530" s="334"/>
      <c r="AK530" s="334"/>
      <c r="AL530" s="158"/>
      <c r="AM530" s="334" t="s">
        <v>543</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542</v>
      </c>
      <c r="AJ539" s="334"/>
      <c r="AK539" s="334"/>
      <c r="AL539" s="158"/>
      <c r="AM539" s="334" t="s">
        <v>543</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542</v>
      </c>
      <c r="AJ544" s="334"/>
      <c r="AK544" s="334"/>
      <c r="AL544" s="158"/>
      <c r="AM544" s="334" t="s">
        <v>543</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542</v>
      </c>
      <c r="AJ549" s="334"/>
      <c r="AK549" s="334"/>
      <c r="AL549" s="158"/>
      <c r="AM549" s="334" t="s">
        <v>543</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542</v>
      </c>
      <c r="AJ554" s="334"/>
      <c r="AK554" s="334"/>
      <c r="AL554" s="158"/>
      <c r="AM554" s="334" t="s">
        <v>543</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542</v>
      </c>
      <c r="AJ559" s="334"/>
      <c r="AK559" s="334"/>
      <c r="AL559" s="158"/>
      <c r="AM559" s="334" t="s">
        <v>543</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542</v>
      </c>
      <c r="AJ564" s="334"/>
      <c r="AK564" s="334"/>
      <c r="AL564" s="158"/>
      <c r="AM564" s="334" t="s">
        <v>543</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542</v>
      </c>
      <c r="AJ569" s="334"/>
      <c r="AK569" s="334"/>
      <c r="AL569" s="158"/>
      <c r="AM569" s="334" t="s">
        <v>543</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542</v>
      </c>
      <c r="AJ574" s="334"/>
      <c r="AK574" s="334"/>
      <c r="AL574" s="158"/>
      <c r="AM574" s="334" t="s">
        <v>543</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542</v>
      </c>
      <c r="AJ579" s="334"/>
      <c r="AK579" s="334"/>
      <c r="AL579" s="158"/>
      <c r="AM579" s="334" t="s">
        <v>543</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542</v>
      </c>
      <c r="AJ584" s="334"/>
      <c r="AK584" s="334"/>
      <c r="AL584" s="158"/>
      <c r="AM584" s="334" t="s">
        <v>543</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542</v>
      </c>
      <c r="AJ593" s="334"/>
      <c r="AK593" s="334"/>
      <c r="AL593" s="158"/>
      <c r="AM593" s="334" t="s">
        <v>543</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542</v>
      </c>
      <c r="AJ598" s="334"/>
      <c r="AK598" s="334"/>
      <c r="AL598" s="158"/>
      <c r="AM598" s="334" t="s">
        <v>543</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542</v>
      </c>
      <c r="AJ603" s="334"/>
      <c r="AK603" s="334"/>
      <c r="AL603" s="158"/>
      <c r="AM603" s="334" t="s">
        <v>543</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542</v>
      </c>
      <c r="AJ608" s="334"/>
      <c r="AK608" s="334"/>
      <c r="AL608" s="158"/>
      <c r="AM608" s="334" t="s">
        <v>543</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542</v>
      </c>
      <c r="AJ613" s="334"/>
      <c r="AK613" s="334"/>
      <c r="AL613" s="158"/>
      <c r="AM613" s="334" t="s">
        <v>543</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542</v>
      </c>
      <c r="AJ618" s="334"/>
      <c r="AK618" s="334"/>
      <c r="AL618" s="158"/>
      <c r="AM618" s="334" t="s">
        <v>543</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542</v>
      </c>
      <c r="AJ623" s="334"/>
      <c r="AK623" s="334"/>
      <c r="AL623" s="158"/>
      <c r="AM623" s="334" t="s">
        <v>543</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542</v>
      </c>
      <c r="AJ628" s="334"/>
      <c r="AK628" s="334"/>
      <c r="AL628" s="158"/>
      <c r="AM628" s="334" t="s">
        <v>543</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542</v>
      </c>
      <c r="AJ633" s="334"/>
      <c r="AK633" s="334"/>
      <c r="AL633" s="158"/>
      <c r="AM633" s="334" t="s">
        <v>543</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542</v>
      </c>
      <c r="AJ638" s="334"/>
      <c r="AK638" s="334"/>
      <c r="AL638" s="158"/>
      <c r="AM638" s="334" t="s">
        <v>543</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542</v>
      </c>
      <c r="AJ647" s="334"/>
      <c r="AK647" s="334"/>
      <c r="AL647" s="158"/>
      <c r="AM647" s="334" t="s">
        <v>543</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542</v>
      </c>
      <c r="AJ652" s="334"/>
      <c r="AK652" s="334"/>
      <c r="AL652" s="158"/>
      <c r="AM652" s="334" t="s">
        <v>543</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542</v>
      </c>
      <c r="AJ657" s="334"/>
      <c r="AK657" s="334"/>
      <c r="AL657" s="158"/>
      <c r="AM657" s="334" t="s">
        <v>543</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542</v>
      </c>
      <c r="AJ662" s="334"/>
      <c r="AK662" s="334"/>
      <c r="AL662" s="158"/>
      <c r="AM662" s="334" t="s">
        <v>543</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542</v>
      </c>
      <c r="AJ667" s="334"/>
      <c r="AK667" s="334"/>
      <c r="AL667" s="158"/>
      <c r="AM667" s="334" t="s">
        <v>543</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542</v>
      </c>
      <c r="AJ672" s="334"/>
      <c r="AK672" s="334"/>
      <c r="AL672" s="158"/>
      <c r="AM672" s="334" t="s">
        <v>543</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542</v>
      </c>
      <c r="AJ677" s="334"/>
      <c r="AK677" s="334"/>
      <c r="AL677" s="158"/>
      <c r="AM677" s="334" t="s">
        <v>543</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542</v>
      </c>
      <c r="AJ682" s="334"/>
      <c r="AK682" s="334"/>
      <c r="AL682" s="158"/>
      <c r="AM682" s="334" t="s">
        <v>543</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542</v>
      </c>
      <c r="AJ687" s="334"/>
      <c r="AK687" s="334"/>
      <c r="AL687" s="158"/>
      <c r="AM687" s="334" t="s">
        <v>543</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542</v>
      </c>
      <c r="AJ692" s="334"/>
      <c r="AK692" s="334"/>
      <c r="AL692" s="158"/>
      <c r="AM692" s="334" t="s">
        <v>543</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0.25" customHeight="1" x14ac:dyDescent="0.15">
      <c r="A698" s="190"/>
      <c r="B698" s="187"/>
      <c r="C698" s="181"/>
      <c r="D698" s="187"/>
      <c r="E698" s="128" t="s">
        <v>753</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20.25"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35.2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751</v>
      </c>
      <c r="AE702" s="342"/>
      <c r="AF702" s="342"/>
      <c r="AG702" s="379" t="s">
        <v>757</v>
      </c>
      <c r="AH702" s="380"/>
      <c r="AI702" s="380"/>
      <c r="AJ702" s="380"/>
      <c r="AK702" s="380"/>
      <c r="AL702" s="380"/>
      <c r="AM702" s="380"/>
      <c r="AN702" s="380"/>
      <c r="AO702" s="380"/>
      <c r="AP702" s="380"/>
      <c r="AQ702" s="380"/>
      <c r="AR702" s="380"/>
      <c r="AS702" s="380"/>
      <c r="AT702" s="380"/>
      <c r="AU702" s="380"/>
      <c r="AV702" s="380"/>
      <c r="AW702" s="380"/>
      <c r="AX702" s="381"/>
    </row>
    <row r="703" spans="1:51" ht="35.2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751</v>
      </c>
      <c r="AE703" s="323"/>
      <c r="AF703" s="323"/>
      <c r="AG703" s="104" t="s">
        <v>758</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751</v>
      </c>
      <c r="AE704" s="781"/>
      <c r="AF704" s="781"/>
      <c r="AG704" s="168" t="s">
        <v>759</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751</v>
      </c>
      <c r="AE705" s="713"/>
      <c r="AF705" s="713"/>
      <c r="AG705" s="128" t="s">
        <v>760</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380</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754</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755</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756</v>
      </c>
      <c r="AE708" s="603"/>
      <c r="AF708" s="603"/>
      <c r="AG708" s="740" t="s">
        <v>753</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751</v>
      </c>
      <c r="AE709" s="323"/>
      <c r="AF709" s="323"/>
      <c r="AG709" s="104" t="s">
        <v>761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756</v>
      </c>
      <c r="AE710" s="323"/>
      <c r="AF710" s="323"/>
      <c r="AG710" s="104" t="s">
        <v>753</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751</v>
      </c>
      <c r="AE711" s="323"/>
      <c r="AF711" s="323"/>
      <c r="AG711" s="104" t="s">
        <v>762</v>
      </c>
      <c r="AH711" s="105"/>
      <c r="AI711" s="105"/>
      <c r="AJ711" s="105"/>
      <c r="AK711" s="105"/>
      <c r="AL711" s="105"/>
      <c r="AM711" s="105"/>
      <c r="AN711" s="105"/>
      <c r="AO711" s="105"/>
      <c r="AP711" s="105"/>
      <c r="AQ711" s="105"/>
      <c r="AR711" s="105"/>
      <c r="AS711" s="105"/>
      <c r="AT711" s="105"/>
      <c r="AU711" s="105"/>
      <c r="AV711" s="105"/>
      <c r="AW711" s="105"/>
      <c r="AX711" s="106"/>
    </row>
    <row r="712" spans="1:50" ht="33"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751</v>
      </c>
      <c r="AE712" s="781"/>
      <c r="AF712" s="781"/>
      <c r="AG712" s="805" t="s">
        <v>802</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756</v>
      </c>
      <c r="AE713" s="323"/>
      <c r="AF713" s="661"/>
      <c r="AG713" s="104" t="s">
        <v>753</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751</v>
      </c>
      <c r="AE714" s="803"/>
      <c r="AF714" s="804"/>
      <c r="AG714" s="734" t="s">
        <v>763</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751</v>
      </c>
      <c r="AE715" s="603"/>
      <c r="AF715" s="654"/>
      <c r="AG715" s="740" t="s">
        <v>798</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756</v>
      </c>
      <c r="AE716" s="625"/>
      <c r="AF716" s="625"/>
      <c r="AG716" s="104" t="s">
        <v>753</v>
      </c>
      <c r="AH716" s="105"/>
      <c r="AI716" s="105"/>
      <c r="AJ716" s="105"/>
      <c r="AK716" s="105"/>
      <c r="AL716" s="105"/>
      <c r="AM716" s="105"/>
      <c r="AN716" s="105"/>
      <c r="AO716" s="105"/>
      <c r="AP716" s="105"/>
      <c r="AQ716" s="105"/>
      <c r="AR716" s="105"/>
      <c r="AS716" s="105"/>
      <c r="AT716" s="105"/>
      <c r="AU716" s="105"/>
      <c r="AV716" s="105"/>
      <c r="AW716" s="105"/>
      <c r="AX716" s="106"/>
    </row>
    <row r="717" spans="1:50" ht="39"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751</v>
      </c>
      <c r="AE717" s="323"/>
      <c r="AF717" s="323"/>
      <c r="AG717" s="104" t="s">
        <v>801</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756</v>
      </c>
      <c r="AE718" s="323"/>
      <c r="AF718" s="323"/>
      <c r="AG718" s="130" t="s">
        <v>753</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751</v>
      </c>
      <c r="AE719" s="603"/>
      <c r="AF719" s="603"/>
      <c r="AG719" s="128" t="s">
        <v>764</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t="s">
        <v>709</v>
      </c>
      <c r="D721" s="294"/>
      <c r="E721" s="294"/>
      <c r="F721" s="295"/>
      <c r="G721" s="284">
        <v>20</v>
      </c>
      <c r="H721" s="285"/>
      <c r="I721" s="77" t="str">
        <f>IF(OR(G721="　", G721=""), "", "-")</f>
        <v>-</v>
      </c>
      <c r="J721" s="288">
        <v>966</v>
      </c>
      <c r="K721" s="288"/>
      <c r="L721" s="77" t="str">
        <f>IF(M721="","","-")</f>
        <v/>
      </c>
      <c r="M721" s="78"/>
      <c r="N721" s="301" t="s">
        <v>741</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t="s">
        <v>709</v>
      </c>
      <c r="D722" s="294"/>
      <c r="E722" s="294"/>
      <c r="F722" s="295"/>
      <c r="G722" s="284">
        <v>20</v>
      </c>
      <c r="H722" s="285"/>
      <c r="I722" s="77" t="str">
        <f t="shared" ref="I722:I725" si="113">IF(OR(G722="　", G722=""), "", "-")</f>
        <v>-</v>
      </c>
      <c r="J722" s="288">
        <v>968</v>
      </c>
      <c r="K722" s="288"/>
      <c r="L722" s="77" t="str">
        <f t="shared" ref="L722:L725" si="114">IF(M722="","","-")</f>
        <v/>
      </c>
      <c r="M722" s="78"/>
      <c r="N722" s="301" t="s">
        <v>742</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t="s">
        <v>709</v>
      </c>
      <c r="D723" s="294"/>
      <c r="E723" s="294"/>
      <c r="F723" s="295"/>
      <c r="G723" s="284">
        <v>20</v>
      </c>
      <c r="H723" s="285"/>
      <c r="I723" s="77" t="str">
        <f t="shared" si="113"/>
        <v>-</v>
      </c>
      <c r="J723" s="288">
        <v>976</v>
      </c>
      <c r="K723" s="288"/>
      <c r="L723" s="77" t="str">
        <f t="shared" si="114"/>
        <v/>
      </c>
      <c r="M723" s="78"/>
      <c r="N723" s="301" t="s">
        <v>743</v>
      </c>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t="s">
        <v>808</v>
      </c>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765</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766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803</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137</v>
      </c>
      <c r="B731" s="672"/>
      <c r="C731" s="672"/>
      <c r="D731" s="672"/>
      <c r="E731" s="673"/>
      <c r="F731" s="727" t="s">
        <v>804</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384</v>
      </c>
      <c r="B733" s="672"/>
      <c r="C733" s="672"/>
      <c r="D733" s="672"/>
      <c r="E733" s="673"/>
      <c r="F733" s="635" t="s">
        <v>807</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t="s">
        <v>806</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671</v>
      </c>
      <c r="B737" s="211"/>
      <c r="C737" s="211"/>
      <c r="D737" s="212"/>
      <c r="E737" s="950" t="s">
        <v>744</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396</v>
      </c>
      <c r="B738" s="361"/>
      <c r="C738" s="361"/>
      <c r="D738" s="361"/>
      <c r="E738" s="950" t="s">
        <v>745</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395</v>
      </c>
      <c r="B739" s="361"/>
      <c r="C739" s="361"/>
      <c r="D739" s="361"/>
      <c r="E739" s="950" t="s">
        <v>746</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394</v>
      </c>
      <c r="B740" s="361"/>
      <c r="C740" s="361"/>
      <c r="D740" s="361"/>
      <c r="E740" s="950" t="s">
        <v>747</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393</v>
      </c>
      <c r="B741" s="361"/>
      <c r="C741" s="361"/>
      <c r="D741" s="361"/>
      <c r="E741" s="950" t="s">
        <v>747</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392</v>
      </c>
      <c r="B742" s="361"/>
      <c r="C742" s="361"/>
      <c r="D742" s="361"/>
      <c r="E742" s="950" t="s">
        <v>748</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391</v>
      </c>
      <c r="B743" s="361"/>
      <c r="C743" s="361"/>
      <c r="D743" s="361"/>
      <c r="E743" s="950" t="s">
        <v>749</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390</v>
      </c>
      <c r="B744" s="361"/>
      <c r="C744" s="361"/>
      <c r="D744" s="361"/>
      <c r="E744" s="950" t="s">
        <v>750</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389</v>
      </c>
      <c r="B745" s="361"/>
      <c r="C745" s="361"/>
      <c r="D745" s="361"/>
      <c r="E745" s="987" t="s">
        <v>749</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544</v>
      </c>
      <c r="B746" s="361"/>
      <c r="C746" s="361"/>
      <c r="D746" s="361"/>
      <c r="E746" s="956" t="s">
        <v>709</v>
      </c>
      <c r="F746" s="954"/>
      <c r="G746" s="954"/>
      <c r="H746" s="100" t="str">
        <f>IF(E746="","","-")</f>
        <v>-</v>
      </c>
      <c r="I746" s="954"/>
      <c r="J746" s="954"/>
      <c r="K746" s="100" t="str">
        <f>IF(I746="","","-")</f>
        <v/>
      </c>
      <c r="L746" s="955">
        <v>858</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508</v>
      </c>
      <c r="B747" s="361"/>
      <c r="C747" s="361"/>
      <c r="D747" s="361"/>
      <c r="E747" s="956" t="s">
        <v>709</v>
      </c>
      <c r="F747" s="954"/>
      <c r="G747" s="954"/>
      <c r="H747" s="100" t="str">
        <f>IF(E747="","","-")</f>
        <v>-</v>
      </c>
      <c r="I747" s="954"/>
      <c r="J747" s="954"/>
      <c r="K747" s="100" t="str">
        <f>IF(I747="","","-")</f>
        <v/>
      </c>
      <c r="L747" s="955">
        <v>879</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383</v>
      </c>
      <c r="B748" s="613"/>
      <c r="C748" s="613"/>
      <c r="D748" s="613"/>
      <c r="E748" s="613"/>
      <c r="F748" s="614"/>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thickBot="1" x14ac:dyDescent="0.2">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6.75" customHeight="1" x14ac:dyDescent="0.15">
      <c r="A787" s="626" t="s">
        <v>385</v>
      </c>
      <c r="B787" s="627"/>
      <c r="C787" s="627"/>
      <c r="D787" s="627"/>
      <c r="E787" s="627"/>
      <c r="F787" s="628"/>
      <c r="G787" s="593" t="s">
        <v>778</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786</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36.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36.75" customHeight="1" x14ac:dyDescent="0.15">
      <c r="A789" s="629"/>
      <c r="B789" s="630"/>
      <c r="C789" s="630"/>
      <c r="D789" s="630"/>
      <c r="E789" s="630"/>
      <c r="F789" s="631"/>
      <c r="G789" s="668" t="s">
        <v>779</v>
      </c>
      <c r="H789" s="669"/>
      <c r="I789" s="669"/>
      <c r="J789" s="669"/>
      <c r="K789" s="670"/>
      <c r="L789" s="662" t="s">
        <v>780</v>
      </c>
      <c r="M789" s="663"/>
      <c r="N789" s="663"/>
      <c r="O789" s="663"/>
      <c r="P789" s="663"/>
      <c r="Q789" s="663"/>
      <c r="R789" s="663"/>
      <c r="S789" s="663"/>
      <c r="T789" s="663"/>
      <c r="U789" s="663"/>
      <c r="V789" s="663"/>
      <c r="W789" s="663"/>
      <c r="X789" s="664"/>
      <c r="Y789" s="382">
        <v>1</v>
      </c>
      <c r="Z789" s="383"/>
      <c r="AA789" s="383"/>
      <c r="AB789" s="800"/>
      <c r="AC789" s="668" t="s">
        <v>779</v>
      </c>
      <c r="AD789" s="669"/>
      <c r="AE789" s="669"/>
      <c r="AF789" s="669"/>
      <c r="AG789" s="670"/>
      <c r="AH789" s="662" t="s">
        <v>785</v>
      </c>
      <c r="AI789" s="663"/>
      <c r="AJ789" s="663"/>
      <c r="AK789" s="663"/>
      <c r="AL789" s="663"/>
      <c r="AM789" s="663"/>
      <c r="AN789" s="663"/>
      <c r="AO789" s="663"/>
      <c r="AP789" s="663"/>
      <c r="AQ789" s="663"/>
      <c r="AR789" s="663"/>
      <c r="AS789" s="663"/>
      <c r="AT789" s="664"/>
      <c r="AU789" s="382">
        <v>1</v>
      </c>
      <c r="AV789" s="383"/>
      <c r="AW789" s="383"/>
      <c r="AX789" s="384"/>
    </row>
    <row r="790" spans="1:51" ht="39.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36.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1</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781</v>
      </c>
      <c r="D845" s="343"/>
      <c r="E845" s="343"/>
      <c r="F845" s="343"/>
      <c r="G845" s="343"/>
      <c r="H845" s="343"/>
      <c r="I845" s="343"/>
      <c r="J845" s="344">
        <v>6030001046802</v>
      </c>
      <c r="K845" s="345"/>
      <c r="L845" s="345"/>
      <c r="M845" s="345"/>
      <c r="N845" s="345"/>
      <c r="O845" s="345"/>
      <c r="P845" s="359" t="s">
        <v>780</v>
      </c>
      <c r="Q845" s="346"/>
      <c r="R845" s="346"/>
      <c r="S845" s="346"/>
      <c r="T845" s="346"/>
      <c r="U845" s="346"/>
      <c r="V845" s="346"/>
      <c r="W845" s="346"/>
      <c r="X845" s="346"/>
      <c r="Y845" s="347">
        <v>1</v>
      </c>
      <c r="Z845" s="348"/>
      <c r="AA845" s="348"/>
      <c r="AB845" s="349"/>
      <c r="AC845" s="350" t="s">
        <v>371</v>
      </c>
      <c r="AD845" s="351"/>
      <c r="AE845" s="351"/>
      <c r="AF845" s="351"/>
      <c r="AG845" s="351"/>
      <c r="AH845" s="366">
        <v>1</v>
      </c>
      <c r="AI845" s="367"/>
      <c r="AJ845" s="367"/>
      <c r="AK845" s="367"/>
      <c r="AL845" s="354">
        <v>93</v>
      </c>
      <c r="AM845" s="355"/>
      <c r="AN845" s="355"/>
      <c r="AO845" s="356"/>
      <c r="AP845" s="357" t="s">
        <v>777</v>
      </c>
      <c r="AQ845" s="357"/>
      <c r="AR845" s="357"/>
      <c r="AS845" s="357"/>
      <c r="AT845" s="357"/>
      <c r="AU845" s="357"/>
      <c r="AV845" s="357"/>
      <c r="AW845" s="357"/>
      <c r="AX845" s="357"/>
    </row>
    <row r="846" spans="1:51" ht="30" customHeight="1" x14ac:dyDescent="0.15">
      <c r="A846" s="370">
        <v>2</v>
      </c>
      <c r="B846" s="370">
        <v>1</v>
      </c>
      <c r="C846" s="358" t="s">
        <v>782</v>
      </c>
      <c r="D846" s="343"/>
      <c r="E846" s="343"/>
      <c r="F846" s="343"/>
      <c r="G846" s="343"/>
      <c r="H846" s="343"/>
      <c r="I846" s="343"/>
      <c r="J846" s="344">
        <v>1011401012350</v>
      </c>
      <c r="K846" s="345"/>
      <c r="L846" s="345"/>
      <c r="M846" s="345"/>
      <c r="N846" s="345"/>
      <c r="O846" s="345"/>
      <c r="P846" s="359" t="s">
        <v>783</v>
      </c>
      <c r="Q846" s="346"/>
      <c r="R846" s="346"/>
      <c r="S846" s="346"/>
      <c r="T846" s="346"/>
      <c r="U846" s="346"/>
      <c r="V846" s="346"/>
      <c r="W846" s="346"/>
      <c r="X846" s="346"/>
      <c r="Y846" s="347">
        <v>0</v>
      </c>
      <c r="Z846" s="348"/>
      <c r="AA846" s="348"/>
      <c r="AB846" s="349"/>
      <c r="AC846" s="350" t="s">
        <v>377</v>
      </c>
      <c r="AD846" s="351"/>
      <c r="AE846" s="351"/>
      <c r="AF846" s="351"/>
      <c r="AG846" s="351"/>
      <c r="AH846" s="366" t="s">
        <v>777</v>
      </c>
      <c r="AI846" s="367"/>
      <c r="AJ846" s="367"/>
      <c r="AK846" s="367"/>
      <c r="AL846" s="354" t="s">
        <v>777</v>
      </c>
      <c r="AM846" s="355"/>
      <c r="AN846" s="355"/>
      <c r="AO846" s="356"/>
      <c r="AP846" s="357" t="s">
        <v>777</v>
      </c>
      <c r="AQ846" s="357"/>
      <c r="AR846" s="357"/>
      <c r="AS846" s="357"/>
      <c r="AT846" s="357"/>
      <c r="AU846" s="357"/>
      <c r="AV846" s="357"/>
      <c r="AW846" s="357"/>
      <c r="AX846" s="357"/>
      <c r="AY846">
        <f>COUNTA($C$846)</f>
        <v>1</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784</v>
      </c>
      <c r="D878" s="343"/>
      <c r="E878" s="343"/>
      <c r="F878" s="343"/>
      <c r="G878" s="343"/>
      <c r="H878" s="343"/>
      <c r="I878" s="343"/>
      <c r="J878" s="344">
        <v>5010601023501</v>
      </c>
      <c r="K878" s="345"/>
      <c r="L878" s="345"/>
      <c r="M878" s="345"/>
      <c r="N878" s="345"/>
      <c r="O878" s="345"/>
      <c r="P878" s="359" t="s">
        <v>785</v>
      </c>
      <c r="Q878" s="346"/>
      <c r="R878" s="346"/>
      <c r="S878" s="346"/>
      <c r="T878" s="346"/>
      <c r="U878" s="346"/>
      <c r="V878" s="346"/>
      <c r="W878" s="346"/>
      <c r="X878" s="346"/>
      <c r="Y878" s="347">
        <v>1</v>
      </c>
      <c r="Z878" s="348"/>
      <c r="AA878" s="348"/>
      <c r="AB878" s="349"/>
      <c r="AC878" s="350" t="s">
        <v>371</v>
      </c>
      <c r="AD878" s="351"/>
      <c r="AE878" s="351"/>
      <c r="AF878" s="351"/>
      <c r="AG878" s="351"/>
      <c r="AH878" s="366">
        <v>2</v>
      </c>
      <c r="AI878" s="367"/>
      <c r="AJ878" s="367"/>
      <c r="AK878" s="367"/>
      <c r="AL878" s="354">
        <v>82.6</v>
      </c>
      <c r="AM878" s="355"/>
      <c r="AN878" s="355"/>
      <c r="AO878" s="356"/>
      <c r="AP878" s="357" t="s">
        <v>777</v>
      </c>
      <c r="AQ878" s="357"/>
      <c r="AR878" s="357"/>
      <c r="AS878" s="357"/>
      <c r="AT878" s="357"/>
      <c r="AU878" s="357"/>
      <c r="AV878" s="357"/>
      <c r="AW878" s="357"/>
      <c r="AX878" s="357"/>
      <c r="AY878">
        <f t="shared" si="118"/>
        <v>1</v>
      </c>
    </row>
    <row r="879" spans="1:51" ht="30" customHeight="1" x14ac:dyDescent="0.15">
      <c r="A879" s="370">
        <v>2</v>
      </c>
      <c r="B879" s="370">
        <v>1</v>
      </c>
      <c r="C879" s="358" t="s">
        <v>787</v>
      </c>
      <c r="D879" s="343"/>
      <c r="E879" s="343"/>
      <c r="F879" s="343"/>
      <c r="G879" s="343"/>
      <c r="H879" s="343"/>
      <c r="I879" s="343"/>
      <c r="J879" s="344" t="s">
        <v>777</v>
      </c>
      <c r="K879" s="345"/>
      <c r="L879" s="345"/>
      <c r="M879" s="345"/>
      <c r="N879" s="345"/>
      <c r="O879" s="345"/>
      <c r="P879" s="359" t="s">
        <v>791</v>
      </c>
      <c r="Q879" s="346"/>
      <c r="R879" s="346"/>
      <c r="S879" s="346"/>
      <c r="T879" s="346"/>
      <c r="U879" s="346"/>
      <c r="V879" s="346"/>
      <c r="W879" s="346"/>
      <c r="X879" s="346"/>
      <c r="Y879" s="347">
        <v>0.3</v>
      </c>
      <c r="Z879" s="348"/>
      <c r="AA879" s="348"/>
      <c r="AB879" s="349"/>
      <c r="AC879" s="350" t="s">
        <v>80</v>
      </c>
      <c r="AD879" s="351"/>
      <c r="AE879" s="351"/>
      <c r="AF879" s="351"/>
      <c r="AG879" s="351"/>
      <c r="AH879" s="366" t="s">
        <v>777</v>
      </c>
      <c r="AI879" s="367"/>
      <c r="AJ879" s="367"/>
      <c r="AK879" s="367"/>
      <c r="AL879" s="354" t="s">
        <v>777</v>
      </c>
      <c r="AM879" s="355"/>
      <c r="AN879" s="355"/>
      <c r="AO879" s="356"/>
      <c r="AP879" s="357" t="s">
        <v>777</v>
      </c>
      <c r="AQ879" s="357"/>
      <c r="AR879" s="357"/>
      <c r="AS879" s="357"/>
      <c r="AT879" s="357"/>
      <c r="AU879" s="357"/>
      <c r="AV879" s="357"/>
      <c r="AW879" s="357"/>
      <c r="AX879" s="357"/>
      <c r="AY879">
        <f>COUNTA($C$879)</f>
        <v>1</v>
      </c>
    </row>
    <row r="880" spans="1:51" ht="30" customHeight="1" x14ac:dyDescent="0.15">
      <c r="A880" s="370">
        <v>3</v>
      </c>
      <c r="B880" s="370">
        <v>1</v>
      </c>
      <c r="C880" s="358" t="s">
        <v>788</v>
      </c>
      <c r="D880" s="343"/>
      <c r="E880" s="343"/>
      <c r="F880" s="343"/>
      <c r="G880" s="343"/>
      <c r="H880" s="343"/>
      <c r="I880" s="343"/>
      <c r="J880" s="344" t="s">
        <v>777</v>
      </c>
      <c r="K880" s="345"/>
      <c r="L880" s="345"/>
      <c r="M880" s="345"/>
      <c r="N880" s="345"/>
      <c r="O880" s="345"/>
      <c r="P880" s="359" t="s">
        <v>791</v>
      </c>
      <c r="Q880" s="346"/>
      <c r="R880" s="346"/>
      <c r="S880" s="346"/>
      <c r="T880" s="346"/>
      <c r="U880" s="346"/>
      <c r="V880" s="346"/>
      <c r="W880" s="346"/>
      <c r="X880" s="346"/>
      <c r="Y880" s="347">
        <v>0.1</v>
      </c>
      <c r="Z880" s="348"/>
      <c r="AA880" s="348"/>
      <c r="AB880" s="349"/>
      <c r="AC880" s="350" t="s">
        <v>80</v>
      </c>
      <c r="AD880" s="351"/>
      <c r="AE880" s="351"/>
      <c r="AF880" s="351"/>
      <c r="AG880" s="351"/>
      <c r="AH880" s="352" t="s">
        <v>777</v>
      </c>
      <c r="AI880" s="353"/>
      <c r="AJ880" s="353"/>
      <c r="AK880" s="353"/>
      <c r="AL880" s="354" t="s">
        <v>777</v>
      </c>
      <c r="AM880" s="355"/>
      <c r="AN880" s="355"/>
      <c r="AO880" s="356"/>
      <c r="AP880" s="357" t="s">
        <v>777</v>
      </c>
      <c r="AQ880" s="357"/>
      <c r="AR880" s="357"/>
      <c r="AS880" s="357"/>
      <c r="AT880" s="357"/>
      <c r="AU880" s="357"/>
      <c r="AV880" s="357"/>
      <c r="AW880" s="357"/>
      <c r="AX880" s="357"/>
      <c r="AY880">
        <f>COUNTA($C$880)</f>
        <v>1</v>
      </c>
    </row>
    <row r="881" spans="1:51" ht="30" customHeight="1" x14ac:dyDescent="0.15">
      <c r="A881" s="370">
        <v>4</v>
      </c>
      <c r="B881" s="370">
        <v>1</v>
      </c>
      <c r="C881" s="358" t="s">
        <v>789</v>
      </c>
      <c r="D881" s="343"/>
      <c r="E881" s="343"/>
      <c r="F881" s="343"/>
      <c r="G881" s="343"/>
      <c r="H881" s="343"/>
      <c r="I881" s="343"/>
      <c r="J881" s="344" t="s">
        <v>777</v>
      </c>
      <c r="K881" s="345"/>
      <c r="L881" s="345"/>
      <c r="M881" s="345"/>
      <c r="N881" s="345"/>
      <c r="O881" s="345"/>
      <c r="P881" s="359" t="s">
        <v>791</v>
      </c>
      <c r="Q881" s="346"/>
      <c r="R881" s="346"/>
      <c r="S881" s="346"/>
      <c r="T881" s="346"/>
      <c r="U881" s="346"/>
      <c r="V881" s="346"/>
      <c r="W881" s="346"/>
      <c r="X881" s="346"/>
      <c r="Y881" s="347">
        <v>0.1</v>
      </c>
      <c r="Z881" s="348"/>
      <c r="AA881" s="348"/>
      <c r="AB881" s="349"/>
      <c r="AC881" s="350" t="s">
        <v>80</v>
      </c>
      <c r="AD881" s="351"/>
      <c r="AE881" s="351"/>
      <c r="AF881" s="351"/>
      <c r="AG881" s="351"/>
      <c r="AH881" s="352" t="s">
        <v>777</v>
      </c>
      <c r="AI881" s="353"/>
      <c r="AJ881" s="353"/>
      <c r="AK881" s="353"/>
      <c r="AL881" s="354" t="s">
        <v>777</v>
      </c>
      <c r="AM881" s="355"/>
      <c r="AN881" s="355"/>
      <c r="AO881" s="356"/>
      <c r="AP881" s="357" t="s">
        <v>777</v>
      </c>
      <c r="AQ881" s="357"/>
      <c r="AR881" s="357"/>
      <c r="AS881" s="357"/>
      <c r="AT881" s="357"/>
      <c r="AU881" s="357"/>
      <c r="AV881" s="357"/>
      <c r="AW881" s="357"/>
      <c r="AX881" s="357"/>
      <c r="AY881">
        <f>COUNTA($C$881)</f>
        <v>1</v>
      </c>
    </row>
    <row r="882" spans="1:51" ht="30" customHeight="1" x14ac:dyDescent="0.15">
      <c r="A882" s="370">
        <v>5</v>
      </c>
      <c r="B882" s="370">
        <v>1</v>
      </c>
      <c r="C882" s="358" t="s">
        <v>790</v>
      </c>
      <c r="D882" s="343"/>
      <c r="E882" s="343"/>
      <c r="F882" s="343"/>
      <c r="G882" s="343"/>
      <c r="H882" s="343"/>
      <c r="I882" s="343"/>
      <c r="J882" s="344" t="s">
        <v>777</v>
      </c>
      <c r="K882" s="345"/>
      <c r="L882" s="345"/>
      <c r="M882" s="345"/>
      <c r="N882" s="345"/>
      <c r="O882" s="345"/>
      <c r="P882" s="346" t="s">
        <v>791</v>
      </c>
      <c r="Q882" s="346"/>
      <c r="R882" s="346"/>
      <c r="S882" s="346"/>
      <c r="T882" s="346"/>
      <c r="U882" s="346"/>
      <c r="V882" s="346"/>
      <c r="W882" s="346"/>
      <c r="X882" s="346"/>
      <c r="Y882" s="347">
        <v>0.1</v>
      </c>
      <c r="Z882" s="348"/>
      <c r="AA882" s="348"/>
      <c r="AB882" s="349"/>
      <c r="AC882" s="350" t="s">
        <v>80</v>
      </c>
      <c r="AD882" s="351"/>
      <c r="AE882" s="351"/>
      <c r="AF882" s="351"/>
      <c r="AG882" s="351"/>
      <c r="AH882" s="352" t="s">
        <v>777</v>
      </c>
      <c r="AI882" s="353"/>
      <c r="AJ882" s="353"/>
      <c r="AK882" s="353"/>
      <c r="AL882" s="354" t="s">
        <v>777</v>
      </c>
      <c r="AM882" s="355"/>
      <c r="AN882" s="355"/>
      <c r="AO882" s="356"/>
      <c r="AP882" s="357" t="s">
        <v>777</v>
      </c>
      <c r="AQ882" s="357"/>
      <c r="AR882" s="357"/>
      <c r="AS882" s="357"/>
      <c r="AT882" s="357"/>
      <c r="AU882" s="357"/>
      <c r="AV882" s="357"/>
      <c r="AW882" s="357"/>
      <c r="AX882" s="357"/>
      <c r="AY882">
        <f>COUNTA($C$882)</f>
        <v>1</v>
      </c>
    </row>
    <row r="883" spans="1:51" ht="30" customHeight="1" x14ac:dyDescent="0.15">
      <c r="A883" s="370">
        <v>6</v>
      </c>
      <c r="B883" s="370">
        <v>1</v>
      </c>
      <c r="C883" s="358" t="s">
        <v>792</v>
      </c>
      <c r="D883" s="343"/>
      <c r="E883" s="343"/>
      <c r="F883" s="343"/>
      <c r="G883" s="343"/>
      <c r="H883" s="343"/>
      <c r="I883" s="343"/>
      <c r="J883" s="344" t="s">
        <v>716</v>
      </c>
      <c r="K883" s="345"/>
      <c r="L883" s="345"/>
      <c r="M883" s="345"/>
      <c r="N883" s="345"/>
      <c r="O883" s="345"/>
      <c r="P883" s="359" t="s">
        <v>796</v>
      </c>
      <c r="Q883" s="346"/>
      <c r="R883" s="346"/>
      <c r="S883" s="346"/>
      <c r="T883" s="346"/>
      <c r="U883" s="346"/>
      <c r="V883" s="346"/>
      <c r="W883" s="346"/>
      <c r="X883" s="346"/>
      <c r="Y883" s="347">
        <v>0</v>
      </c>
      <c r="Z883" s="348"/>
      <c r="AA883" s="348"/>
      <c r="AB883" s="349"/>
      <c r="AC883" s="350" t="s">
        <v>80</v>
      </c>
      <c r="AD883" s="351"/>
      <c r="AE883" s="351"/>
      <c r="AF883" s="351"/>
      <c r="AG883" s="351"/>
      <c r="AH883" s="352" t="s">
        <v>777</v>
      </c>
      <c r="AI883" s="353"/>
      <c r="AJ883" s="353"/>
      <c r="AK883" s="353"/>
      <c r="AL883" s="354" t="s">
        <v>777</v>
      </c>
      <c r="AM883" s="355"/>
      <c r="AN883" s="355"/>
      <c r="AO883" s="356"/>
      <c r="AP883" s="357" t="s">
        <v>777</v>
      </c>
      <c r="AQ883" s="357"/>
      <c r="AR883" s="357"/>
      <c r="AS883" s="357"/>
      <c r="AT883" s="357"/>
      <c r="AU883" s="357"/>
      <c r="AV883" s="357"/>
      <c r="AW883" s="357"/>
      <c r="AX883" s="357"/>
      <c r="AY883">
        <f>COUNTA($C$883)</f>
        <v>1</v>
      </c>
    </row>
    <row r="884" spans="1:51" ht="30" customHeight="1" x14ac:dyDescent="0.15">
      <c r="A884" s="370">
        <v>7</v>
      </c>
      <c r="B884" s="370">
        <v>1</v>
      </c>
      <c r="C884" s="358" t="s">
        <v>793</v>
      </c>
      <c r="D884" s="343"/>
      <c r="E884" s="343"/>
      <c r="F884" s="343"/>
      <c r="G884" s="343"/>
      <c r="H884" s="343"/>
      <c r="I884" s="343"/>
      <c r="J884" s="344" t="s">
        <v>716</v>
      </c>
      <c r="K884" s="345"/>
      <c r="L884" s="345"/>
      <c r="M884" s="345"/>
      <c r="N884" s="345"/>
      <c r="O884" s="345"/>
      <c r="P884" s="359" t="s">
        <v>796</v>
      </c>
      <c r="Q884" s="346"/>
      <c r="R884" s="346"/>
      <c r="S884" s="346"/>
      <c r="T884" s="346"/>
      <c r="U884" s="346"/>
      <c r="V884" s="346"/>
      <c r="W884" s="346"/>
      <c r="X884" s="346"/>
      <c r="Y884" s="347">
        <v>0</v>
      </c>
      <c r="Z884" s="348"/>
      <c r="AA884" s="348"/>
      <c r="AB884" s="349"/>
      <c r="AC884" s="350" t="s">
        <v>80</v>
      </c>
      <c r="AD884" s="351"/>
      <c r="AE884" s="351"/>
      <c r="AF884" s="351"/>
      <c r="AG884" s="351"/>
      <c r="AH884" s="352" t="s">
        <v>777</v>
      </c>
      <c r="AI884" s="353"/>
      <c r="AJ884" s="353"/>
      <c r="AK884" s="353"/>
      <c r="AL884" s="354" t="s">
        <v>777</v>
      </c>
      <c r="AM884" s="355"/>
      <c r="AN884" s="355"/>
      <c r="AO884" s="356"/>
      <c r="AP884" s="357" t="s">
        <v>777</v>
      </c>
      <c r="AQ884" s="357"/>
      <c r="AR884" s="357"/>
      <c r="AS884" s="357"/>
      <c r="AT884" s="357"/>
      <c r="AU884" s="357"/>
      <c r="AV884" s="357"/>
      <c r="AW884" s="357"/>
      <c r="AX884" s="357"/>
      <c r="AY884">
        <f>COUNTA($C$884)</f>
        <v>1</v>
      </c>
    </row>
    <row r="885" spans="1:51" ht="30" customHeight="1" x14ac:dyDescent="0.15">
      <c r="A885" s="370">
        <v>8</v>
      </c>
      <c r="B885" s="370">
        <v>1</v>
      </c>
      <c r="C885" s="358" t="s">
        <v>794</v>
      </c>
      <c r="D885" s="343"/>
      <c r="E885" s="343"/>
      <c r="F885" s="343"/>
      <c r="G885" s="343"/>
      <c r="H885" s="343"/>
      <c r="I885" s="343"/>
      <c r="J885" s="344" t="s">
        <v>716</v>
      </c>
      <c r="K885" s="345"/>
      <c r="L885" s="345"/>
      <c r="M885" s="345"/>
      <c r="N885" s="345"/>
      <c r="O885" s="345"/>
      <c r="P885" s="346" t="s">
        <v>796</v>
      </c>
      <c r="Q885" s="346"/>
      <c r="R885" s="346"/>
      <c r="S885" s="346"/>
      <c r="T885" s="346"/>
      <c r="U885" s="346"/>
      <c r="V885" s="346"/>
      <c r="W885" s="346"/>
      <c r="X885" s="346"/>
      <c r="Y885" s="347">
        <v>0</v>
      </c>
      <c r="Z885" s="348"/>
      <c r="AA885" s="348"/>
      <c r="AB885" s="349"/>
      <c r="AC885" s="350" t="s">
        <v>80</v>
      </c>
      <c r="AD885" s="351"/>
      <c r="AE885" s="351"/>
      <c r="AF885" s="351"/>
      <c r="AG885" s="351"/>
      <c r="AH885" s="352" t="s">
        <v>777</v>
      </c>
      <c r="AI885" s="353"/>
      <c r="AJ885" s="353"/>
      <c r="AK885" s="353"/>
      <c r="AL885" s="354" t="s">
        <v>777</v>
      </c>
      <c r="AM885" s="355"/>
      <c r="AN885" s="355"/>
      <c r="AO885" s="356"/>
      <c r="AP885" s="357" t="s">
        <v>777</v>
      </c>
      <c r="AQ885" s="357"/>
      <c r="AR885" s="357"/>
      <c r="AS885" s="357"/>
      <c r="AT885" s="357"/>
      <c r="AU885" s="357"/>
      <c r="AV885" s="357"/>
      <c r="AW885" s="357"/>
      <c r="AX885" s="357"/>
      <c r="AY885">
        <f>COUNTA($C$885)</f>
        <v>1</v>
      </c>
    </row>
    <row r="886" spans="1:51" ht="30" customHeight="1" x14ac:dyDescent="0.15">
      <c r="A886" s="370">
        <v>9</v>
      </c>
      <c r="B886" s="370">
        <v>1</v>
      </c>
      <c r="C886" s="358" t="s">
        <v>795</v>
      </c>
      <c r="D886" s="343"/>
      <c r="E886" s="343"/>
      <c r="F886" s="343"/>
      <c r="G886" s="343"/>
      <c r="H886" s="343"/>
      <c r="I886" s="343"/>
      <c r="J886" s="344" t="s">
        <v>716</v>
      </c>
      <c r="K886" s="345"/>
      <c r="L886" s="345"/>
      <c r="M886" s="345"/>
      <c r="N886" s="345"/>
      <c r="O886" s="345"/>
      <c r="P886" s="346" t="s">
        <v>796</v>
      </c>
      <c r="Q886" s="346"/>
      <c r="R886" s="346"/>
      <c r="S886" s="346"/>
      <c r="T886" s="346"/>
      <c r="U886" s="346"/>
      <c r="V886" s="346"/>
      <c r="W886" s="346"/>
      <c r="X886" s="346"/>
      <c r="Y886" s="347">
        <v>0</v>
      </c>
      <c r="Z886" s="348"/>
      <c r="AA886" s="348"/>
      <c r="AB886" s="349"/>
      <c r="AC886" s="350" t="s">
        <v>80</v>
      </c>
      <c r="AD886" s="351"/>
      <c r="AE886" s="351"/>
      <c r="AF886" s="351"/>
      <c r="AG886" s="351"/>
      <c r="AH886" s="352" t="s">
        <v>777</v>
      </c>
      <c r="AI886" s="353"/>
      <c r="AJ886" s="353"/>
      <c r="AK886" s="353"/>
      <c r="AL886" s="354" t="s">
        <v>777</v>
      </c>
      <c r="AM886" s="355"/>
      <c r="AN886" s="355"/>
      <c r="AO886" s="356"/>
      <c r="AP886" s="357" t="s">
        <v>777</v>
      </c>
      <c r="AQ886" s="357"/>
      <c r="AR886" s="357"/>
      <c r="AS886" s="357"/>
      <c r="AT886" s="357"/>
      <c r="AU886" s="357"/>
      <c r="AV886" s="357"/>
      <c r="AW886" s="357"/>
      <c r="AX886" s="357"/>
      <c r="AY886">
        <f>COUNTA($C$886)</f>
        <v>1</v>
      </c>
    </row>
    <row r="887" spans="1:51" ht="30" customHeight="1" x14ac:dyDescent="0.15">
      <c r="A887" s="370">
        <v>10</v>
      </c>
      <c r="B887" s="370">
        <v>1</v>
      </c>
      <c r="C887" s="358" t="s">
        <v>797</v>
      </c>
      <c r="D887" s="343"/>
      <c r="E887" s="343"/>
      <c r="F887" s="343"/>
      <c r="G887" s="343"/>
      <c r="H887" s="343"/>
      <c r="I887" s="343"/>
      <c r="J887" s="344" t="s">
        <v>777</v>
      </c>
      <c r="K887" s="345"/>
      <c r="L887" s="345"/>
      <c r="M887" s="345"/>
      <c r="N887" s="345"/>
      <c r="O887" s="345"/>
      <c r="P887" s="346" t="s">
        <v>796</v>
      </c>
      <c r="Q887" s="346"/>
      <c r="R887" s="346"/>
      <c r="S887" s="346"/>
      <c r="T887" s="346"/>
      <c r="U887" s="346"/>
      <c r="V887" s="346"/>
      <c r="W887" s="346"/>
      <c r="X887" s="346"/>
      <c r="Y887" s="347">
        <v>0</v>
      </c>
      <c r="Z887" s="348"/>
      <c r="AA887" s="348"/>
      <c r="AB887" s="349"/>
      <c r="AC887" s="350" t="s">
        <v>80</v>
      </c>
      <c r="AD887" s="351"/>
      <c r="AE887" s="351"/>
      <c r="AF887" s="351"/>
      <c r="AG887" s="351"/>
      <c r="AH887" s="352" t="s">
        <v>777</v>
      </c>
      <c r="AI887" s="353"/>
      <c r="AJ887" s="353"/>
      <c r="AK887" s="353"/>
      <c r="AL887" s="354" t="s">
        <v>777</v>
      </c>
      <c r="AM887" s="355"/>
      <c r="AN887" s="355"/>
      <c r="AO887" s="356"/>
      <c r="AP887" s="357" t="s">
        <v>777</v>
      </c>
      <c r="AQ887" s="357"/>
      <c r="AR887" s="357"/>
      <c r="AS887" s="357"/>
      <c r="AT887" s="357"/>
      <c r="AU887" s="357"/>
      <c r="AV887" s="357"/>
      <c r="AW887" s="357"/>
      <c r="AX887" s="357"/>
      <c r="AY887">
        <f>COUNTA($C$887)</f>
        <v>1</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777</v>
      </c>
      <c r="F1110" s="369"/>
      <c r="G1110" s="369"/>
      <c r="H1110" s="369"/>
      <c r="I1110" s="369"/>
      <c r="J1110" s="344" t="s">
        <v>777</v>
      </c>
      <c r="K1110" s="345"/>
      <c r="L1110" s="345"/>
      <c r="M1110" s="345"/>
      <c r="N1110" s="345"/>
      <c r="O1110" s="345"/>
      <c r="P1110" s="359" t="s">
        <v>777</v>
      </c>
      <c r="Q1110" s="346"/>
      <c r="R1110" s="346"/>
      <c r="S1110" s="346"/>
      <c r="T1110" s="346"/>
      <c r="U1110" s="346"/>
      <c r="V1110" s="346"/>
      <c r="W1110" s="346"/>
      <c r="X1110" s="346"/>
      <c r="Y1110" s="347" t="s">
        <v>777</v>
      </c>
      <c r="Z1110" s="348"/>
      <c r="AA1110" s="348"/>
      <c r="AB1110" s="349"/>
      <c r="AC1110" s="350"/>
      <c r="AD1110" s="351"/>
      <c r="AE1110" s="351"/>
      <c r="AF1110" s="351"/>
      <c r="AG1110" s="351"/>
      <c r="AH1110" s="352" t="s">
        <v>777</v>
      </c>
      <c r="AI1110" s="353"/>
      <c r="AJ1110" s="353"/>
      <c r="AK1110" s="353"/>
      <c r="AL1110" s="354" t="s">
        <v>777</v>
      </c>
      <c r="AM1110" s="355"/>
      <c r="AN1110" s="355"/>
      <c r="AO1110" s="356"/>
      <c r="AP1110" s="357" t="s">
        <v>777</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11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15">
      <c r="A2" s="14" t="s">
        <v>85</v>
      </c>
      <c r="B2" s="15" t="s">
        <v>751</v>
      </c>
      <c r="C2" s="13" t="str">
        <f>IF(B2="","",A2)</f>
        <v>医療分野の研究開発関連</v>
      </c>
      <c r="D2" s="13" t="str">
        <f>IF(C2="","",IF(D1&lt;&gt;"",CONCATENATE(D1,"、",C2),C2))</f>
        <v>医療分野の研究開発関連</v>
      </c>
      <c r="F2" s="12" t="s">
        <v>72</v>
      </c>
      <c r="G2" s="17" t="s">
        <v>751</v>
      </c>
      <c r="H2" s="13" t="str">
        <f>IF(G2="","",F2)</f>
        <v>一般会計</v>
      </c>
      <c r="I2" s="13" t="str">
        <f>IF(H2="","",IF(I1&lt;&gt;"",CONCATENATE(I1,"、",H2),H2))</f>
        <v>一般会計</v>
      </c>
      <c r="K2" s="14" t="s">
        <v>103</v>
      </c>
      <c r="L2" s="15"/>
      <c r="M2" s="13" t="str">
        <f>IF(L2="","",K2)</f>
        <v/>
      </c>
      <c r="N2" s="13" t="str">
        <f>IF(M2="","",IF(N1&lt;&gt;"",CONCATENATE(N1,"、",M2),M2))</f>
        <v/>
      </c>
      <c r="O2" s="13"/>
      <c r="P2" s="12" t="s">
        <v>74</v>
      </c>
      <c r="Q2" s="17" t="s">
        <v>751</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751</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t="s">
        <v>751</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327</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v>
      </c>
      <c r="Q10" s="19"/>
      <c r="T10" s="13"/>
      <c r="W10" s="32" t="s">
        <v>156</v>
      </c>
      <c r="Y10" s="32" t="s">
        <v>423</v>
      </c>
      <c r="Z10" s="32" t="s">
        <v>554</v>
      </c>
      <c r="AA10" s="94" t="s">
        <v>517</v>
      </c>
      <c r="AB10" s="94" t="s">
        <v>648</v>
      </c>
      <c r="AC10" s="31"/>
      <c r="AD10" s="31"/>
      <c r="AE10" s="31"/>
      <c r="AF10" s="30"/>
      <c r="AG10" s="53" t="s">
        <v>361</v>
      </c>
      <c r="AK10" s="51" t="str">
        <f t="shared" si="7"/>
        <v>I</v>
      </c>
      <c r="AP10" s="51" t="s">
        <v>357</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医療分野の研究開発関連、科学技術・イノベーション</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389</v>
      </c>
      <c r="AF2" s="1026"/>
      <c r="AG2" s="1026"/>
      <c r="AH2" s="1026"/>
      <c r="AI2" s="1026" t="s">
        <v>411</v>
      </c>
      <c r="AJ2" s="1026"/>
      <c r="AK2" s="1026"/>
      <c r="AL2" s="556"/>
      <c r="AM2" s="1026" t="s">
        <v>508</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389</v>
      </c>
      <c r="AF9" s="1026"/>
      <c r="AG9" s="1026"/>
      <c r="AH9" s="1026"/>
      <c r="AI9" s="1026" t="s">
        <v>411</v>
      </c>
      <c r="AJ9" s="1026"/>
      <c r="AK9" s="1026"/>
      <c r="AL9" s="556"/>
      <c r="AM9" s="1026" t="s">
        <v>508</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389</v>
      </c>
      <c r="AF16" s="1026"/>
      <c r="AG16" s="1026"/>
      <c r="AH16" s="1026"/>
      <c r="AI16" s="1026" t="s">
        <v>411</v>
      </c>
      <c r="AJ16" s="1026"/>
      <c r="AK16" s="1026"/>
      <c r="AL16" s="556"/>
      <c r="AM16" s="1026" t="s">
        <v>508</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389</v>
      </c>
      <c r="AF23" s="1026"/>
      <c r="AG23" s="1026"/>
      <c r="AH23" s="1026"/>
      <c r="AI23" s="1026" t="s">
        <v>411</v>
      </c>
      <c r="AJ23" s="1026"/>
      <c r="AK23" s="1026"/>
      <c r="AL23" s="556"/>
      <c r="AM23" s="1026" t="s">
        <v>508</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389</v>
      </c>
      <c r="AF30" s="1026"/>
      <c r="AG30" s="1026"/>
      <c r="AH30" s="1026"/>
      <c r="AI30" s="1026" t="s">
        <v>411</v>
      </c>
      <c r="AJ30" s="1026"/>
      <c r="AK30" s="1026"/>
      <c r="AL30" s="556"/>
      <c r="AM30" s="1026" t="s">
        <v>508</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389</v>
      </c>
      <c r="AF37" s="1026"/>
      <c r="AG37" s="1026"/>
      <c r="AH37" s="1026"/>
      <c r="AI37" s="1026" t="s">
        <v>411</v>
      </c>
      <c r="AJ37" s="1026"/>
      <c r="AK37" s="1026"/>
      <c r="AL37" s="556"/>
      <c r="AM37" s="1026" t="s">
        <v>508</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389</v>
      </c>
      <c r="AF44" s="1026"/>
      <c r="AG44" s="1026"/>
      <c r="AH44" s="1026"/>
      <c r="AI44" s="1026" t="s">
        <v>411</v>
      </c>
      <c r="AJ44" s="1026"/>
      <c r="AK44" s="1026"/>
      <c r="AL44" s="556"/>
      <c r="AM44" s="1026" t="s">
        <v>508</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389</v>
      </c>
      <c r="AF51" s="1026"/>
      <c r="AG51" s="1026"/>
      <c r="AH51" s="1026"/>
      <c r="AI51" s="1026" t="s">
        <v>411</v>
      </c>
      <c r="AJ51" s="1026"/>
      <c r="AK51" s="1026"/>
      <c r="AL51" s="556"/>
      <c r="AM51" s="1026" t="s">
        <v>508</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389</v>
      </c>
      <c r="AF58" s="1026"/>
      <c r="AG58" s="1026"/>
      <c r="AH58" s="1026"/>
      <c r="AI58" s="1026" t="s">
        <v>411</v>
      </c>
      <c r="AJ58" s="1026"/>
      <c r="AK58" s="1026"/>
      <c r="AL58" s="556"/>
      <c r="AM58" s="1026" t="s">
        <v>508</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389</v>
      </c>
      <c r="AF65" s="1026"/>
      <c r="AG65" s="1026"/>
      <c r="AH65" s="1026"/>
      <c r="AI65" s="1026" t="s">
        <v>411</v>
      </c>
      <c r="AJ65" s="1026"/>
      <c r="AK65" s="1026"/>
      <c r="AL65" s="556"/>
      <c r="AM65" s="1026" t="s">
        <v>508</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365</v>
      </c>
      <c r="H2" s="594"/>
      <c r="I2" s="594"/>
      <c r="J2" s="594"/>
      <c r="K2" s="594"/>
      <c r="L2" s="594"/>
      <c r="M2" s="594"/>
      <c r="N2" s="594"/>
      <c r="O2" s="594"/>
      <c r="P2" s="594"/>
      <c r="Q2" s="594"/>
      <c r="R2" s="594"/>
      <c r="S2" s="594"/>
      <c r="T2" s="594"/>
      <c r="U2" s="594"/>
      <c r="V2" s="594"/>
      <c r="W2" s="594"/>
      <c r="X2" s="594"/>
      <c r="Y2" s="594"/>
      <c r="Z2" s="594"/>
      <c r="AA2" s="594"/>
      <c r="AB2" s="595"/>
      <c r="AC2" s="593" t="s">
        <v>367</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草野 幸子(kusano-sachiko)</cp:lastModifiedBy>
  <cp:lastPrinted>2021-05-24T01:02:14Z</cp:lastPrinted>
  <dcterms:created xsi:type="dcterms:W3CDTF">2012-03-13T00:50:25Z</dcterms:created>
  <dcterms:modified xsi:type="dcterms:W3CDTF">2021-08-27T08:16:04Z</dcterms:modified>
</cp:coreProperties>
</file>