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4官国\"/>
    </mc:Choice>
  </mc:AlternateContent>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<sst xmlns="http://schemas.openxmlformats.org/spreadsheetml/2006/main" count="3153" uniqueCount="813">
  <si>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</si>
  <si>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</si>
  <si>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</si>
  <si>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</si>
  <si>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</si>
  <si>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</si>
  <si>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</si>
  <si>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</si>
  <si>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</si>
  <si>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</si>
  <si>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</si>
  <si>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</si>
  <si>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</si>
  <si>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</si>
  <si>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</si>
  <si>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</si>
  <si>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</si>
  <si>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</si>
  <si>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</si>
  <si>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</si>
  <si>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</si>
  <si>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</si>
  <si>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</si>
  <si>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</si>
  <si>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</si>
  <si>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</si>
  <si>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</si>
  <si>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</si>
  <si>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</si>
  <si>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</si>
  <si>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</si>
  <si>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</si>
  <si>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</si>
  <si>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</si>
  <si>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</si>
  <si>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</si>
  <si>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</si>
  <si>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</si>
  <si>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</si>
  <si>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</si>
  <si>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</si>
  <si>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</si>
  <si>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</si>
  <si>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</si>
  <si>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</si>
  <si>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</si>
  <si>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</si>
  <si>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</si>
  <si>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</si>
  <si>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</si>
  <si>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</si>
  <si>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</si>
  <si>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</si>
  <si>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</si>
  <si>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</si>
  <si>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</si>
  <si>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</si>
  <si>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</si>
  <si>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</si>
  <si>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</si>
  <si>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</si>
  <si>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</si>
  <si>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</si>
  <si>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</si>
  <si>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</si>
  <si>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</si>
  <si>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</si>
  <si>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</si>
  <si>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</si>
  <si>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</si>
  <si>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</si>
  <si>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</si>
  <si>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</si>
  <si>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</si>
  <si>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</si>
  <si>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</si>
  <si>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</si>
  <si>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</si>
  <si>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</si>
  <si>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</si>
  <si>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</si>
  <si>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</si>
  <si>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</si>
  <si>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</si>
  <si>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</si>
  <si>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</si>
  <si>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</si>
  <si>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</si>
  <si>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</si>
  <si>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</si>
  <si>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</si>
  <si>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</si>
  <si>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</si>
  <si>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</si>
  <si>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</si>
  <si>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</si>
  <si>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</si>
  <si>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</si>
  <si>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</si>
  <si>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</si>
  <si>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</si>
  <si>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</si>
  <si>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</si>
  <si>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</si>
  <si>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</si>
  <si>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</si>
  <si>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</si>
  <si>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</si>
  <si>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</si>
  <si>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</si>
  <si>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</si>
  <si>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</si>
  <si>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</si>
  <si>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</si>
  <si>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</si>
  <si>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</si>
  <si>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</si>
  <si>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</si>
  <si>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</si>
  <si>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</si>
  <si>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</si>
  <si>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</si>
  <si>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</si>
  <si>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</si>
  <si>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</si>
  <si>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</si>
  <si>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</si>
  <si>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</si>
  <si>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</si>
  <si>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</si>
  <si>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</si>
  <si>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</si>
  <si>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</si>
  <si>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</si>
  <si>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</si>
  <si>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</si>
  <si>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</si>
  <si>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</si>
  <si>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</si>
  <si>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</si>
  <si>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</si>
  <si>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</si>
  <si>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</si>
  <si>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</si>
  <si>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</si>
  <si>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</si>
  <si>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</si>
  <si>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</si>
  <si>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</si>
  <si>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</si>
  <si>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</si>
  <si>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</si>
  <si>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</si>
  <si>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</si>
  <si>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</si>
  <si>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</si>
  <si>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</si>
  <si>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</si>
  <si>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</si>
  <si>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</si>
  <si>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</si>
  <si>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</si>
  <si>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</si>
  <si>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</si>
  <si>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</si>
  <si>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</si>
  <si>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</si>
  <si>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</si>
  <si>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</si>
  <si>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</si>
  <si>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</si>
  <si>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</si>
  <si>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</si>
  <si>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</si>
  <si>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</si>
  <si>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</si>
  <si>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</si>
  <si>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</si>
  <si>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</si>
  <si>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</si>
  <si>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</si>
  <si>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</si>
  <si>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</si>
  <si>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</si>
  <si>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</si>
  <si>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</si>
  <si>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</si>
  <si>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</si>
  <si>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</si>
  <si>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</si>
  <si>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</si>
  <si>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</si>
  <si>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</si>
  <si>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</si>
  <si>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</si>
  <si>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</si>
  <si>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</si>
  <si>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</si>
  <si>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</si>
  <si>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</si>
  <si>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</si>
  <si>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</si>
  <si>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</si>
  <si>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</si>
  <si>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</si>
  <si>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</si>
  <si>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</si>
  <si>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</si>
  <si>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</si>
  <si>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</si>
  <si>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</si>
  <si>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</si>
  <si>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</si>
  <si>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</si>
  <si>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</si>
  <si>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</si>
  <si>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</si>
  <si>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</si>
  <si>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</si>
  <si>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</si>
  <si>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</si>
  <si>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</si>
  <si>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</si>
  <si>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</si>
  <si>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</si>
  <si>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</si>
  <si>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</si>
  <si>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</si>
  <si>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</si>
  <si>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</si>
  <si>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</si>
  <si>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</si>
  <si>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</si>
  <si>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</si>
  <si>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</si>
  <si>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</si>
  <si>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</si>
  <si>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</si>
  <si>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</si>
  <si>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</si>
  <si>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</si>
  <si>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</si>
  <si>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</si>
  <si>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</si>
  <si>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</si>
  <si>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</si>
  <si>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</si>
  <si>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</si>
  <si>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</si>
  <si>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</si>
  <si>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</si>
  <si>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</si>
  <si>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</si>
  <si>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</si>
  <si>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</si>
  <si>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</si>
  <si>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</si>
  <si>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</si>
  <si>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</si>
  <si>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</si>
  <si>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</si>
  <si>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</si>
  <si>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</si>
  <si>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</si>
  <si>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</si>
  <si>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</si>
  <si>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</si>
  <si>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</si>
  <si>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</si>
  <si>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</si>
  <si>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</si>
  <si>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</si>
  <si>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</si>
  <si>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</si>
  <si>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</si>
  <si>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</si>
  <si>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</si>
  <si>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</si>
  <si>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</si>
  <si>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</si>
  <si>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</si>
  <si>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</si>
  <si>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</si>
  <si>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</si>
  <si>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</si>
  <si>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</si>
  <si>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</si>
  <si>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</si>
  <si>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</si>
  <si>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</si>
  <si>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</si>
  <si>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</si>
  <si>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</si>
  <si>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</si>
  <si>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</si>
  <si>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</si>
  <si>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</si>
  <si>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</si>
  <si>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</si>
  <si>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</si>
  <si>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</si>
  <si>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</si>
  <si>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</si>
  <si>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</si>
  <si>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</si>
  <si>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</si>
  <si>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</si>
  <si>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</si>
  <si>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</si>
  <si>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</si>
  <si>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</si>
  <si>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</si>
  <si>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</si>
  <si>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</si>
  <si>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</si>
  <si>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</si>
  <si>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</si>
  <si>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</si>
  <si>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</si>
  <si>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</si>
  <si>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</si>
  <si>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</si>
  <si>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</si>
  <si>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</si>
  <si>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</si>
  <si>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</si>
  <si>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</si>
  <si>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</si>
  <si>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</si>
  <si>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</si>
  <si>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</si>
  <si>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</si>
  <si>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</si>
  <si>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</si>
  <si>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</si>
  <si>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</si>
  <si>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</si>
  <si>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</si>
  <si>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</si>
  <si>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</si>
  <si>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</si>
  <si>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</si>
  <si>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</si>
  <si>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</si>
  <si>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</si>
  <si>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</si>
  <si>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</si>
  <si>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</si>
  <si>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</si>
  <si>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</si>
  <si>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</si>
  <si>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</si>
  <si>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</si>
  <si>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</si>
  <si>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</si>
  <si>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</si>
  <si>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</si>
  <si>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</si>
  <si>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</si>
  <si>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</si>
  <si>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</si>
  <si>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</si>
  <si>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</si>
  <si>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</si>
  <si>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</si>
  <si>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</si>
  <si>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</si>
  <si>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</si>
  <si>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</si>
  <si>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</si>
  <si>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</si>
  <si>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</si>
  <si>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</si>
  <si>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</si>
  <si>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</si>
  <si>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</si>
  <si>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</si>
  <si>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</si>
  <si>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</si>
  <si>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</si>
  <si>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</si>
  <si>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</si>
  <si>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</si>
  <si>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</si>
  <si>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</si>
  <si>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</si>
  <si>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</si>
  <si>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</si>
  <si>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</si>
  <si>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</si>
  <si>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</si>
  <si>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</si>
  <si>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</si>
  <si>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</si>
  <si>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</si>
  <si>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</si>
  <si>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</si>
  <si>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</si>
  <si>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</si>
  <si>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</si>
  <si>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</si>
  <si>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</si>
  <si>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</si>
  <si>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</si>
  <si>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</si>
  <si>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</si>
  <si>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</si>
  <si>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</si>
  <si>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</si>
  <si>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</si>
  <si>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</si>
  <si>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</si>
  <si>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</si>
  <si>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</si>
  <si>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</si>
  <si>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</si>
  <si>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</si>
  <si>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</si>
  <si>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</si>
  <si>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</si>
  <si>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</si>
  <si>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</si>
  <si>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</si>
  <si>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</si>
  <si>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</si>
  <si>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</si>
  <si>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</si>
  <si>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</si>
  <si>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</si>
  <si>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</si>
  <si>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</si>
  <si>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</si>
  <si>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</si>
  <si>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</si>
  <si>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</si>
  <si>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</si>
  <si>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</si>
  <si>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</si>
  <si>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</si>
  <si>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</si>
  <si>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</si>
  <si>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</si>
  <si>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</si>
  <si>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</si>
  <si>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</si>
  <si>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</si>
  <si>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</si>
  <si>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</si>
  <si>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</si>
  <si>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</si>
  <si>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</si>
  <si>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</si>
  <si>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</si>
  <si>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</si>
  <si>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</si>
  <si>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</si>
  <si>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</si>
  <si>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</si>
  <si>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</si>
  <si>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</si>
  <si>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</si>
  <si>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</si>
  <si>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</si>
  <si>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</si>
  <si>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</si>
  <si>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</si>
  <si>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</si>
  <si>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</si>
  <si>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</si>
  <si>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</si>
  <si>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</si>
  <si>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</si>
  <si>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</si>
  <si>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</si>
  <si>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</si>
  <si>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</si>
  <si>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</si>
  <si>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</si>
  <si>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</si>
  <si>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</si>
  <si>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</si>
  <si>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</si>
  <si>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</si>
  <si>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</si>
  <si>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</si>
  <si>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</si>
  <si>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</si>
  <si>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</si>
  <si>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</si>
  <si>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</si>
  <si>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</si>
  <si>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</si>
  <si>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</si>
  <si>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</si>
  <si>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</si>
  <si>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</si>
  <si>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</si>
  <si>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</si>
  <si>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</si>
  <si>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</si>
  <si>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</si>
  <si>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</si>
  <si>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</si>
  <si>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</si>
  <si>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</si>
  <si>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</si>
  <si>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</si>
  <si>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</si>
  <si>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</si>
  <si>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</si>
  <si>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</si>
  <si>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</si>
  <si>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</si>
  <si>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</si>
  <si>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</si>
  <si>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</si>
  <si>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</si>
  <si>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</si>
  <si>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</si>
  <si>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</si>
  <si>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</si>
  <si>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</si>
  <si>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</si>
  <si>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</si>
  <si>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</si>
  <si>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</si>
  <si>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</si>
  <si>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</si>
  <si>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</si>
  <si>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</si>
  <si>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</si>
  <si>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</si>
  <si>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</si>
  <si>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</si>
  <si>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</si>
  <si>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</si>
  <si>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</si>
  <si>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</si>
  <si>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</si>
  <si>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</si>
  <si>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</si>
  <si>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</si>
  <si>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</si>
  <si>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</si>
  <si>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</si>
  <si>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</si>
  <si>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</si>
  <si>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</si>
  <si>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</si>
  <si>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</si>
  <si>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</si>
  <si>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</si>
  <si>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</si>
  <si>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</si>
  <si>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</si>
  <si>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</si>
  <si>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</si>
  <si>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</si>
  <si>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</si>
  <si>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</si>
  <si>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</si>
  <si>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</si>
  <si>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</si>
  <si>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</si>
  <si>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</si>
  <si>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</si>
  <si>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</si>
  <si>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</si>
  <si>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</si>
  <si>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</si>
  <si>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</si>
  <si>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</si>
  <si>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</si>
  <si>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</si>
  <si>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</si>
  <si>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</si>
  <si>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</si>
  <si>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</si>
  <si>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</si>
  <si>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</si>
  <si>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</si>
  <si>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</si>
  <si>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</si>
  <si>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</si>
  <si>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</si>
  <si>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</si>
  <si>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</si>
  <si>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</si>
  <si>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</si>
  <si>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</si>
  <si>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</si>
  <si>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</si>
  <si>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</si>
  <si>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</si>
  <si>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</si>
  <si>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</si>
  <si>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</si>
  <si>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</si>
  <si>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</si>
  <si>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</si>
  <si>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</si>
  <si>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</si>
  <si>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</si>
  <si>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</si>
  <si>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</si>
  <si>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</si>
  <si>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</si>
  <si>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</si>
  <si>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</si>
  <si>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</si>
  <si>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</si>
  <si>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</si>
  <si>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</si>
  <si>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</si>
  <si>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</si>
  <si>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</si>
  <si>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</si>
  <si>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</si>
  <si>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</si>
  <si>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</si>
  <si>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</si>
  <si>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</si>
  <si>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</si>
  <si>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</si>
  <si>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</si>
  <si>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</si>
  <si>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</si>
  <si>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</si>
  <si>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</si>
  <si>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</si>
  <si>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</si>
  <si>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</si>
  <si>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</si>
  <si>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</si>
  <si>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</si>
  <si>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</si>
  <si>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</si>
  <si>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</si>
  <si>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</si>
  <si>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</si>
  <si>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</si>
  <si>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</si>
  <si>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</si>
  <si>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</si>
  <si>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</si>
  <si>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</si>
  <si>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</si>
  <si>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</si>
  <si>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</si>
  <si>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</si>
  <si>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</si>
  <si>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</si>
  <si>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</si>
  <si>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</si>
  <si>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</si>
  <si>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</si>
  <si>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</si>
  <si>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</si>
  <si>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</si>
  <si>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</si>
  <si>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</si>
  <si>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</si>
  <si>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</si>
  <si>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</si>
  <si>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</si>
  <si>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</si>
  <si>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</si>
  <si>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</si>
  <si>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</si>
  <si>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</si>
  <si>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</si>
  <si>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</si>
  <si>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</si>
  <si>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</si>
  <si>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</si>
  <si>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</si>
  <si>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</si>
  <si>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</si>
  <si>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</si>
  <si>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</si>
  <si>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</si>
  <si>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</si>
  <si>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</si>
  <si>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</si>
  <si>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</si>
  <si>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</si>
  <si>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</si>
  <si>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</si>
  <si>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</si>
  <si>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</si>
  <si>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</si>
  <si>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</si>
  <si>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</si>
  <si>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</si>
  <si>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</si>
  <si>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</si>
  <si>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</si>
  <si>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</si>
  <si>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</si>
  <si>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</si>
  <si>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</si>
  <si>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</si>
  <si>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</si>
  <si>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</si>
  <si>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</si>
  <si>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</si>
  <si>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</si>
  <si>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</si>
  <si>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</si>
  <si>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世界保健機関等拠出金</t>
    <phoneticPr fontId="5"/>
  </si>
  <si>
    <t>○</t>
  </si>
  <si>
    <t>大臣官房国際課</t>
    <phoneticPr fontId="5"/>
  </si>
  <si>
    <t>国際課</t>
    <phoneticPr fontId="5"/>
  </si>
  <si>
    <t>平岩　勝</t>
    <phoneticPr fontId="5"/>
  </si>
  <si>
    <t>世界保健機関憲章第57条（ＷＨＯ）
国際連合経済社会理事会決議1994/24第12条
外務省設置法第4条第3項</t>
    <phoneticPr fontId="5"/>
  </si>
  <si>
    <t>Gaviワクチンアライアンスとの拠出に関する覚書</t>
    <phoneticPr fontId="5"/>
  </si>
  <si>
    <t>世界保健機関（WHO)及び国際合同エイズ計画（UNAIDS。WHO等の国連11機関が参加する調整プログラム）を通じ、感染症対策やエイズ対策などの国際保健分野における諸課題への取組を強化することを目的に、WHO及びUNAIDSに対する拠出を行うことにより、国際協力事業を推進する。また、Gaviワクチンアライアンスを通じ、低所得国の予防接種率を向上させ、子どもたちの命と人々の健康を守る。さらにCOVAXへの参加を通じて、新型コロナウイルス感染症のワクチンを確保し、国際的に公平なワクチンの普及に向けて貢献する。</t>
    <phoneticPr fontId="5"/>
  </si>
  <si>
    <t>WHO及びUNAIDSを通じて、新型インフルエンザ、HIV等の感染症対策事業、持続可能な開発目標（ＳＤＧｓ）の達成に向けてより一層の取組が必要な母子保健事業、保健従事者の育成も含めた保健システム強化事業、食品安全・医療安全事業などに対する拠出を行い、国際保健分野における取組の強化に努めている。また、Gaviワクチンアライアンスを通じて、予防接種提供活動や保健システム強化支援等を行う。さらに、COVAXを通じて、新型コロナウイルス感染症のワクチンの確保・普及を行う。</t>
    <phoneticPr fontId="5"/>
  </si>
  <si>
    <t>-</t>
  </si>
  <si>
    <t>-</t>
    <phoneticPr fontId="5"/>
  </si>
  <si>
    <t>政府開発援助世界保健機関等拠出金</t>
    <phoneticPr fontId="5"/>
  </si>
  <si>
    <t>【世界保健機関（WHO)】
　危険性の高い感染症に対するリスク軽減政策が国家戦略に含まれている国の割合を、2019年度までに80％にする。</t>
    <phoneticPr fontId="5"/>
  </si>
  <si>
    <t>諸外国での流行性疾患への備えの強化が、日本国内へ感染拡大するリスクの低減に資するため、以下の成果指標を設定。
【世界保健機関（WHO)】
　危険性の高い感染症に対するリスク軽減政策が国家戦略に含まれている国の割合
危険性の高い感染症に対するリスク軽減政策が国家戦略に含まれている国/WHO加盟国</t>
    <phoneticPr fontId="5"/>
  </si>
  <si>
    <t>PROPOSED PROGRAMME BUDGET 2018-2019</t>
    <phoneticPr fontId="5"/>
  </si>
  <si>
    <t>【国際合同エイズ計画（UNAIDS）】
世界で新たにHIVに罹患した人数を前年度よりも低下させる</t>
    <phoneticPr fontId="5"/>
  </si>
  <si>
    <t>世界のＨＩＶ罹患者減少のための取組が、日本の罹患者数減少にも資するため、以下の成果指標を設定。
【国際合同エイズ計画（UNAIDS）】
世界で新たにHIVに罹患した人数の動向
前年度のHIV罹患人数/当該年度のHIV罹患人数</t>
    <phoneticPr fontId="5"/>
  </si>
  <si>
    <t>万人</t>
    <rPh sb="0" eb="2">
      <t>マンニン</t>
    </rPh>
    <phoneticPr fontId="5"/>
  </si>
  <si>
    <t>万人以下</t>
    <rPh sb="0" eb="1">
      <t>マン</t>
    </rPh>
    <rPh sb="1" eb="4">
      <t>ニンイカ</t>
    </rPh>
    <phoneticPr fontId="5"/>
  </si>
  <si>
    <t>UNAIDS ファクトシート　DECEMBER 2019</t>
    <phoneticPr fontId="5"/>
  </si>
  <si>
    <t>WHOの日本人職員数</t>
    <phoneticPr fontId="5"/>
  </si>
  <si>
    <t>人</t>
    <rPh sb="0" eb="1">
      <t>ニン</t>
    </rPh>
    <phoneticPr fontId="5"/>
  </si>
  <si>
    <t>WHO Human resources</t>
    <phoneticPr fontId="5"/>
  </si>
  <si>
    <t>WHOの幹部職員数に占める日本人幹部職員数を、令和2年度までに50％増やす（対平成27年度比）</t>
    <phoneticPr fontId="5"/>
  </si>
  <si>
    <t>WHOの日本人幹部職員数（D1以上）</t>
    <phoneticPr fontId="5"/>
  </si>
  <si>
    <t>平成28年から令和2年の5年間でGaviの活動により、500～600万人の命が救われることを目指す（年度ごとに目標は定められていない。令和2年を中間目標とする。）</t>
    <phoneticPr fontId="5"/>
  </si>
  <si>
    <t>Gaviの活動により救われた人の数（累計数）</t>
    <phoneticPr fontId="5"/>
  </si>
  <si>
    <t>Annual Progress Report</t>
  </si>
  <si>
    <t>【世界保健機関（WHO)】
WHOのプロジェクト数
※WHOプロジェクト全体のうち、日本からの拠出金にかかる部分</t>
    <phoneticPr fontId="5"/>
  </si>
  <si>
    <t>数</t>
    <rPh sb="0" eb="1">
      <t>スウ</t>
    </rPh>
    <phoneticPr fontId="5"/>
  </si>
  <si>
    <t>WHOでの日本人インターンの人数</t>
    <phoneticPr fontId="5"/>
  </si>
  <si>
    <t>【国際合同エイズ計画（UNAIDS）】
世界で抗ＨＩＶ治療を受けている人</t>
    <phoneticPr fontId="5"/>
  </si>
  <si>
    <t>【Gaviワクチンアライアンス】
Gaviの支援により1年間に予防接種を受けた子どもの人数</t>
    <phoneticPr fontId="5"/>
  </si>
  <si>
    <t>百万人</t>
    <rPh sb="0" eb="2">
      <t>ヒャクマン</t>
    </rPh>
    <rPh sb="2" eb="3">
      <t>ニン</t>
    </rPh>
    <phoneticPr fontId="5"/>
  </si>
  <si>
    <t>【世界保健機関（WHO)】
単位当たりコスト(単純平均による1プロジェクトあたりの日本からのWHO拠出金)=X/Y
X：日本からのWHO拠出金額
Ｙ：WHOのプロジェクト数
※WHOプロジェクト全体のうち、日本からの拠出金にかかる部分　　　　　　　　　　　　　　　　　　</t>
    <phoneticPr fontId="5"/>
  </si>
  <si>
    <t>米ドル</t>
    <rPh sb="0" eb="1">
      <t>ベイ</t>
    </rPh>
    <phoneticPr fontId="5"/>
  </si>
  <si>
    <t>　　X/Y</t>
  </si>
  <si>
    <t>12,382,776米ドル
/13プロジェクト</t>
    <phoneticPr fontId="5"/>
  </si>
  <si>
    <t>12,426,036米ドル
/17プロジェクト</t>
    <phoneticPr fontId="5"/>
  </si>
  <si>
    <t>【国際合同エイズ計画（UNAIDS）】
単位当たりコスト(単純平均による世界の人口一人あたりのUNAIDS拠出金)=X/Y
X：UNAIDS拠出金総額
Ｙ：世界の人口総数</t>
    <phoneticPr fontId="5"/>
  </si>
  <si>
    <t>218,627,360米ドル
/76億3100万人</t>
    <phoneticPr fontId="5"/>
  </si>
  <si>
    <t>228,128,541米ドル
/77億1300万人</t>
    <phoneticPr fontId="5"/>
  </si>
  <si>
    <t>単位当たりコスト（WHO邦人職員一人あたりのWHO分担金（日本支払分））＝Ｘ／Ｙ
Ｘ：WHO分担金（日本支払分）　×人件費割合（0.117）
Ｙ：WHO邦人職員数</t>
    <phoneticPr fontId="5"/>
  </si>
  <si>
    <t>米ドル</t>
  </si>
  <si>
    <t>46.313.470米ドル×0.117
/40人</t>
    <phoneticPr fontId="5"/>
  </si>
  <si>
    <t>46.313.470米ドル×0.117
/42人</t>
    <phoneticPr fontId="5"/>
  </si>
  <si>
    <t>【Gaviワクチンアライアンス】
総プログラム支出額／予防接種を受けた人数＝X/Y</t>
    <phoneticPr fontId="5"/>
  </si>
  <si>
    <t>百万ドル</t>
    <rPh sb="0" eb="2">
      <t>ヒャクマン</t>
    </rPh>
    <phoneticPr fontId="5"/>
  </si>
  <si>
    <t>　　　X/Y</t>
  </si>
  <si>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</si>
  <si>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国際機関の活動への参画・協力等を通じて、保健・労働等分野において、国際社会に貢献すること（施策目標Ⅶ-1-1）</t>
  </si>
  <si>
    <t>WHOの職員数に占める日本人職員の人数（アウトプット）</t>
    <phoneticPr fontId="5"/>
  </si>
  <si>
    <t>世界のすべての人々ができる限り高い水準の健康に到達することを目的とする世界保健機関（WHO）の割り当てられた分担金を支払うことにより、感染症、HIV/AIDS、マラリア及び結核対策等の各分野の取組に寄与し、日本の優れた知見・技術等を発信していくことで国際社会へ貢献する。</t>
    <phoneticPr fontId="5"/>
  </si>
  <si>
    <t>国際機関を通じた国際貢献であり、国民のニーズがあり、国費を投入しなければ達成できないと考えられる。</t>
  </si>
  <si>
    <t>国際機関への分担金の拠出は、国連において国に支払いが義務づけられているものである。</t>
  </si>
  <si>
    <t>国際機関を通じた国際貢献であり、優先度が高いと考えられる。</t>
  </si>
  <si>
    <t>‐</t>
  </si>
  <si>
    <t>無</t>
  </si>
  <si>
    <t>毎年WHOから会計報告を受領し、適正な執行を行っていることを確認している。また、単位当たりコスト削減に今後も努めることとする。</t>
  </si>
  <si>
    <t>支出にあたり、拠出先と使途等について協議を行い、限定している。</t>
  </si>
  <si>
    <t>成果実績は集計中のものがあるが、例年目標に見合ったものとなっている。</t>
  </si>
  <si>
    <t>国際保健分野における専門機関への支出であり、成果の達成度も向上しているため、実効性が高いと考えられる。</t>
  </si>
  <si>
    <t>概ね見合ったものになっている。</t>
  </si>
  <si>
    <t>本事業による成果物は、国際保健分野における諸問題の解決に広く活用されている。</t>
  </si>
  <si>
    <t>・外務省の当該基金は、途上国におけるエイズ・結核・マラリアの予防、治療、ケア等の対策を資金支援し、官民のパートナーシップにより、途上国の保健改善及び開発並びに貧困削減に貢献することを目的としている。一方、世界保健機関等拠出金は、世界保健機関（WHO)及び国際合同エイズ計画（UNAIDS）を通じ、国際保健分野における諸課題への取組を強化することを目的としている。その事業範囲は感染症対策のみならず、母子保健や食品安全なども含む幅広いものとなっており、また、事業対象地域も途上国だけではなく、世界的な規模となっている点で基金とは異なる。
・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phoneticPr fontId="5"/>
  </si>
  <si>
    <t>世界エイズ・結核・マラリア対策基金（任意拠出金）</t>
    <rPh sb="0" eb="2">
      <t>セカイ</t>
    </rPh>
    <rPh sb="6" eb="8">
      <t>ケッカク</t>
    </rPh>
    <rPh sb="13" eb="15">
      <t>タイサク</t>
    </rPh>
    <rPh sb="15" eb="17">
      <t>キキン</t>
    </rPh>
    <rPh sb="18" eb="23">
      <t>ニンイキョシュツキン</t>
    </rPh>
    <phoneticPr fontId="5"/>
  </si>
  <si>
    <t>世界保健機関分担金</t>
    <rPh sb="0" eb="2">
      <t>セカイ</t>
    </rPh>
    <rPh sb="2" eb="4">
      <t>ホケン</t>
    </rPh>
    <rPh sb="4" eb="6">
      <t>キカン</t>
    </rPh>
    <rPh sb="6" eb="9">
      <t>ブンタンキン</t>
    </rPh>
    <phoneticPr fontId="5"/>
  </si>
  <si>
    <t>外務省</t>
  </si>
  <si>
    <t>国際機関からの事業報告や総会・理事会等への出席を通し、国際社会への影響や国内施策への有効性といった観点から、①事業目的の達成状況、②拠出金の執行状況について調査・分析を行うこととしている。</t>
    <phoneticPr fontId="5"/>
  </si>
  <si>
    <t>A.世界保健機関（WHO）</t>
    <phoneticPr fontId="5"/>
  </si>
  <si>
    <t>B.国連合同エイズ計画（UNAIDS）</t>
    <phoneticPr fontId="5"/>
  </si>
  <si>
    <t>拠出金</t>
    <phoneticPr fontId="5"/>
  </si>
  <si>
    <t>世界保健機関の実施する感染症対策事業等に対する拠出</t>
    <phoneticPr fontId="5"/>
  </si>
  <si>
    <t>国連合同エイズ計画の実施するエイズ対策に対する拠出</t>
    <phoneticPr fontId="5"/>
  </si>
  <si>
    <t>世界保健機関（WHO）</t>
    <phoneticPr fontId="5"/>
  </si>
  <si>
    <t>国連合同エイズ計画（UNAIDS）</t>
  </si>
  <si>
    <t>-</t>
    <phoneticPr fontId="27"/>
  </si>
  <si>
    <t>WHOの職員数に占める日本人職員数を、令和7年度までに50％増やす（対平成27年度比）</t>
    <phoneticPr fontId="5"/>
  </si>
  <si>
    <t>488,946,830米ドル×0.117
/47人</t>
    <phoneticPr fontId="27"/>
  </si>
  <si>
    <t>834</t>
    <phoneticPr fontId="27"/>
  </si>
  <si>
    <t>502</t>
    <phoneticPr fontId="27"/>
  </si>
  <si>
    <t>444</t>
    <phoneticPr fontId="27"/>
  </si>
  <si>
    <t>836</t>
    <phoneticPr fontId="27"/>
  </si>
  <si>
    <t>846</t>
    <phoneticPr fontId="27"/>
  </si>
  <si>
    <t>817</t>
    <phoneticPr fontId="27"/>
  </si>
  <si>
    <t>819</t>
    <phoneticPr fontId="27"/>
  </si>
  <si>
    <t>814</t>
    <phoneticPr fontId="27"/>
  </si>
  <si>
    <t>-</t>
    <phoneticPr fontId="27"/>
  </si>
  <si>
    <t>拠出金</t>
    <rPh sb="0" eb="3">
      <t>キョシュツキン</t>
    </rPh>
    <phoneticPr fontId="27"/>
  </si>
  <si>
    <t>Gaviワクチンアライアンスの実施する新型コロナウイルス対策支援活動等に対する拠出</t>
    <rPh sb="19" eb="21">
      <t>シンガタ</t>
    </rPh>
    <rPh sb="28" eb="30">
      <t>タイサク</t>
    </rPh>
    <rPh sb="30" eb="32">
      <t>シエン</t>
    </rPh>
    <rPh sb="32" eb="34">
      <t>カツドウ</t>
    </rPh>
    <rPh sb="34" eb="35">
      <t>トウ</t>
    </rPh>
    <phoneticPr fontId="27"/>
  </si>
  <si>
    <t>Gaviワクチンアライアンスの実施する新型コロナウイルス対策支援活動等に対する拠出</t>
    <phoneticPr fontId="27"/>
  </si>
  <si>
    <t>Gaviワクチン
アライアンス</t>
    <phoneticPr fontId="27"/>
  </si>
  <si>
    <t>令和２年度の成果実績や活動実績は現在一部集計中であるが、過去の実績を踏まえると、世界保健機関（WHO)などを通じ、感染症対策やエイズ対策などの国際保健分野における諸課題への取組強化に向けて、我が国は大きな役割を果たしていると考えられる。また令和２年度においては補正予算及び予備費でＧＡＶＩワクチンアライアンスに対する任意拠出金の支払を行っており、新型コロナウイルスの感染拡大防止に対しても我が国は大きな役割を果たしていると言える。</t>
    <rPh sb="120" eb="122">
      <t>レイワ</t>
    </rPh>
    <rPh sb="123" eb="125">
      <t>ネンド</t>
    </rPh>
    <rPh sb="130" eb="132">
      <t>ホセイ</t>
    </rPh>
    <rPh sb="132" eb="134">
      <t>ヨサン</t>
    </rPh>
    <rPh sb="134" eb="135">
      <t>オヨ</t>
    </rPh>
    <rPh sb="136" eb="139">
      <t>ヨビヒ</t>
    </rPh>
    <rPh sb="155" eb="156">
      <t>タイ</t>
    </rPh>
    <rPh sb="158" eb="160">
      <t>ニンイ</t>
    </rPh>
    <rPh sb="160" eb="162">
      <t>キョシュツ</t>
    </rPh>
    <rPh sb="162" eb="163">
      <t>キン</t>
    </rPh>
    <rPh sb="164" eb="166">
      <t>シハライ</t>
    </rPh>
    <rPh sb="167" eb="168">
      <t>オコナ</t>
    </rPh>
    <rPh sb="173" eb="175">
      <t>シンガタ</t>
    </rPh>
    <rPh sb="183" eb="189">
      <t>カンセンカクダイボウシ</t>
    </rPh>
    <rPh sb="190" eb="191">
      <t>タイ</t>
    </rPh>
    <rPh sb="194" eb="195">
      <t>ワ</t>
    </rPh>
    <rPh sb="196" eb="197">
      <t>クニ</t>
    </rPh>
    <rPh sb="198" eb="199">
      <t>オオ</t>
    </rPh>
    <rPh sb="201" eb="203">
      <t>ヤクワリ</t>
    </rPh>
    <rPh sb="204" eb="205">
      <t>ハ</t>
    </rPh>
    <rPh sb="211" eb="212">
      <t>イ</t>
    </rPh>
    <phoneticPr fontId="5"/>
  </si>
  <si>
    <t>厚労</t>
  </si>
  <si>
    <t>-</t>
    <phoneticPr fontId="27"/>
  </si>
  <si>
    <t>C.Gaviワクチンアライアンス</t>
    <phoneticPr fontId="5"/>
  </si>
  <si>
    <t>点検対象外</t>
    <rPh sb="0" eb="5">
      <t>テンケンタイショウガイ</t>
    </rPh>
    <phoneticPr fontId="27"/>
  </si>
  <si>
    <t>保健衛生分野における国際貢献に必要な事業であり、引き続き、必要な予算額を確保し、適正な執行に努めること。</t>
    <phoneticPr fontId="27"/>
  </si>
  <si>
    <t>17,249,209米ドル
/17プロジェクト</t>
    <phoneticPr fontId="27"/>
  </si>
  <si>
    <t>269,820,919米ドル
/77億9500万人</t>
    <phoneticPr fontId="27"/>
  </si>
  <si>
    <t>1,854百万ドル／66百万人</t>
    <phoneticPr fontId="27"/>
  </si>
  <si>
    <t>1,011百万ドル／65百万人</t>
    <phoneticPr fontId="27"/>
  </si>
  <si>
    <t>-</t>
    <phoneticPr fontId="27"/>
  </si>
  <si>
    <t>「新たな成長推進枠」486</t>
    <rPh sb="1" eb="2">
      <t>アラ</t>
    </rPh>
    <rPh sb="4" eb="6">
      <t>セイチョウ</t>
    </rPh>
    <rPh sb="6" eb="8">
      <t>スイシン</t>
    </rPh>
    <rPh sb="8" eb="9">
      <t>ワク</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</si>
</sst>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29</xdr:col>
      <xdr:colOff>169334</xdr:colOff>
      <xdr:row>118</xdr:row>
      <xdr:rowOff>279400</xdr:rowOff>
    </xdr:from>
    <xdr:to>
      <xdr:col>33</xdr:col>
      <xdr:colOff>143657</xdr:colOff>
      <xdr:row>118</xdr:row>
      <xdr:rowOff>547647</xdr:rowOff>
    </xdr:to>
    <xdr:pic>
      <xdr:nvPicPr>
        <xdr:cNvPr id="2" name="図 1">
          <a:extLst>
            <a:ext uri="{FF2B5EF4-FFF2-40B4-BE49-F238E27FC236}">
              <a16:creationId xmlns:a16="http://schemas.microsoft.com/office/drawing/2014/main" id="{1443F8A5-EC7D-478D-9989-F46C6E4BF01E}"/>
            </a:ext>
          </a:extLst>
        </xdr:cNvPr>
        <xdr:cNvPicPr>
          <a:picLocks noChangeAspect="1"/>
        </xdr:cNvPicPr>
      </xdr:nvPicPr>
      <xdr:blipFill>
        <a:blip xmlns:r="http://schemas.openxmlformats.org/officeDocument/2006/relationships" r:embed="rId1"/>
        <a:stretch>
          <a:fillRect/>
        </a:stretch>
      </xdr:blipFill>
      <xdr:spPr>
        <a:xfrm>
          <a:off x="5571067" y="44136733"/>
          <a:ext cx="719390" cy="268247"/>
        </a:xfrm>
        <a:prstGeom prst="rect">
          <a:avLst/>
        </a:prstGeom>
      </xdr:spPr>
    </xdr:pic>
    <xdr:clientData/>
  </xdr:twoCellAnchor>
  <xdr:twoCellAnchor editAs="oneCell">
    <xdr:from>
      <xdr:col>33</xdr:col>
      <xdr:colOff>160867</xdr:colOff>
      <xdr:row>118</xdr:row>
      <xdr:rowOff>262467</xdr:rowOff>
    </xdr:from>
    <xdr:to>
      <xdr:col>37</xdr:col>
      <xdr:colOff>141287</xdr:colOff>
      <xdr:row>118</xdr:row>
      <xdr:rowOff>524618</xdr:rowOff>
    </xdr:to>
    <xdr:pic>
      <xdr:nvPicPr>
        <xdr:cNvPr id="3" name="図 2">
          <a:extLst>
            <a:ext uri="{FF2B5EF4-FFF2-40B4-BE49-F238E27FC236}">
              <a16:creationId xmlns:a16="http://schemas.microsoft.com/office/drawing/2014/main" id="{1F8DFB8F-383D-4B6A-94C2-8CD6DAF3B025}"/>
            </a:ext>
          </a:extLst>
        </xdr:cNvPr>
        <xdr:cNvPicPr>
          <a:picLocks noChangeAspect="1"/>
        </xdr:cNvPicPr>
      </xdr:nvPicPr>
      <xdr:blipFill>
        <a:blip xmlns:r="http://schemas.openxmlformats.org/officeDocument/2006/relationships" r:embed="rId2"/>
        <a:stretch>
          <a:fillRect/>
        </a:stretch>
      </xdr:blipFill>
      <xdr:spPr>
        <a:xfrm>
          <a:off x="6307667" y="44119800"/>
          <a:ext cx="725487" cy="262151"/>
        </a:xfrm>
        <a:prstGeom prst="rect">
          <a:avLst/>
        </a:prstGeom>
      </xdr:spPr>
    </xdr:pic>
    <xdr:clientData/>
  </xdr:twoCellAnchor>
  <xdr:twoCellAnchor editAs="oneCell">
    <xdr:from>
      <xdr:col>30</xdr:col>
      <xdr:colOff>50800</xdr:colOff>
      <xdr:row>31</xdr:row>
      <xdr:rowOff>393700</xdr:rowOff>
    </xdr:from>
    <xdr:to>
      <xdr:col>33</xdr:col>
      <xdr:colOff>146050</xdr:colOff>
      <xdr:row>31</xdr:row>
      <xdr:rowOff>650875</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46800" y="12192000"/>
          <a:ext cx="7048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38100</xdr:colOff>
      <xdr:row>31</xdr:row>
      <xdr:rowOff>393700</xdr:rowOff>
    </xdr:from>
    <xdr:to>
      <xdr:col>37</xdr:col>
      <xdr:colOff>133350</xdr:colOff>
      <xdr:row>31</xdr:row>
      <xdr:rowOff>650875</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46900" y="12192000"/>
          <a:ext cx="70485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63500</xdr:colOff>
      <xdr:row>31</xdr:row>
      <xdr:rowOff>381000</xdr:rowOff>
    </xdr:from>
    <xdr:to>
      <xdr:col>41</xdr:col>
      <xdr:colOff>155001</xdr:colOff>
      <xdr:row>31</xdr:row>
      <xdr:rowOff>637054</xdr:rowOff>
    </xdr:to>
    <xdr:pic>
      <xdr:nvPicPr>
        <xdr:cNvPr id="6" name="図 5"/>
        <xdr:cNvPicPr>
          <a:picLocks noChangeAspect="1"/>
        </xdr:cNvPicPr>
      </xdr:nvPicPr>
      <xdr:blipFill>
        <a:blip xmlns:r="http://schemas.openxmlformats.org/officeDocument/2006/relationships" r:embed="rId4"/>
        <a:stretch>
          <a:fillRect/>
        </a:stretch>
      </xdr:blipFill>
      <xdr:spPr>
        <a:xfrm>
          <a:off x="7785100" y="12179300"/>
          <a:ext cx="701101" cy="256054"/>
        </a:xfrm>
        <a:prstGeom prst="rect">
          <a:avLst/>
        </a:prstGeom>
      </xdr:spPr>
    </xdr:pic>
    <xdr:clientData/>
  </xdr:twoCellAnchor>
  <xdr:twoCellAnchor editAs="oneCell">
    <xdr:from>
      <xdr:col>46</xdr:col>
      <xdr:colOff>152400</xdr:colOff>
      <xdr:row>31</xdr:row>
      <xdr:rowOff>406400</xdr:rowOff>
    </xdr:from>
    <xdr:to>
      <xdr:col>49</xdr:col>
      <xdr:colOff>243901</xdr:colOff>
      <xdr:row>31</xdr:row>
      <xdr:rowOff>662454</xdr:rowOff>
    </xdr:to>
    <xdr:pic>
      <xdr:nvPicPr>
        <xdr:cNvPr id="7" name="図 6"/>
        <xdr:cNvPicPr>
          <a:picLocks noChangeAspect="1"/>
        </xdr:cNvPicPr>
      </xdr:nvPicPr>
      <xdr:blipFill>
        <a:blip xmlns:r="http://schemas.openxmlformats.org/officeDocument/2006/relationships" r:embed="rId4"/>
        <a:stretch>
          <a:fillRect/>
        </a:stretch>
      </xdr:blipFill>
      <xdr:spPr>
        <a:xfrm>
          <a:off x="9499600" y="12204700"/>
          <a:ext cx="701101" cy="256054"/>
        </a:xfrm>
        <a:prstGeom prst="rect">
          <a:avLst/>
        </a:prstGeom>
      </xdr:spPr>
    </xdr:pic>
    <xdr:clientData/>
  </xdr:twoCellAnchor>
  <xdr:twoCellAnchor editAs="oneCell">
    <xdr:from>
      <xdr:col>38</xdr:col>
      <xdr:colOff>25400</xdr:colOff>
      <xdr:row>109</xdr:row>
      <xdr:rowOff>50800</xdr:rowOff>
    </xdr:from>
    <xdr:to>
      <xdr:col>41</xdr:col>
      <xdr:colOff>116901</xdr:colOff>
      <xdr:row>109</xdr:row>
      <xdr:rowOff>306854</xdr:rowOff>
    </xdr:to>
    <xdr:pic>
      <xdr:nvPicPr>
        <xdr:cNvPr id="11" name="図 10"/>
        <xdr:cNvPicPr>
          <a:picLocks noChangeAspect="1"/>
        </xdr:cNvPicPr>
      </xdr:nvPicPr>
      <xdr:blipFill>
        <a:blip xmlns:r="http://schemas.openxmlformats.org/officeDocument/2006/relationships" r:embed="rId4"/>
        <a:stretch>
          <a:fillRect/>
        </a:stretch>
      </xdr:blipFill>
      <xdr:spPr>
        <a:xfrm>
          <a:off x="7747000" y="29959300"/>
          <a:ext cx="701101" cy="256054"/>
        </a:xfrm>
        <a:prstGeom prst="rect">
          <a:avLst/>
        </a:prstGeom>
      </xdr:spPr>
    </xdr:pic>
    <xdr:clientData/>
  </xdr:twoCellAnchor>
  <xdr:twoCellAnchor editAs="oneCell">
    <xdr:from>
      <xdr:col>38</xdr:col>
      <xdr:colOff>63500</xdr:colOff>
      <xdr:row>125</xdr:row>
      <xdr:rowOff>177800</xdr:rowOff>
    </xdr:from>
    <xdr:to>
      <xdr:col>41</xdr:col>
      <xdr:colOff>155001</xdr:colOff>
      <xdr:row>125</xdr:row>
      <xdr:rowOff>433854</xdr:rowOff>
    </xdr:to>
    <xdr:pic>
      <xdr:nvPicPr>
        <xdr:cNvPr id="17" name="図 16"/>
        <xdr:cNvPicPr>
          <a:picLocks noChangeAspect="1"/>
        </xdr:cNvPicPr>
      </xdr:nvPicPr>
      <xdr:blipFill>
        <a:blip xmlns:r="http://schemas.openxmlformats.org/officeDocument/2006/relationships" r:embed="rId4"/>
        <a:stretch>
          <a:fillRect/>
        </a:stretch>
      </xdr:blipFill>
      <xdr:spPr>
        <a:xfrm>
          <a:off x="7785100" y="36880800"/>
          <a:ext cx="701101" cy="256054"/>
        </a:xfrm>
        <a:prstGeom prst="rect">
          <a:avLst/>
        </a:prstGeom>
      </xdr:spPr>
    </xdr:pic>
    <xdr:clientData/>
  </xdr:twoCellAnchor>
  <xdr:twoCellAnchor editAs="oneCell">
    <xdr:from>
      <xdr:col>8</xdr:col>
      <xdr:colOff>63500</xdr:colOff>
      <xdr:row>749</xdr:row>
      <xdr:rowOff>177800</xdr:rowOff>
    </xdr:from>
    <xdr:to>
      <xdr:col>48</xdr:col>
      <xdr:colOff>69850</xdr:colOff>
      <xdr:row>759</xdr:row>
      <xdr:rowOff>292100</xdr:rowOff>
    </xdr:to>
    <xdr:pic>
      <xdr:nvPicPr>
        <xdr:cNvPr id="19" name="図 1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9100" y="65900300"/>
          <a:ext cx="8134350" cy="367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50800</xdr:colOff>
      <xdr:row>118</xdr:row>
      <xdr:rowOff>292100</xdr:rowOff>
    </xdr:from>
    <xdr:to>
      <xdr:col>41</xdr:col>
      <xdr:colOff>142301</xdr:colOff>
      <xdr:row>118</xdr:row>
      <xdr:rowOff>548154</xdr:rowOff>
    </xdr:to>
    <xdr:pic>
      <xdr:nvPicPr>
        <xdr:cNvPr id="20" name="図 19"/>
        <xdr:cNvPicPr>
          <a:picLocks noChangeAspect="1"/>
        </xdr:cNvPicPr>
      </xdr:nvPicPr>
      <xdr:blipFill>
        <a:blip xmlns:r="http://schemas.openxmlformats.org/officeDocument/2006/relationships" r:embed="rId6"/>
        <a:stretch>
          <a:fillRect/>
        </a:stretch>
      </xdr:blipFill>
      <xdr:spPr>
        <a:xfrm>
          <a:off x="7772400" y="33070800"/>
          <a:ext cx="701101" cy="2560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403</v>
      </c>
      <c r="AJ2" s="941" t="s">
        <v>802</v>
      </c>
      <c r="AK2" s="941"/>
      <c r="AL2" s="941"/>
      <c r="AM2" s="941"/>
      <c r="AN2" s="98" t="s">
        <v>403</v>
      </c>
      <c r="AO2" s="941">
        <v>20</v>
      </c>
      <c r="AP2" s="941"/>
      <c r="AQ2" s="941"/>
      <c r="AR2" s="99" t="s">
        <v>707</v>
      </c>
      <c r="AS2" s="947">
        <v>928</v>
      </c>
      <c r="AT2" s="947"/>
      <c r="AU2" s="947"/>
      <c r="AV2" s="98" t="str">
        <f>IF(AW2="","","-")</f>
        <v/>
      </c>
      <c r="AW2" s="907"/>
      <c r="AX2" s="907"/>
    </row>
    <row r="3" spans="1:50" ht="21" customHeight="1" thickBot="1" x14ac:dyDescent="0.2">
      <c r="A3" s="863" t="s">
        <v>700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708</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709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461</v>
      </c>
      <c r="H5" s="836"/>
      <c r="I5" s="836"/>
      <c r="J5" s="836"/>
      <c r="K5" s="836"/>
      <c r="L5" s="836"/>
      <c r="M5" s="837" t="s">
        <v>66</v>
      </c>
      <c r="N5" s="838"/>
      <c r="O5" s="838"/>
      <c r="P5" s="838"/>
      <c r="Q5" s="838"/>
      <c r="R5" s="839"/>
      <c r="S5" s="840" t="s">
        <v>70</v>
      </c>
      <c r="T5" s="836"/>
      <c r="U5" s="836"/>
      <c r="V5" s="836"/>
      <c r="W5" s="836"/>
      <c r="X5" s="841"/>
      <c r="Y5" s="697" t="s">
        <v>3</v>
      </c>
      <c r="Z5" s="542"/>
      <c r="AA5" s="542"/>
      <c r="AB5" s="542"/>
      <c r="AC5" s="542"/>
      <c r="AD5" s="543"/>
      <c r="AE5" s="698" t="s">
        <v>712</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9" t="s">
        <v>386</v>
      </c>
      <c r="Z7" s="439"/>
      <c r="AA7" s="439"/>
      <c r="AB7" s="439"/>
      <c r="AC7" s="439"/>
      <c r="AD7" s="920"/>
      <c r="AE7" s="908" t="s">
        <v>715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男女共同参画、ＯＤＡ</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経済協力</v>
      </c>
      <c r="AF8" s="719"/>
      <c r="AG8" s="719"/>
      <c r="AH8" s="719"/>
      <c r="AI8" s="719"/>
      <c r="AJ8" s="719"/>
      <c r="AK8" s="719"/>
      <c r="AL8" s="719"/>
      <c r="AM8" s="719"/>
      <c r="AN8" s="719"/>
      <c r="AO8" s="719"/>
      <c r="AP8" s="719"/>
      <c r="AQ8" s="719"/>
      <c r="AR8" s="719"/>
      <c r="AS8" s="719"/>
      <c r="AT8" s="719"/>
      <c r="AU8" s="719"/>
      <c r="AV8" s="719"/>
      <c r="AW8" s="719"/>
      <c r="AX8" s="720"/>
    </row>
    <row r="9" spans="1:50" ht="60" customHeight="1" x14ac:dyDescent="0.15">
      <c r="A9" s="845" t="s">
        <v>23</v>
      </c>
      <c r="B9" s="846"/>
      <c r="C9" s="846"/>
      <c r="D9" s="846"/>
      <c r="E9" s="846"/>
      <c r="F9" s="846"/>
      <c r="G9" s="847" t="s">
        <v>716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099999999999994" customHeight="1" x14ac:dyDescent="0.15">
      <c r="A10" s="659" t="s">
        <v>30</v>
      </c>
      <c r="B10" s="660"/>
      <c r="C10" s="660"/>
      <c r="D10" s="660"/>
      <c r="E10" s="660"/>
      <c r="F10" s="660"/>
      <c r="G10" s="753" t="s">
        <v>717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6" t="s">
        <v>387</v>
      </c>
      <c r="Q12" s="441"/>
      <c r="R12" s="441"/>
      <c r="S12" s="441"/>
      <c r="T12" s="441"/>
      <c r="U12" s="441"/>
      <c r="V12" s="442"/>
      <c r="W12" s="446" t="s">
        <v>409</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1482</v>
      </c>
      <c r="Q13" s="657"/>
      <c r="R13" s="657"/>
      <c r="S13" s="657"/>
      <c r="T13" s="657"/>
      <c r="U13" s="657"/>
      <c r="V13" s="658"/>
      <c r="W13" s="656">
        <v>1460</v>
      </c>
      <c r="X13" s="657"/>
      <c r="Y13" s="657"/>
      <c r="Z13" s="657"/>
      <c r="AA13" s="657"/>
      <c r="AB13" s="657"/>
      <c r="AC13" s="658"/>
      <c r="AD13" s="656">
        <v>1991</v>
      </c>
      <c r="AE13" s="657"/>
      <c r="AF13" s="657"/>
      <c r="AG13" s="657"/>
      <c r="AH13" s="657"/>
      <c r="AI13" s="657"/>
      <c r="AJ13" s="658"/>
      <c r="AK13" s="656">
        <v>1780</v>
      </c>
      <c r="AL13" s="657"/>
      <c r="AM13" s="657"/>
      <c r="AN13" s="657"/>
      <c r="AO13" s="657"/>
      <c r="AP13" s="657"/>
      <c r="AQ13" s="658"/>
      <c r="AR13" s="916">
        <v>2233</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v>2470</v>
      </c>
      <c r="Q14" s="657"/>
      <c r="R14" s="657"/>
      <c r="S14" s="657"/>
      <c r="T14" s="657"/>
      <c r="U14" s="657"/>
      <c r="V14" s="658"/>
      <c r="W14" s="656">
        <v>1912</v>
      </c>
      <c r="X14" s="657"/>
      <c r="Y14" s="657"/>
      <c r="Z14" s="657"/>
      <c r="AA14" s="657"/>
      <c r="AB14" s="657"/>
      <c r="AC14" s="658"/>
      <c r="AD14" s="656">
        <v>12538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718</v>
      </c>
      <c r="Q15" s="657"/>
      <c r="R15" s="657"/>
      <c r="S15" s="657"/>
      <c r="T15" s="657"/>
      <c r="U15" s="657"/>
      <c r="V15" s="658"/>
      <c r="W15" s="656" t="s">
        <v>718</v>
      </c>
      <c r="X15" s="657"/>
      <c r="Y15" s="657"/>
      <c r="Z15" s="657"/>
      <c r="AA15" s="657"/>
      <c r="AB15" s="657"/>
      <c r="AC15" s="658"/>
      <c r="AD15" s="656" t="s">
        <v>718</v>
      </c>
      <c r="AE15" s="657"/>
      <c r="AF15" s="657"/>
      <c r="AG15" s="657"/>
      <c r="AH15" s="657"/>
      <c r="AI15" s="657"/>
      <c r="AJ15" s="658"/>
      <c r="AK15" s="656"/>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718</v>
      </c>
      <c r="Q16" s="657"/>
      <c r="R16" s="657"/>
      <c r="S16" s="657"/>
      <c r="T16" s="657"/>
      <c r="U16" s="657"/>
      <c r="V16" s="658"/>
      <c r="W16" s="656" t="s">
        <v>718</v>
      </c>
      <c r="X16" s="657"/>
      <c r="Y16" s="657"/>
      <c r="Z16" s="657"/>
      <c r="AA16" s="657"/>
      <c r="AB16" s="657"/>
      <c r="AC16" s="658"/>
      <c r="AD16" s="656" t="s">
        <v>718</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718</v>
      </c>
      <c r="Q17" s="657"/>
      <c r="R17" s="657"/>
      <c r="S17" s="657"/>
      <c r="T17" s="657"/>
      <c r="U17" s="657"/>
      <c r="V17" s="658"/>
      <c r="W17" s="656">
        <v>5060</v>
      </c>
      <c r="X17" s="657"/>
      <c r="Y17" s="657"/>
      <c r="Z17" s="657"/>
      <c r="AA17" s="657"/>
      <c r="AB17" s="657"/>
      <c r="AC17" s="658"/>
      <c r="AD17" s="656">
        <v>17177</v>
      </c>
      <c r="AE17" s="657"/>
      <c r="AF17" s="657"/>
      <c r="AG17" s="657"/>
      <c r="AH17" s="657"/>
      <c r="AI17" s="657"/>
      <c r="AJ17" s="658"/>
      <c r="AK17" s="656"/>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3952</v>
      </c>
      <c r="Q18" s="875"/>
      <c r="R18" s="875"/>
      <c r="S18" s="875"/>
      <c r="T18" s="875"/>
      <c r="U18" s="875"/>
      <c r="V18" s="876"/>
      <c r="W18" s="874">
        <f>SUM(W13:AC17)</f>
        <v>8432</v>
      </c>
      <c r="X18" s="875"/>
      <c r="Y18" s="875"/>
      <c r="Z18" s="875"/>
      <c r="AA18" s="875"/>
      <c r="AB18" s="875"/>
      <c r="AC18" s="876"/>
      <c r="AD18" s="874">
        <f>SUM(AD13:AJ17)</f>
        <v>31706</v>
      </c>
      <c r="AE18" s="875"/>
      <c r="AF18" s="875"/>
      <c r="AG18" s="875"/>
      <c r="AH18" s="875"/>
      <c r="AI18" s="875"/>
      <c r="AJ18" s="876"/>
      <c r="AK18" s="874">
        <f>SUM(AK13:AQ17)</f>
        <v>1780</v>
      </c>
      <c r="AL18" s="875"/>
      <c r="AM18" s="875"/>
      <c r="AN18" s="875"/>
      <c r="AO18" s="875"/>
      <c r="AP18" s="875"/>
      <c r="AQ18" s="876"/>
      <c r="AR18" s="874">
        <f>SUM(AR13:AX17)</f>
        <v>2233</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3952</v>
      </c>
      <c r="Q19" s="657"/>
      <c r="R19" s="657"/>
      <c r="S19" s="657"/>
      <c r="T19" s="657"/>
      <c r="U19" s="657"/>
      <c r="V19" s="658"/>
      <c r="W19" s="656">
        <v>8432</v>
      </c>
      <c r="X19" s="657"/>
      <c r="Y19" s="657"/>
      <c r="Z19" s="657"/>
      <c r="AA19" s="657"/>
      <c r="AB19" s="657"/>
      <c r="AC19" s="658"/>
      <c r="AD19" s="656">
        <v>31706</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2.5005931198102016</v>
      </c>
      <c r="X21" s="316"/>
      <c r="Y21" s="316"/>
      <c r="Z21" s="316"/>
      <c r="AA21" s="316"/>
      <c r="AB21" s="316"/>
      <c r="AC21" s="316"/>
      <c r="AD21" s="316">
        <f t="shared" ref="AD21" si="3">IF(AD19=0, "-", SUM(AD19)/SUM(AD13,AD14))</f>
        <v>2.1822561773005713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705</v>
      </c>
      <c r="B22" s="970"/>
      <c r="C22" s="970"/>
      <c r="D22" s="970"/>
      <c r="E22" s="970"/>
      <c r="F22" s="971"/>
      <c r="G22" s="965" t="s">
        <v>332</v>
      </c>
      <c r="H22" s="222"/>
      <c r="I22" s="222"/>
      <c r="J22" s="222"/>
      <c r="K22" s="222"/>
      <c r="L22" s="222"/>
      <c r="M22" s="222"/>
      <c r="N22" s="222"/>
      <c r="O22" s="223"/>
      <c r="P22" s="930" t="s">
        <v>703</v>
      </c>
      <c r="Q22" s="222"/>
      <c r="R22" s="222"/>
      <c r="S22" s="222"/>
      <c r="T22" s="222"/>
      <c r="U22" s="222"/>
      <c r="V22" s="223"/>
      <c r="W22" s="930" t="s">
        <v>704</v>
      </c>
      <c r="X22" s="222"/>
      <c r="Y22" s="222"/>
      <c r="Z22" s="222"/>
      <c r="AA22" s="222"/>
      <c r="AB22" s="222"/>
      <c r="AC22" s="223"/>
      <c r="AD22" s="930" t="s">
        <v>331</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9.950000000000003" customHeight="1" x14ac:dyDescent="0.15">
      <c r="A23" s="972"/>
      <c r="B23" s="973"/>
      <c r="C23" s="973"/>
      <c r="D23" s="973"/>
      <c r="E23" s="973"/>
      <c r="F23" s="974"/>
      <c r="G23" s="966" t="s">
        <v>720</v>
      </c>
      <c r="H23" s="967"/>
      <c r="I23" s="967"/>
      <c r="J23" s="967"/>
      <c r="K23" s="967"/>
      <c r="L23" s="967"/>
      <c r="M23" s="967"/>
      <c r="N23" s="967"/>
      <c r="O23" s="968"/>
      <c r="P23" s="916">
        <v>1780</v>
      </c>
      <c r="Q23" s="917"/>
      <c r="R23" s="917"/>
      <c r="S23" s="917"/>
      <c r="T23" s="917"/>
      <c r="U23" s="917"/>
      <c r="V23" s="931"/>
      <c r="W23" s="916">
        <v>2233</v>
      </c>
      <c r="X23" s="917"/>
      <c r="Y23" s="917"/>
      <c r="Z23" s="917"/>
      <c r="AA23" s="917"/>
      <c r="AB23" s="917"/>
      <c r="AC23" s="931"/>
      <c r="AD23" s="979" t="s">
        <v>812</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336</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333</v>
      </c>
      <c r="H29" s="939"/>
      <c r="I29" s="939"/>
      <c r="J29" s="939"/>
      <c r="K29" s="939"/>
      <c r="L29" s="939"/>
      <c r="M29" s="939"/>
      <c r="N29" s="939"/>
      <c r="O29" s="940"/>
      <c r="P29" s="656">
        <f>AK13</f>
        <v>1780</v>
      </c>
      <c r="Q29" s="657"/>
      <c r="R29" s="657"/>
      <c r="S29" s="657"/>
      <c r="T29" s="657"/>
      <c r="U29" s="657"/>
      <c r="V29" s="658"/>
      <c r="W29" s="948">
        <f>AR13</f>
        <v>2233</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348</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387</v>
      </c>
      <c r="AF30" s="855"/>
      <c r="AG30" s="855"/>
      <c r="AH30" s="856"/>
      <c r="AI30" s="911" t="s">
        <v>409</v>
      </c>
      <c r="AJ30" s="911"/>
      <c r="AK30" s="911"/>
      <c r="AL30" s="854"/>
      <c r="AM30" s="911" t="s">
        <v>506</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785</v>
      </c>
      <c r="AR31" s="201"/>
      <c r="AS31" s="136" t="s">
        <v>233</v>
      </c>
      <c r="AT31" s="137"/>
      <c r="AU31" s="200" t="s">
        <v>785</v>
      </c>
      <c r="AV31" s="200"/>
      <c r="AW31" s="392" t="s">
        <v>179</v>
      </c>
      <c r="AX31" s="393"/>
    </row>
    <row r="32" spans="1:50" ht="80.099999999999994"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368</v>
      </c>
      <c r="AC32" s="460"/>
      <c r="AD32" s="460"/>
      <c r="AE32" s="218"/>
      <c r="AF32" s="219"/>
      <c r="AG32" s="219"/>
      <c r="AH32" s="220"/>
      <c r="AI32" s="218"/>
      <c r="AJ32" s="219"/>
      <c r="AK32" s="219"/>
      <c r="AL32" s="219"/>
      <c r="AM32" s="218"/>
      <c r="AN32" s="219"/>
      <c r="AO32" s="219"/>
      <c r="AP32" s="219"/>
      <c r="AQ32" s="336" t="s">
        <v>785</v>
      </c>
      <c r="AR32" s="208"/>
      <c r="AS32" s="208"/>
      <c r="AT32" s="337"/>
      <c r="AU32" s="219"/>
      <c r="AV32" s="219"/>
      <c r="AW32" s="219"/>
      <c r="AX32" s="221"/>
    </row>
    <row r="33" spans="1:51" ht="80.099999999999994"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368</v>
      </c>
      <c r="AC33" s="522"/>
      <c r="AD33" s="522"/>
      <c r="AE33" s="218" t="s">
        <v>718</v>
      </c>
      <c r="AF33" s="219"/>
      <c r="AG33" s="219"/>
      <c r="AH33" s="219"/>
      <c r="AI33" s="218">
        <v>80</v>
      </c>
      <c r="AJ33" s="219"/>
      <c r="AK33" s="219"/>
      <c r="AL33" s="219"/>
      <c r="AM33" s="218">
        <v>80</v>
      </c>
      <c r="AN33" s="219"/>
      <c r="AO33" s="219"/>
      <c r="AP33" s="219"/>
      <c r="AQ33" s="336" t="s">
        <v>785</v>
      </c>
      <c r="AR33" s="208"/>
      <c r="AS33" s="208"/>
      <c r="AT33" s="337"/>
      <c r="AU33" s="219">
        <v>80</v>
      </c>
      <c r="AV33" s="219"/>
      <c r="AW33" s="219"/>
      <c r="AX33" s="221"/>
    </row>
    <row r="34" spans="1:51" ht="80.099999999999994"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785</v>
      </c>
      <c r="AF34" s="219"/>
      <c r="AG34" s="219"/>
      <c r="AH34" s="219"/>
      <c r="AI34" s="218" t="s">
        <v>785</v>
      </c>
      <c r="AJ34" s="219"/>
      <c r="AK34" s="219"/>
      <c r="AL34" s="219"/>
      <c r="AM34" s="218" t="s">
        <v>785</v>
      </c>
      <c r="AN34" s="219"/>
      <c r="AO34" s="219"/>
      <c r="AP34" s="219"/>
      <c r="AQ34" s="336" t="s">
        <v>785</v>
      </c>
      <c r="AR34" s="208"/>
      <c r="AS34" s="208"/>
      <c r="AT34" s="337"/>
      <c r="AU34" s="219" t="s">
        <v>785</v>
      </c>
      <c r="AV34" s="219"/>
      <c r="AW34" s="219"/>
      <c r="AX34" s="221"/>
    </row>
    <row r="35" spans="1:51" ht="30" customHeight="1" x14ac:dyDescent="0.15">
      <c r="A35" s="228" t="s">
        <v>377</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0"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348</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6"/>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785</v>
      </c>
      <c r="AR38" s="201"/>
      <c r="AS38" s="136" t="s">
        <v>233</v>
      </c>
      <c r="AT38" s="137"/>
      <c r="AU38" s="200">
        <v>3</v>
      </c>
      <c r="AV38" s="200"/>
      <c r="AW38" s="392" t="s">
        <v>179</v>
      </c>
      <c r="AX38" s="393"/>
      <c r="AY38">
        <f>$AY$37</f>
        <v>1</v>
      </c>
    </row>
    <row r="39" spans="1:51" ht="69.95" customHeight="1" x14ac:dyDescent="0.15">
      <c r="A39" s="397"/>
      <c r="B39" s="395"/>
      <c r="C39" s="395"/>
      <c r="D39" s="395"/>
      <c r="E39" s="395"/>
      <c r="F39" s="396"/>
      <c r="G39" s="563" t="s">
        <v>724</v>
      </c>
      <c r="H39" s="564"/>
      <c r="I39" s="564"/>
      <c r="J39" s="564"/>
      <c r="K39" s="564"/>
      <c r="L39" s="564"/>
      <c r="M39" s="564"/>
      <c r="N39" s="564"/>
      <c r="O39" s="565"/>
      <c r="P39" s="108" t="s">
        <v>725</v>
      </c>
      <c r="Q39" s="108"/>
      <c r="R39" s="108"/>
      <c r="S39" s="108"/>
      <c r="T39" s="108"/>
      <c r="U39" s="108"/>
      <c r="V39" s="108"/>
      <c r="W39" s="108"/>
      <c r="X39" s="109"/>
      <c r="Y39" s="470" t="s">
        <v>12</v>
      </c>
      <c r="Z39" s="530"/>
      <c r="AA39" s="531"/>
      <c r="AB39" s="460" t="s">
        <v>726</v>
      </c>
      <c r="AC39" s="460"/>
      <c r="AD39" s="460"/>
      <c r="AE39" s="218">
        <v>170</v>
      </c>
      <c r="AF39" s="219"/>
      <c r="AG39" s="219"/>
      <c r="AH39" s="219"/>
      <c r="AI39" s="218">
        <v>170</v>
      </c>
      <c r="AJ39" s="219"/>
      <c r="AK39" s="219"/>
      <c r="AL39" s="219"/>
      <c r="AM39" s="218">
        <v>150</v>
      </c>
      <c r="AN39" s="219"/>
      <c r="AO39" s="219"/>
      <c r="AP39" s="219"/>
      <c r="AQ39" s="336" t="s">
        <v>785</v>
      </c>
      <c r="AR39" s="208"/>
      <c r="AS39" s="208"/>
      <c r="AT39" s="337"/>
      <c r="AU39" s="219" t="s">
        <v>785</v>
      </c>
      <c r="AV39" s="219"/>
      <c r="AW39" s="219"/>
      <c r="AX39" s="221"/>
      <c r="AY39">
        <f t="shared" ref="AY39:AY43" si="4">$AY$37</f>
        <v>1</v>
      </c>
    </row>
    <row r="40" spans="1:51" ht="69.9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727</v>
      </c>
      <c r="AC40" s="522"/>
      <c r="AD40" s="522"/>
      <c r="AE40" s="218">
        <v>180</v>
      </c>
      <c r="AF40" s="219"/>
      <c r="AG40" s="219"/>
      <c r="AH40" s="219"/>
      <c r="AI40" s="218">
        <v>170</v>
      </c>
      <c r="AJ40" s="219"/>
      <c r="AK40" s="219"/>
      <c r="AL40" s="219"/>
      <c r="AM40" s="218">
        <v>160</v>
      </c>
      <c r="AN40" s="219"/>
      <c r="AO40" s="219"/>
      <c r="AP40" s="219"/>
      <c r="AQ40" s="336" t="s">
        <v>785</v>
      </c>
      <c r="AR40" s="208"/>
      <c r="AS40" s="208"/>
      <c r="AT40" s="337"/>
      <c r="AU40" s="219">
        <v>50</v>
      </c>
      <c r="AV40" s="219"/>
      <c r="AW40" s="219"/>
      <c r="AX40" s="221"/>
      <c r="AY40">
        <f t="shared" si="4"/>
        <v>1</v>
      </c>
    </row>
    <row r="41" spans="1:51" ht="69.9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100</v>
      </c>
      <c r="AJ41" s="219"/>
      <c r="AK41" s="219"/>
      <c r="AL41" s="219"/>
      <c r="AM41" s="218" t="s">
        <v>785</v>
      </c>
      <c r="AN41" s="219"/>
      <c r="AO41" s="219"/>
      <c r="AP41" s="219"/>
      <c r="AQ41" s="336" t="s">
        <v>785</v>
      </c>
      <c r="AR41" s="208"/>
      <c r="AS41" s="208"/>
      <c r="AT41" s="337"/>
      <c r="AU41" s="219" t="s">
        <v>785</v>
      </c>
      <c r="AV41" s="219"/>
      <c r="AW41" s="219"/>
      <c r="AX41" s="221"/>
      <c r="AY41">
        <f t="shared" si="4"/>
        <v>1</v>
      </c>
    </row>
    <row r="42" spans="1:51" ht="30" customHeight="1" x14ac:dyDescent="0.15">
      <c r="A42" s="228" t="s">
        <v>377</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30"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9" t="s">
        <v>348</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6"/>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785</v>
      </c>
      <c r="AR45" s="201"/>
      <c r="AS45" s="136" t="s">
        <v>233</v>
      </c>
      <c r="AT45" s="137"/>
      <c r="AU45" s="200">
        <v>7</v>
      </c>
      <c r="AV45" s="200"/>
      <c r="AW45" s="392" t="s">
        <v>179</v>
      </c>
      <c r="AX45" s="393"/>
      <c r="AY45">
        <f>$AY$44</f>
        <v>1</v>
      </c>
    </row>
    <row r="46" spans="1:51" ht="23.25" customHeight="1" x14ac:dyDescent="0.15">
      <c r="A46" s="397"/>
      <c r="B46" s="395"/>
      <c r="C46" s="395"/>
      <c r="D46" s="395"/>
      <c r="E46" s="395"/>
      <c r="F46" s="396"/>
      <c r="G46" s="563" t="s">
        <v>786</v>
      </c>
      <c r="H46" s="564"/>
      <c r="I46" s="564"/>
      <c r="J46" s="564"/>
      <c r="K46" s="564"/>
      <c r="L46" s="564"/>
      <c r="M46" s="564"/>
      <c r="N46" s="564"/>
      <c r="O46" s="565"/>
      <c r="P46" s="108" t="s">
        <v>729</v>
      </c>
      <c r="Q46" s="108"/>
      <c r="R46" s="108"/>
      <c r="S46" s="108"/>
      <c r="T46" s="108"/>
      <c r="U46" s="108"/>
      <c r="V46" s="108"/>
      <c r="W46" s="108"/>
      <c r="X46" s="109"/>
      <c r="Y46" s="470" t="s">
        <v>12</v>
      </c>
      <c r="Z46" s="530"/>
      <c r="AA46" s="531"/>
      <c r="AB46" s="460" t="s">
        <v>730</v>
      </c>
      <c r="AC46" s="460"/>
      <c r="AD46" s="460"/>
      <c r="AE46" s="282">
        <v>40</v>
      </c>
      <c r="AF46" s="282"/>
      <c r="AG46" s="282"/>
      <c r="AH46" s="282"/>
      <c r="AI46" s="282">
        <v>42</v>
      </c>
      <c r="AJ46" s="282"/>
      <c r="AK46" s="282"/>
      <c r="AL46" s="282"/>
      <c r="AM46" s="282">
        <v>47</v>
      </c>
      <c r="AN46" s="282"/>
      <c r="AO46" s="282"/>
      <c r="AP46" s="282"/>
      <c r="AQ46" s="336" t="s">
        <v>785</v>
      </c>
      <c r="AR46" s="208"/>
      <c r="AS46" s="208"/>
      <c r="AT46" s="337"/>
      <c r="AU46" s="219" t="s">
        <v>785</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730</v>
      </c>
      <c r="AC47" s="522"/>
      <c r="AD47" s="522"/>
      <c r="AE47" s="218">
        <v>51</v>
      </c>
      <c r="AF47" s="219"/>
      <c r="AG47" s="219"/>
      <c r="AH47" s="219"/>
      <c r="AI47" s="218">
        <v>51</v>
      </c>
      <c r="AJ47" s="219"/>
      <c r="AK47" s="219"/>
      <c r="AL47" s="219"/>
      <c r="AM47" s="218">
        <v>51</v>
      </c>
      <c r="AN47" s="219"/>
      <c r="AO47" s="219"/>
      <c r="AP47" s="219"/>
      <c r="AQ47" s="336" t="s">
        <v>785</v>
      </c>
      <c r="AR47" s="208"/>
      <c r="AS47" s="208"/>
      <c r="AT47" s="337"/>
      <c r="AU47" s="219">
        <v>51</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78.400000000000006</v>
      </c>
      <c r="AF48" s="219"/>
      <c r="AG48" s="219"/>
      <c r="AH48" s="219"/>
      <c r="AI48" s="218">
        <v>82.4</v>
      </c>
      <c r="AJ48" s="219"/>
      <c r="AK48" s="219"/>
      <c r="AL48" s="219"/>
      <c r="AM48" s="218">
        <v>92.1</v>
      </c>
      <c r="AN48" s="219"/>
      <c r="AO48" s="219"/>
      <c r="AP48" s="219"/>
      <c r="AQ48" s="336" t="s">
        <v>785</v>
      </c>
      <c r="AR48" s="208"/>
      <c r="AS48" s="208"/>
      <c r="AT48" s="337"/>
      <c r="AU48" s="219" t="s">
        <v>785</v>
      </c>
      <c r="AV48" s="219"/>
      <c r="AW48" s="219"/>
      <c r="AX48" s="221"/>
      <c r="AY48">
        <f t="shared" si="5"/>
        <v>1</v>
      </c>
    </row>
    <row r="49" spans="1:51" ht="30" customHeight="1" x14ac:dyDescent="0.15">
      <c r="A49" s="228" t="s">
        <v>377</v>
      </c>
      <c r="B49" s="229"/>
      <c r="C49" s="229"/>
      <c r="D49" s="229"/>
      <c r="E49" s="229"/>
      <c r="F49" s="230"/>
      <c r="G49" s="234" t="s">
        <v>731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30"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1" t="s">
        <v>134</v>
      </c>
      <c r="AV51" s="921"/>
      <c r="AW51" s="921"/>
      <c r="AX51" s="922"/>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785</v>
      </c>
      <c r="AR52" s="201"/>
      <c r="AS52" s="136" t="s">
        <v>233</v>
      </c>
      <c r="AT52" s="137"/>
      <c r="AU52" s="200">
        <v>7</v>
      </c>
      <c r="AV52" s="200"/>
      <c r="AW52" s="392" t="s">
        <v>179</v>
      </c>
      <c r="AX52" s="393"/>
      <c r="AY52">
        <f>$AY$51</f>
        <v>1</v>
      </c>
    </row>
    <row r="53" spans="1:51" ht="23.25" customHeight="1" x14ac:dyDescent="0.15">
      <c r="A53" s="397"/>
      <c r="B53" s="395"/>
      <c r="C53" s="395"/>
      <c r="D53" s="395"/>
      <c r="E53" s="395"/>
      <c r="F53" s="396"/>
      <c r="G53" s="563" t="s">
        <v>732</v>
      </c>
      <c r="H53" s="564"/>
      <c r="I53" s="564"/>
      <c r="J53" s="564"/>
      <c r="K53" s="564"/>
      <c r="L53" s="564"/>
      <c r="M53" s="564"/>
      <c r="N53" s="564"/>
      <c r="O53" s="565"/>
      <c r="P53" s="108" t="s">
        <v>733</v>
      </c>
      <c r="Q53" s="108"/>
      <c r="R53" s="108"/>
      <c r="S53" s="108"/>
      <c r="T53" s="108"/>
      <c r="U53" s="108"/>
      <c r="V53" s="108"/>
      <c r="W53" s="108"/>
      <c r="X53" s="109"/>
      <c r="Y53" s="470" t="s">
        <v>12</v>
      </c>
      <c r="Z53" s="530"/>
      <c r="AA53" s="531"/>
      <c r="AB53" s="460" t="s">
        <v>730</v>
      </c>
      <c r="AC53" s="460"/>
      <c r="AD53" s="460"/>
      <c r="AE53" s="218">
        <v>5</v>
      </c>
      <c r="AF53" s="219"/>
      <c r="AG53" s="219"/>
      <c r="AH53" s="219"/>
      <c r="AI53" s="218">
        <v>5</v>
      </c>
      <c r="AJ53" s="219"/>
      <c r="AK53" s="219"/>
      <c r="AL53" s="219"/>
      <c r="AM53" s="218">
        <v>3</v>
      </c>
      <c r="AN53" s="219"/>
      <c r="AO53" s="219"/>
      <c r="AP53" s="219"/>
      <c r="AQ53" s="336" t="s">
        <v>785</v>
      </c>
      <c r="AR53" s="208"/>
      <c r="AS53" s="208"/>
      <c r="AT53" s="337"/>
      <c r="AU53" s="219" t="s">
        <v>785</v>
      </c>
      <c r="AV53" s="219"/>
      <c r="AW53" s="219"/>
      <c r="AX53" s="221"/>
      <c r="AY53">
        <f t="shared" ref="AY53:AY57" si="6">$AY$51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730</v>
      </c>
      <c r="AC54" s="522"/>
      <c r="AD54" s="522"/>
      <c r="AE54" s="218">
        <v>6</v>
      </c>
      <c r="AF54" s="219"/>
      <c r="AG54" s="219"/>
      <c r="AH54" s="219"/>
      <c r="AI54" s="218">
        <v>6</v>
      </c>
      <c r="AJ54" s="219"/>
      <c r="AK54" s="219"/>
      <c r="AL54" s="219"/>
      <c r="AM54" s="218">
        <v>6</v>
      </c>
      <c r="AN54" s="219"/>
      <c r="AO54" s="219"/>
      <c r="AP54" s="219"/>
      <c r="AQ54" s="336" t="s">
        <v>785</v>
      </c>
      <c r="AR54" s="208"/>
      <c r="AS54" s="208"/>
      <c r="AT54" s="337"/>
      <c r="AU54" s="219">
        <v>6</v>
      </c>
      <c r="AV54" s="219"/>
      <c r="AW54" s="219"/>
      <c r="AX54" s="221"/>
      <c r="AY54">
        <f t="shared" si="6"/>
        <v>1</v>
      </c>
    </row>
    <row r="55" spans="1:51" ht="23.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v>83.3</v>
      </c>
      <c r="AF55" s="219"/>
      <c r="AG55" s="219"/>
      <c r="AH55" s="219"/>
      <c r="AI55" s="218">
        <v>83.3</v>
      </c>
      <c r="AJ55" s="219"/>
      <c r="AK55" s="219"/>
      <c r="AL55" s="219"/>
      <c r="AM55" s="218">
        <v>50</v>
      </c>
      <c r="AN55" s="219"/>
      <c r="AO55" s="219"/>
      <c r="AP55" s="219"/>
      <c r="AQ55" s="336" t="s">
        <v>785</v>
      </c>
      <c r="AR55" s="208"/>
      <c r="AS55" s="208"/>
      <c r="AT55" s="337"/>
      <c r="AU55" s="219" t="s">
        <v>785</v>
      </c>
      <c r="AV55" s="219"/>
      <c r="AW55" s="219"/>
      <c r="AX55" s="221"/>
      <c r="AY55">
        <f t="shared" si="6"/>
        <v>1</v>
      </c>
    </row>
    <row r="56" spans="1:51" ht="23.25" customHeight="1" x14ac:dyDescent="0.15">
      <c r="A56" s="228" t="s">
        <v>377</v>
      </c>
      <c r="B56" s="229"/>
      <c r="C56" s="229"/>
      <c r="D56" s="229"/>
      <c r="E56" s="229"/>
      <c r="F56" s="230"/>
      <c r="G56" s="234" t="s">
        <v>731</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1" t="s">
        <v>134</v>
      </c>
      <c r="AV58" s="921"/>
      <c r="AW58" s="921"/>
      <c r="AX58" s="922"/>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785</v>
      </c>
      <c r="AR59" s="201"/>
      <c r="AS59" s="136" t="s">
        <v>233</v>
      </c>
      <c r="AT59" s="137"/>
      <c r="AU59" s="200" t="s">
        <v>785</v>
      </c>
      <c r="AV59" s="200"/>
      <c r="AW59" s="392" t="s">
        <v>179</v>
      </c>
      <c r="AX59" s="393"/>
      <c r="AY59">
        <f>$AY$58</f>
        <v>1</v>
      </c>
    </row>
    <row r="60" spans="1:51" ht="39.950000000000003" customHeight="1" x14ac:dyDescent="0.15">
      <c r="A60" s="397"/>
      <c r="B60" s="395"/>
      <c r="C60" s="395"/>
      <c r="D60" s="395"/>
      <c r="E60" s="395"/>
      <c r="F60" s="396"/>
      <c r="G60" s="563" t="s">
        <v>734</v>
      </c>
      <c r="H60" s="564"/>
      <c r="I60" s="564"/>
      <c r="J60" s="564"/>
      <c r="K60" s="564"/>
      <c r="L60" s="564"/>
      <c r="M60" s="564"/>
      <c r="N60" s="564"/>
      <c r="O60" s="565"/>
      <c r="P60" s="108" t="s">
        <v>735</v>
      </c>
      <c r="Q60" s="108"/>
      <c r="R60" s="108"/>
      <c r="S60" s="108"/>
      <c r="T60" s="108"/>
      <c r="U60" s="108"/>
      <c r="V60" s="108"/>
      <c r="W60" s="108"/>
      <c r="X60" s="109"/>
      <c r="Y60" s="470" t="s">
        <v>12</v>
      </c>
      <c r="Z60" s="530"/>
      <c r="AA60" s="531"/>
      <c r="AB60" s="460" t="s">
        <v>726</v>
      </c>
      <c r="AC60" s="460"/>
      <c r="AD60" s="460"/>
      <c r="AE60" s="218">
        <v>430</v>
      </c>
      <c r="AF60" s="219"/>
      <c r="AG60" s="219"/>
      <c r="AH60" s="219"/>
      <c r="AI60" s="218">
        <v>540</v>
      </c>
      <c r="AJ60" s="219"/>
      <c r="AK60" s="219"/>
      <c r="AL60" s="219"/>
      <c r="AM60" s="218" t="s">
        <v>785</v>
      </c>
      <c r="AN60" s="219"/>
      <c r="AO60" s="219"/>
      <c r="AP60" s="219"/>
      <c r="AQ60" s="336" t="s">
        <v>785</v>
      </c>
      <c r="AR60" s="208"/>
      <c r="AS60" s="208"/>
      <c r="AT60" s="337"/>
      <c r="AU60" s="219" t="s">
        <v>785</v>
      </c>
      <c r="AV60" s="219"/>
      <c r="AW60" s="219"/>
      <c r="AX60" s="221"/>
      <c r="AY60">
        <f t="shared" ref="AY60:AY64" si="7">$AY$58</f>
        <v>1</v>
      </c>
    </row>
    <row r="61" spans="1:51" ht="39.950000000000003"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726</v>
      </c>
      <c r="AC61" s="522"/>
      <c r="AD61" s="522"/>
      <c r="AE61" s="218">
        <v>500</v>
      </c>
      <c r="AF61" s="219"/>
      <c r="AG61" s="219"/>
      <c r="AH61" s="219"/>
      <c r="AI61" s="218">
        <v>500</v>
      </c>
      <c r="AJ61" s="219"/>
      <c r="AK61" s="219"/>
      <c r="AL61" s="219"/>
      <c r="AM61" s="218">
        <v>500</v>
      </c>
      <c r="AN61" s="219"/>
      <c r="AO61" s="219"/>
      <c r="AP61" s="219"/>
      <c r="AQ61" s="336">
        <v>500</v>
      </c>
      <c r="AR61" s="208"/>
      <c r="AS61" s="208"/>
      <c r="AT61" s="337"/>
      <c r="AU61" s="219" t="s">
        <v>785</v>
      </c>
      <c r="AV61" s="219"/>
      <c r="AW61" s="219"/>
      <c r="AX61" s="221"/>
      <c r="AY61">
        <f t="shared" si="7"/>
        <v>1</v>
      </c>
    </row>
    <row r="62" spans="1:51" ht="39.950000000000003"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v>86</v>
      </c>
      <c r="AF62" s="219"/>
      <c r="AG62" s="219"/>
      <c r="AH62" s="219"/>
      <c r="AI62" s="218">
        <v>108</v>
      </c>
      <c r="AJ62" s="219"/>
      <c r="AK62" s="219"/>
      <c r="AL62" s="219"/>
      <c r="AM62" s="218" t="s">
        <v>785</v>
      </c>
      <c r="AN62" s="219"/>
      <c r="AO62" s="219"/>
      <c r="AP62" s="219"/>
      <c r="AQ62" s="336" t="s">
        <v>785</v>
      </c>
      <c r="AR62" s="208"/>
      <c r="AS62" s="208"/>
      <c r="AT62" s="337"/>
      <c r="AU62" s="219" t="s">
        <v>785</v>
      </c>
      <c r="AV62" s="219"/>
      <c r="AW62" s="219"/>
      <c r="AX62" s="221"/>
      <c r="AY62">
        <f t="shared" si="7"/>
        <v>1</v>
      </c>
    </row>
    <row r="63" spans="1:51" ht="30" customHeight="1" x14ac:dyDescent="0.15">
      <c r="A63" s="228" t="s">
        <v>377</v>
      </c>
      <c r="B63" s="229"/>
      <c r="C63" s="229"/>
      <c r="D63" s="229"/>
      <c r="E63" s="229"/>
      <c r="F63" s="230"/>
      <c r="G63" s="234" t="s">
        <v>736</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30"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380</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4"/>
      <c r="AY79">
        <f>COUNTIF($AR$79,"☑")</f>
        <v>0</v>
      </c>
    </row>
    <row r="80" spans="1:51" ht="18.75" hidden="1" customHeight="1" x14ac:dyDescent="0.15">
      <c r="A80" s="860"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539</v>
      </c>
      <c r="AV100" s="318"/>
      <c r="AW100" s="318"/>
      <c r="AX100" s="320"/>
    </row>
    <row r="101" spans="1:60" ht="30" customHeight="1" x14ac:dyDescent="0.15">
      <c r="A101" s="418"/>
      <c r="B101" s="419"/>
      <c r="C101" s="419"/>
      <c r="D101" s="419"/>
      <c r="E101" s="419"/>
      <c r="F101" s="420"/>
      <c r="G101" s="108" t="s">
        <v>737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738</v>
      </c>
      <c r="AC101" s="460"/>
      <c r="AD101" s="460"/>
      <c r="AE101" s="282">
        <v>13</v>
      </c>
      <c r="AF101" s="282"/>
      <c r="AG101" s="282"/>
      <c r="AH101" s="282"/>
      <c r="AI101" s="282">
        <v>17</v>
      </c>
      <c r="AJ101" s="282"/>
      <c r="AK101" s="282"/>
      <c r="AL101" s="282"/>
      <c r="AM101" s="282">
        <v>14</v>
      </c>
      <c r="AN101" s="282"/>
      <c r="AO101" s="282"/>
      <c r="AP101" s="282"/>
      <c r="AQ101" s="282" t="s">
        <v>785</v>
      </c>
      <c r="AR101" s="282"/>
      <c r="AS101" s="282"/>
      <c r="AT101" s="282"/>
      <c r="AU101" s="218" t="s">
        <v>785</v>
      </c>
      <c r="AV101" s="219"/>
      <c r="AW101" s="219"/>
      <c r="AX101" s="221"/>
    </row>
    <row r="102" spans="1:60" ht="30"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738</v>
      </c>
      <c r="AC102" s="460"/>
      <c r="AD102" s="460"/>
      <c r="AE102" s="282">
        <v>13</v>
      </c>
      <c r="AF102" s="282"/>
      <c r="AG102" s="282"/>
      <c r="AH102" s="282"/>
      <c r="AI102" s="282">
        <v>13</v>
      </c>
      <c r="AJ102" s="282"/>
      <c r="AK102" s="282"/>
      <c r="AL102" s="282"/>
      <c r="AM102" s="282">
        <v>17</v>
      </c>
      <c r="AN102" s="282"/>
      <c r="AO102" s="282"/>
      <c r="AP102" s="282"/>
      <c r="AQ102" s="282">
        <v>17</v>
      </c>
      <c r="AR102" s="282"/>
      <c r="AS102" s="282"/>
      <c r="AT102" s="282"/>
      <c r="AU102" s="225">
        <v>17</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739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730</v>
      </c>
      <c r="AC104" s="545"/>
      <c r="AD104" s="546"/>
      <c r="AE104" s="282">
        <v>17</v>
      </c>
      <c r="AF104" s="282"/>
      <c r="AG104" s="282"/>
      <c r="AH104" s="282"/>
      <c r="AI104" s="282">
        <v>15</v>
      </c>
      <c r="AJ104" s="282"/>
      <c r="AK104" s="282"/>
      <c r="AL104" s="282"/>
      <c r="AM104" s="282">
        <v>22</v>
      </c>
      <c r="AN104" s="282"/>
      <c r="AO104" s="282"/>
      <c r="AP104" s="282"/>
      <c r="AQ104" s="282" t="s">
        <v>785</v>
      </c>
      <c r="AR104" s="282"/>
      <c r="AS104" s="282"/>
      <c r="AT104" s="282"/>
      <c r="AU104" s="282" t="s">
        <v>785</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730</v>
      </c>
      <c r="AC105" s="468"/>
      <c r="AD105" s="469"/>
      <c r="AE105" s="282" t="s">
        <v>718</v>
      </c>
      <c r="AF105" s="282"/>
      <c r="AG105" s="282"/>
      <c r="AH105" s="282"/>
      <c r="AI105" s="282" t="s">
        <v>718</v>
      </c>
      <c r="AJ105" s="282"/>
      <c r="AK105" s="282"/>
      <c r="AL105" s="282"/>
      <c r="AM105" s="282">
        <v>15</v>
      </c>
      <c r="AN105" s="282"/>
      <c r="AO105" s="282"/>
      <c r="AP105" s="282"/>
      <c r="AQ105" s="282" t="s">
        <v>785</v>
      </c>
      <c r="AR105" s="282"/>
      <c r="AS105" s="282"/>
      <c r="AT105" s="282"/>
      <c r="AU105" s="282" t="s">
        <v>785</v>
      </c>
      <c r="AV105" s="282"/>
      <c r="AW105" s="282"/>
      <c r="AX105" s="283"/>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539</v>
      </c>
      <c r="AV106" s="280"/>
      <c r="AW106" s="280"/>
      <c r="AX106" s="281"/>
      <c r="AY106">
        <f>COUNTA($G$107)</f>
        <v>1</v>
      </c>
    </row>
    <row r="107" spans="1:60" ht="23.25" customHeight="1" x14ac:dyDescent="0.15">
      <c r="A107" s="418"/>
      <c r="B107" s="419"/>
      <c r="C107" s="419"/>
      <c r="D107" s="419"/>
      <c r="E107" s="419"/>
      <c r="F107" s="420"/>
      <c r="G107" s="108" t="s">
        <v>740</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726</v>
      </c>
      <c r="AC107" s="545"/>
      <c r="AD107" s="546"/>
      <c r="AE107" s="282">
        <v>2450</v>
      </c>
      <c r="AF107" s="282"/>
      <c r="AG107" s="282"/>
      <c r="AH107" s="282"/>
      <c r="AI107" s="282">
        <v>2330</v>
      </c>
      <c r="AJ107" s="282"/>
      <c r="AK107" s="282"/>
      <c r="AL107" s="282"/>
      <c r="AM107" s="282">
        <v>2540</v>
      </c>
      <c r="AN107" s="282"/>
      <c r="AO107" s="282"/>
      <c r="AP107" s="282"/>
      <c r="AQ107" s="282" t="s">
        <v>785</v>
      </c>
      <c r="AR107" s="282"/>
      <c r="AS107" s="282"/>
      <c r="AT107" s="282"/>
      <c r="AU107" s="282" t="s">
        <v>785</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726</v>
      </c>
      <c r="AC108" s="468"/>
      <c r="AD108" s="469"/>
      <c r="AE108" s="282" t="s">
        <v>718</v>
      </c>
      <c r="AF108" s="282"/>
      <c r="AG108" s="282"/>
      <c r="AH108" s="282"/>
      <c r="AI108" s="282" t="s">
        <v>718</v>
      </c>
      <c r="AJ108" s="282"/>
      <c r="AK108" s="282"/>
      <c r="AL108" s="282"/>
      <c r="AM108" s="282" t="s">
        <v>785</v>
      </c>
      <c r="AN108" s="282"/>
      <c r="AO108" s="282"/>
      <c r="AP108" s="282"/>
      <c r="AQ108" s="282">
        <v>2540</v>
      </c>
      <c r="AR108" s="282"/>
      <c r="AS108" s="282"/>
      <c r="AT108" s="282"/>
      <c r="AU108" s="282" t="s">
        <v>785</v>
      </c>
      <c r="AV108" s="282"/>
      <c r="AW108" s="282"/>
      <c r="AX108" s="283"/>
      <c r="AY108">
        <f>$AY$106</f>
        <v>1</v>
      </c>
    </row>
    <row r="109" spans="1:60" ht="31.5"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539</v>
      </c>
      <c r="AV109" s="280"/>
      <c r="AW109" s="280"/>
      <c r="AX109" s="281"/>
      <c r="AY109">
        <f>COUNTA($G$110)</f>
        <v>1</v>
      </c>
    </row>
    <row r="110" spans="1:60" ht="30" customHeight="1" x14ac:dyDescent="0.15">
      <c r="A110" s="418"/>
      <c r="B110" s="419"/>
      <c r="C110" s="419"/>
      <c r="D110" s="419"/>
      <c r="E110" s="419"/>
      <c r="F110" s="420"/>
      <c r="G110" s="108" t="s">
        <v>741</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742</v>
      </c>
      <c r="AC110" s="545"/>
      <c r="AD110" s="546"/>
      <c r="AE110" s="282">
        <v>66</v>
      </c>
      <c r="AF110" s="282"/>
      <c r="AG110" s="282"/>
      <c r="AH110" s="282"/>
      <c r="AI110" s="282">
        <v>65</v>
      </c>
      <c r="AJ110" s="282"/>
      <c r="AK110" s="282"/>
      <c r="AL110" s="282"/>
      <c r="AM110" s="282"/>
      <c r="AN110" s="282"/>
      <c r="AO110" s="282"/>
      <c r="AP110" s="282"/>
      <c r="AQ110" s="282" t="s">
        <v>785</v>
      </c>
      <c r="AR110" s="282"/>
      <c r="AS110" s="282"/>
      <c r="AT110" s="282"/>
      <c r="AU110" s="282" t="s">
        <v>785</v>
      </c>
      <c r="AV110" s="282"/>
      <c r="AW110" s="282"/>
      <c r="AX110" s="283"/>
      <c r="AY110">
        <f>$AY$109</f>
        <v>1</v>
      </c>
    </row>
    <row r="111" spans="1:60" ht="30"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742</v>
      </c>
      <c r="AC111" s="468"/>
      <c r="AD111" s="469"/>
      <c r="AE111" s="282" t="s">
        <v>718</v>
      </c>
      <c r="AF111" s="282"/>
      <c r="AG111" s="282"/>
      <c r="AH111" s="282"/>
      <c r="AI111" s="282" t="s">
        <v>718</v>
      </c>
      <c r="AJ111" s="282"/>
      <c r="AK111" s="282"/>
      <c r="AL111" s="282"/>
      <c r="AM111" s="282">
        <v>65</v>
      </c>
      <c r="AN111" s="282"/>
      <c r="AO111" s="282"/>
      <c r="AP111" s="282"/>
      <c r="AQ111" s="282" t="s">
        <v>785</v>
      </c>
      <c r="AR111" s="282"/>
      <c r="AS111" s="282"/>
      <c r="AT111" s="282"/>
      <c r="AU111" s="282" t="s">
        <v>785</v>
      </c>
      <c r="AV111" s="282"/>
      <c r="AW111" s="282"/>
      <c r="AX111" s="283"/>
      <c r="AY111">
        <f>$AY$109</f>
        <v>1</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90" t="s">
        <v>540</v>
      </c>
      <c r="AR115" s="591"/>
      <c r="AS115" s="591"/>
      <c r="AT115" s="591"/>
      <c r="AU115" s="591"/>
      <c r="AV115" s="591"/>
      <c r="AW115" s="591"/>
      <c r="AX115" s="592"/>
    </row>
    <row r="116" spans="1:51" ht="60" customHeight="1" x14ac:dyDescent="0.15">
      <c r="A116" s="435"/>
      <c r="B116" s="436"/>
      <c r="C116" s="436"/>
      <c r="D116" s="436"/>
      <c r="E116" s="436"/>
      <c r="F116" s="437"/>
      <c r="G116" s="387" t="s">
        <v>743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744</v>
      </c>
      <c r="AC116" s="462"/>
      <c r="AD116" s="463"/>
      <c r="AE116" s="282">
        <v>952521</v>
      </c>
      <c r="AF116" s="282"/>
      <c r="AG116" s="282"/>
      <c r="AH116" s="282"/>
      <c r="AI116" s="282">
        <v>730943</v>
      </c>
      <c r="AJ116" s="282"/>
      <c r="AK116" s="282"/>
      <c r="AL116" s="282"/>
      <c r="AM116" s="282">
        <v>1014659</v>
      </c>
      <c r="AN116" s="282"/>
      <c r="AO116" s="282"/>
      <c r="AP116" s="282"/>
      <c r="AQ116" s="218" t="s">
        <v>785</v>
      </c>
      <c r="AR116" s="219"/>
      <c r="AS116" s="219"/>
      <c r="AT116" s="219"/>
      <c r="AU116" s="219"/>
      <c r="AV116" s="219"/>
      <c r="AW116" s="219"/>
      <c r="AX116" s="221"/>
    </row>
    <row r="117" spans="1:51" ht="60"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745</v>
      </c>
      <c r="AC117" s="472"/>
      <c r="AD117" s="473"/>
      <c r="AE117" s="589" t="s">
        <v>746</v>
      </c>
      <c r="AF117" s="550"/>
      <c r="AG117" s="550"/>
      <c r="AH117" s="550"/>
      <c r="AI117" s="589" t="s">
        <v>747</v>
      </c>
      <c r="AJ117" s="550"/>
      <c r="AK117" s="550"/>
      <c r="AL117" s="550"/>
      <c r="AM117" s="589" t="s">
        <v>807</v>
      </c>
      <c r="AN117" s="550"/>
      <c r="AO117" s="550"/>
      <c r="AP117" s="550"/>
      <c r="AQ117" s="550" t="s">
        <v>785</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90" t="s">
        <v>540</v>
      </c>
      <c r="AR118" s="591"/>
      <c r="AS118" s="591"/>
      <c r="AT118" s="591"/>
      <c r="AU118" s="591"/>
      <c r="AV118" s="591"/>
      <c r="AW118" s="591"/>
      <c r="AX118" s="592"/>
      <c r="AY118" s="92">
        <f>IF(SUBSTITUTE(SUBSTITUTE($G$119,"／",""),"　","")="",0,1)</f>
        <v>1</v>
      </c>
    </row>
    <row r="119" spans="1:51" ht="60" customHeight="1" x14ac:dyDescent="0.15">
      <c r="A119" s="435"/>
      <c r="B119" s="436"/>
      <c r="C119" s="436"/>
      <c r="D119" s="436"/>
      <c r="E119" s="436"/>
      <c r="F119" s="437"/>
      <c r="G119" s="387" t="s">
        <v>748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744</v>
      </c>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1</v>
      </c>
    </row>
    <row r="120" spans="1:51" ht="60"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745</v>
      </c>
      <c r="AC120" s="472"/>
      <c r="AD120" s="473"/>
      <c r="AE120" s="589" t="s">
        <v>749</v>
      </c>
      <c r="AF120" s="550"/>
      <c r="AG120" s="550"/>
      <c r="AH120" s="550"/>
      <c r="AI120" s="589" t="s">
        <v>750</v>
      </c>
      <c r="AJ120" s="550"/>
      <c r="AK120" s="550"/>
      <c r="AL120" s="550"/>
      <c r="AM120" s="589" t="s">
        <v>808</v>
      </c>
      <c r="AN120" s="550"/>
      <c r="AO120" s="550"/>
      <c r="AP120" s="550"/>
      <c r="AQ120" s="550"/>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90" t="s">
        <v>540</v>
      </c>
      <c r="AR121" s="591"/>
      <c r="AS121" s="591"/>
      <c r="AT121" s="591"/>
      <c r="AU121" s="591"/>
      <c r="AV121" s="591"/>
      <c r="AW121" s="591"/>
      <c r="AX121" s="592"/>
      <c r="AY121" s="92">
        <f>IF(SUBSTITUTE(SUBSTITUTE($G$122,"／",""),"　","")="",0,1)</f>
        <v>1</v>
      </c>
    </row>
    <row r="122" spans="1:51" ht="60" customHeight="1" x14ac:dyDescent="0.15">
      <c r="A122" s="435"/>
      <c r="B122" s="436"/>
      <c r="C122" s="436"/>
      <c r="D122" s="436"/>
      <c r="E122" s="436"/>
      <c r="F122" s="437"/>
      <c r="G122" s="387" t="s">
        <v>751</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752</v>
      </c>
      <c r="AC122" s="462"/>
      <c r="AD122" s="463"/>
      <c r="AE122" s="282">
        <v>135467</v>
      </c>
      <c r="AF122" s="282"/>
      <c r="AG122" s="282"/>
      <c r="AH122" s="282"/>
      <c r="AI122" s="282">
        <v>129016</v>
      </c>
      <c r="AJ122" s="282"/>
      <c r="AK122" s="282"/>
      <c r="AL122" s="282"/>
      <c r="AM122" s="282">
        <v>102004</v>
      </c>
      <c r="AN122" s="282"/>
      <c r="AO122" s="282"/>
      <c r="AP122" s="282"/>
      <c r="AQ122" s="282">
        <v>0.1</v>
      </c>
      <c r="AR122" s="282"/>
      <c r="AS122" s="282"/>
      <c r="AT122" s="282"/>
      <c r="AU122" s="282"/>
      <c r="AV122" s="282"/>
      <c r="AW122" s="282"/>
      <c r="AX122" s="283"/>
      <c r="AY122">
        <f>$AY$121</f>
        <v>1</v>
      </c>
    </row>
    <row r="123" spans="1:51" ht="60"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745</v>
      </c>
      <c r="AC123" s="472"/>
      <c r="AD123" s="473"/>
      <c r="AE123" s="589" t="s">
        <v>753</v>
      </c>
      <c r="AF123" s="550"/>
      <c r="AG123" s="550"/>
      <c r="AH123" s="550"/>
      <c r="AI123" s="589" t="s">
        <v>754</v>
      </c>
      <c r="AJ123" s="550"/>
      <c r="AK123" s="550"/>
      <c r="AL123" s="550"/>
      <c r="AM123" s="589" t="s">
        <v>787</v>
      </c>
      <c r="AN123" s="550"/>
      <c r="AO123" s="550"/>
      <c r="AP123" s="550"/>
      <c r="AQ123" s="550" t="s">
        <v>785</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90" t="s">
        <v>540</v>
      </c>
      <c r="AR124" s="591"/>
      <c r="AS124" s="591"/>
      <c r="AT124" s="591"/>
      <c r="AU124" s="591"/>
      <c r="AV124" s="591"/>
      <c r="AW124" s="591"/>
      <c r="AX124" s="592"/>
      <c r="AY124" s="92">
        <f>IF(SUBSTITUTE(SUBSTITUTE($G$125,"／",""),"　","")="",0,1)</f>
        <v>1</v>
      </c>
    </row>
    <row r="125" spans="1:51" ht="23.25" customHeight="1" x14ac:dyDescent="0.15">
      <c r="A125" s="435"/>
      <c r="B125" s="436"/>
      <c r="C125" s="436"/>
      <c r="D125" s="436"/>
      <c r="E125" s="436"/>
      <c r="F125" s="437"/>
      <c r="G125" s="387" t="s">
        <v>755</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t="s">
        <v>756</v>
      </c>
      <c r="AC125" s="462"/>
      <c r="AD125" s="463"/>
      <c r="AE125" s="282">
        <v>28.1</v>
      </c>
      <c r="AF125" s="282"/>
      <c r="AG125" s="282"/>
      <c r="AH125" s="282"/>
      <c r="AI125" s="282">
        <v>15.6</v>
      </c>
      <c r="AJ125" s="282"/>
      <c r="AK125" s="282"/>
      <c r="AL125" s="282"/>
      <c r="AM125" s="282" t="s">
        <v>785</v>
      </c>
      <c r="AN125" s="282"/>
      <c r="AO125" s="282"/>
      <c r="AP125" s="282"/>
      <c r="AQ125" s="282" t="s">
        <v>785</v>
      </c>
      <c r="AR125" s="282"/>
      <c r="AS125" s="282"/>
      <c r="AT125" s="282"/>
      <c r="AU125" s="282"/>
      <c r="AV125" s="282"/>
      <c r="AW125" s="282"/>
      <c r="AX125" s="283"/>
      <c r="AY125">
        <f>$AY$124</f>
        <v>1</v>
      </c>
    </row>
    <row r="126" spans="1:51" ht="46.5"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757</v>
      </c>
      <c r="AC126" s="472"/>
      <c r="AD126" s="473"/>
      <c r="AE126" s="550" t="s">
        <v>809</v>
      </c>
      <c r="AF126" s="550"/>
      <c r="AG126" s="550"/>
      <c r="AH126" s="550"/>
      <c r="AI126" s="550" t="s">
        <v>810</v>
      </c>
      <c r="AJ126" s="550"/>
      <c r="AK126" s="550"/>
      <c r="AL126" s="550"/>
      <c r="AM126" s="550"/>
      <c r="AN126" s="550"/>
      <c r="AO126" s="550"/>
      <c r="AP126" s="550"/>
      <c r="AQ126" s="550" t="s">
        <v>785</v>
      </c>
      <c r="AR126" s="550"/>
      <c r="AS126" s="550"/>
      <c r="AT126" s="550"/>
      <c r="AU126" s="550"/>
      <c r="AV126" s="550"/>
      <c r="AW126" s="550"/>
      <c r="AX126" s="551"/>
      <c r="AY126">
        <f>$AY$124</f>
        <v>1</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387</v>
      </c>
      <c r="AF127" s="247"/>
      <c r="AG127" s="247"/>
      <c r="AH127" s="247"/>
      <c r="AI127" s="247" t="s">
        <v>409</v>
      </c>
      <c r="AJ127" s="247"/>
      <c r="AK127" s="247"/>
      <c r="AL127" s="247"/>
      <c r="AM127" s="247" t="s">
        <v>506</v>
      </c>
      <c r="AN127" s="247"/>
      <c r="AO127" s="247"/>
      <c r="AP127" s="247"/>
      <c r="AQ127" s="590" t="s">
        <v>540</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9.950000000000003" customHeight="1" x14ac:dyDescent="0.15">
      <c r="A130" s="189" t="s">
        <v>402</v>
      </c>
      <c r="B130" s="186"/>
      <c r="C130" s="185" t="s">
        <v>236</v>
      </c>
      <c r="D130" s="186"/>
      <c r="E130" s="170" t="s">
        <v>265</v>
      </c>
      <c r="F130" s="171"/>
      <c r="G130" s="172" t="s">
        <v>758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9.950000000000003" customHeight="1" x14ac:dyDescent="0.15">
      <c r="A131" s="190"/>
      <c r="B131" s="187"/>
      <c r="C131" s="181"/>
      <c r="D131" s="187"/>
      <c r="E131" s="175" t="s">
        <v>264</v>
      </c>
      <c r="F131" s="176"/>
      <c r="G131" s="113" t="s">
        <v>759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796</v>
      </c>
      <c r="AR133" s="200"/>
      <c r="AS133" s="136" t="s">
        <v>233</v>
      </c>
      <c r="AT133" s="137"/>
      <c r="AU133" s="201">
        <v>7</v>
      </c>
      <c r="AV133" s="201"/>
      <c r="AW133" s="136" t="s">
        <v>179</v>
      </c>
      <c r="AX133" s="196"/>
      <c r="AY133">
        <f>$AY$132</f>
        <v>1</v>
      </c>
    </row>
    <row r="134" spans="1:51" ht="30" customHeight="1" x14ac:dyDescent="0.15">
      <c r="A134" s="190"/>
      <c r="B134" s="187"/>
      <c r="C134" s="181"/>
      <c r="D134" s="187"/>
      <c r="E134" s="181"/>
      <c r="F134" s="182"/>
      <c r="G134" s="107" t="s">
        <v>760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730</v>
      </c>
      <c r="AC134" s="206"/>
      <c r="AD134" s="206"/>
      <c r="AE134" s="207">
        <v>40</v>
      </c>
      <c r="AF134" s="208"/>
      <c r="AG134" s="208"/>
      <c r="AH134" s="208"/>
      <c r="AI134" s="207">
        <v>42</v>
      </c>
      <c r="AJ134" s="208"/>
      <c r="AK134" s="208"/>
      <c r="AL134" s="208"/>
      <c r="AM134" s="207">
        <v>47</v>
      </c>
      <c r="AN134" s="208"/>
      <c r="AO134" s="208"/>
      <c r="AP134" s="208"/>
      <c r="AQ134" s="207" t="s">
        <v>796</v>
      </c>
      <c r="AR134" s="208"/>
      <c r="AS134" s="208"/>
      <c r="AT134" s="208"/>
      <c r="AU134" s="207" t="s">
        <v>796</v>
      </c>
      <c r="AV134" s="208"/>
      <c r="AW134" s="208"/>
      <c r="AX134" s="209"/>
      <c r="AY134">
        <f t="shared" ref="AY134:AY135" si="13">$AY$132</f>
        <v>1</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t="s">
        <v>718</v>
      </c>
      <c r="AF135" s="208"/>
      <c r="AG135" s="208"/>
      <c r="AH135" s="208"/>
      <c r="AI135" s="207" t="s">
        <v>718</v>
      </c>
      <c r="AJ135" s="208"/>
      <c r="AK135" s="208"/>
      <c r="AL135" s="208"/>
      <c r="AM135" s="207">
        <v>51</v>
      </c>
      <c r="AN135" s="208"/>
      <c r="AO135" s="208"/>
      <c r="AP135" s="208"/>
      <c r="AQ135" s="207" t="s">
        <v>796</v>
      </c>
      <c r="AR135" s="208"/>
      <c r="AS135" s="208"/>
      <c r="AT135" s="208"/>
      <c r="AU135" s="207">
        <v>51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8"/>
      <c r="E430" s="175" t="s">
        <v>396</v>
      </c>
      <c r="F430" s="894"/>
      <c r="G430" s="895" t="s">
        <v>252</v>
      </c>
      <c r="H430" s="126"/>
      <c r="I430" s="126"/>
      <c r="J430" s="896" t="s">
        <v>803</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803</v>
      </c>
      <c r="AF432" s="201"/>
      <c r="AG432" s="136" t="s">
        <v>233</v>
      </c>
      <c r="AH432" s="137"/>
      <c r="AI432" s="335"/>
      <c r="AJ432" s="335"/>
      <c r="AK432" s="335"/>
      <c r="AL432" s="157"/>
      <c r="AM432" s="335"/>
      <c r="AN432" s="335"/>
      <c r="AO432" s="335"/>
      <c r="AP432" s="157"/>
      <c r="AQ432" s="250" t="s">
        <v>803</v>
      </c>
      <c r="AR432" s="201"/>
      <c r="AS432" s="136" t="s">
        <v>233</v>
      </c>
      <c r="AT432" s="137"/>
      <c r="AU432" s="201" t="s">
        <v>803</v>
      </c>
      <c r="AV432" s="201"/>
      <c r="AW432" s="136" t="s">
        <v>179</v>
      </c>
      <c r="AX432" s="196"/>
      <c r="AY432">
        <f>$AY$431</f>
        <v>1</v>
      </c>
    </row>
    <row r="433" spans="1:51" ht="23.25" customHeight="1" x14ac:dyDescent="0.15">
      <c r="A433" s="190"/>
      <c r="B433" s="187"/>
      <c r="C433" s="181"/>
      <c r="D433" s="187"/>
      <c r="E433" s="338"/>
      <c r="F433" s="339"/>
      <c r="G433" s="107" t="s">
        <v>803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803</v>
      </c>
      <c r="AC433" s="214"/>
      <c r="AD433" s="214"/>
      <c r="AE433" s="336" t="s">
        <v>803</v>
      </c>
      <c r="AF433" s="208"/>
      <c r="AG433" s="208"/>
      <c r="AH433" s="208"/>
      <c r="AI433" s="336" t="s">
        <v>803</v>
      </c>
      <c r="AJ433" s="208"/>
      <c r="AK433" s="208"/>
      <c r="AL433" s="208"/>
      <c r="AM433" s="336" t="s">
        <v>803</v>
      </c>
      <c r="AN433" s="208"/>
      <c r="AO433" s="208"/>
      <c r="AP433" s="337"/>
      <c r="AQ433" s="336" t="s">
        <v>803</v>
      </c>
      <c r="AR433" s="208"/>
      <c r="AS433" s="208"/>
      <c r="AT433" s="337"/>
      <c r="AU433" s="208" t="s">
        <v>803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803</v>
      </c>
      <c r="AC434" s="206"/>
      <c r="AD434" s="206"/>
      <c r="AE434" s="336" t="s">
        <v>803</v>
      </c>
      <c r="AF434" s="208"/>
      <c r="AG434" s="208"/>
      <c r="AH434" s="337"/>
      <c r="AI434" s="336" t="s">
        <v>803</v>
      </c>
      <c r="AJ434" s="208"/>
      <c r="AK434" s="208"/>
      <c r="AL434" s="208"/>
      <c r="AM434" s="336" t="s">
        <v>803</v>
      </c>
      <c r="AN434" s="208"/>
      <c r="AO434" s="208"/>
      <c r="AP434" s="337"/>
      <c r="AQ434" s="336" t="s">
        <v>803</v>
      </c>
      <c r="AR434" s="208"/>
      <c r="AS434" s="208"/>
      <c r="AT434" s="337"/>
      <c r="AU434" s="208" t="s">
        <v>803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803</v>
      </c>
      <c r="AF435" s="208"/>
      <c r="AG435" s="208"/>
      <c r="AH435" s="337"/>
      <c r="AI435" s="336" t="s">
        <v>803</v>
      </c>
      <c r="AJ435" s="208"/>
      <c r="AK435" s="208"/>
      <c r="AL435" s="208"/>
      <c r="AM435" s="336" t="s">
        <v>803</v>
      </c>
      <c r="AN435" s="208"/>
      <c r="AO435" s="208"/>
      <c r="AP435" s="337"/>
      <c r="AQ435" s="336" t="s">
        <v>803</v>
      </c>
      <c r="AR435" s="208"/>
      <c r="AS435" s="208"/>
      <c r="AT435" s="337"/>
      <c r="AU435" s="208" t="s">
        <v>803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803</v>
      </c>
      <c r="AF457" s="201"/>
      <c r="AG457" s="136" t="s">
        <v>233</v>
      </c>
      <c r="AH457" s="137"/>
      <c r="AI457" s="335"/>
      <c r="AJ457" s="335"/>
      <c r="AK457" s="335"/>
      <c r="AL457" s="157"/>
      <c r="AM457" s="335"/>
      <c r="AN457" s="335"/>
      <c r="AO457" s="335"/>
      <c r="AP457" s="157"/>
      <c r="AQ457" s="250" t="s">
        <v>803</v>
      </c>
      <c r="AR457" s="201"/>
      <c r="AS457" s="136" t="s">
        <v>233</v>
      </c>
      <c r="AT457" s="137"/>
      <c r="AU457" s="201" t="s">
        <v>803</v>
      </c>
      <c r="AV457" s="201"/>
      <c r="AW457" s="136" t="s">
        <v>179</v>
      </c>
      <c r="AX457" s="196"/>
      <c r="AY457">
        <f>$AY$456</f>
        <v>1</v>
      </c>
    </row>
    <row r="458" spans="1:51" ht="23.25" customHeight="1" x14ac:dyDescent="0.15">
      <c r="A458" s="190"/>
      <c r="B458" s="187"/>
      <c r="C458" s="181"/>
      <c r="D458" s="187"/>
      <c r="E458" s="338"/>
      <c r="F458" s="339"/>
      <c r="G458" s="107" t="s">
        <v>803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803</v>
      </c>
      <c r="AC458" s="214"/>
      <c r="AD458" s="214"/>
      <c r="AE458" s="336" t="s">
        <v>803</v>
      </c>
      <c r="AF458" s="208"/>
      <c r="AG458" s="208"/>
      <c r="AH458" s="208"/>
      <c r="AI458" s="336" t="s">
        <v>803</v>
      </c>
      <c r="AJ458" s="208"/>
      <c r="AK458" s="208"/>
      <c r="AL458" s="208"/>
      <c r="AM458" s="336" t="s">
        <v>803</v>
      </c>
      <c r="AN458" s="208"/>
      <c r="AO458" s="208"/>
      <c r="AP458" s="337"/>
      <c r="AQ458" s="336" t="s">
        <v>803</v>
      </c>
      <c r="AR458" s="208"/>
      <c r="AS458" s="208"/>
      <c r="AT458" s="337"/>
      <c r="AU458" s="208" t="s">
        <v>803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803</v>
      </c>
      <c r="AC459" s="206"/>
      <c r="AD459" s="206"/>
      <c r="AE459" s="336" t="s">
        <v>803</v>
      </c>
      <c r="AF459" s="208"/>
      <c r="AG459" s="208"/>
      <c r="AH459" s="337"/>
      <c r="AI459" s="336" t="s">
        <v>803</v>
      </c>
      <c r="AJ459" s="208"/>
      <c r="AK459" s="208"/>
      <c r="AL459" s="208"/>
      <c r="AM459" s="336" t="s">
        <v>803</v>
      </c>
      <c r="AN459" s="208"/>
      <c r="AO459" s="208"/>
      <c r="AP459" s="337"/>
      <c r="AQ459" s="336" t="s">
        <v>803</v>
      </c>
      <c r="AR459" s="208"/>
      <c r="AS459" s="208"/>
      <c r="AT459" s="337"/>
      <c r="AU459" s="208" t="s">
        <v>803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803</v>
      </c>
      <c r="AF460" s="208"/>
      <c r="AG460" s="208"/>
      <c r="AH460" s="337"/>
      <c r="AI460" s="336" t="s">
        <v>803</v>
      </c>
      <c r="AJ460" s="208"/>
      <c r="AK460" s="208"/>
      <c r="AL460" s="208"/>
      <c r="AM460" s="336" t="s">
        <v>803</v>
      </c>
      <c r="AN460" s="208"/>
      <c r="AO460" s="208"/>
      <c r="AP460" s="337"/>
      <c r="AQ460" s="336" t="s">
        <v>803</v>
      </c>
      <c r="AR460" s="208"/>
      <c r="AS460" s="208"/>
      <c r="AT460" s="337"/>
      <c r="AU460" s="208" t="s">
        <v>803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803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39.950000000000003"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710</v>
      </c>
      <c r="AE702" s="342"/>
      <c r="AF702" s="342"/>
      <c r="AG702" s="379" t="s">
        <v>762</v>
      </c>
      <c r="AH702" s="380"/>
      <c r="AI702" s="380"/>
      <c r="AJ702" s="380"/>
      <c r="AK702" s="380"/>
      <c r="AL702" s="380"/>
      <c r="AM702" s="380"/>
      <c r="AN702" s="380"/>
      <c r="AO702" s="380"/>
      <c r="AP702" s="380"/>
      <c r="AQ702" s="380"/>
      <c r="AR702" s="380"/>
      <c r="AS702" s="380"/>
      <c r="AT702" s="380"/>
      <c r="AU702" s="380"/>
      <c r="AV702" s="380"/>
      <c r="AW702" s="380"/>
      <c r="AX702" s="381"/>
    </row>
    <row r="703" spans="1:51" ht="39.950000000000003"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710</v>
      </c>
      <c r="AE703" s="323"/>
      <c r="AF703" s="323"/>
      <c r="AG703" s="104" t="s">
        <v>763</v>
      </c>
      <c r="AH703" s="105"/>
      <c r="AI703" s="105"/>
      <c r="AJ703" s="105"/>
      <c r="AK703" s="105"/>
      <c r="AL703" s="105"/>
      <c r="AM703" s="105"/>
      <c r="AN703" s="105"/>
      <c r="AO703" s="105"/>
      <c r="AP703" s="105"/>
      <c r="AQ703" s="105"/>
      <c r="AR703" s="105"/>
      <c r="AS703" s="105"/>
      <c r="AT703" s="105"/>
      <c r="AU703" s="105"/>
      <c r="AV703" s="105"/>
      <c r="AW703" s="105"/>
      <c r="AX703" s="106"/>
    </row>
    <row r="704" spans="1:51" ht="39.950000000000003"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710</v>
      </c>
      <c r="AE704" s="782"/>
      <c r="AF704" s="782"/>
      <c r="AG704" s="168" t="s">
        <v>764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765</v>
      </c>
      <c r="AE705" s="714"/>
      <c r="AF705" s="714"/>
      <c r="AG705" s="128" t="s">
        <v>719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378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766</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766</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765</v>
      </c>
      <c r="AE708" s="604"/>
      <c r="AF708" s="604"/>
      <c r="AG708" s="741" t="s">
        <v>718</v>
      </c>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710</v>
      </c>
      <c r="AE709" s="323"/>
      <c r="AF709" s="323"/>
      <c r="AG709" s="104" t="s">
        <v>767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765</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710</v>
      </c>
      <c r="AE711" s="323"/>
      <c r="AF711" s="323"/>
      <c r="AG711" s="104" t="s">
        <v>768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765</v>
      </c>
      <c r="AE712" s="782"/>
      <c r="AF712" s="782"/>
      <c r="AG712" s="806" t="s">
        <v>718</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346</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765</v>
      </c>
      <c r="AE713" s="323"/>
      <c r="AF713" s="662"/>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765</v>
      </c>
      <c r="AE714" s="804"/>
      <c r="AF714" s="805"/>
      <c r="AG714" s="735" t="s">
        <v>718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710</v>
      </c>
      <c r="AE715" s="604"/>
      <c r="AF715" s="655"/>
      <c r="AG715" s="741" t="s">
        <v>769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710</v>
      </c>
      <c r="AE716" s="626"/>
      <c r="AF716" s="626"/>
      <c r="AG716" s="104" t="s">
        <v>770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710</v>
      </c>
      <c r="AE717" s="323"/>
      <c r="AF717" s="323"/>
      <c r="AG717" s="104" t="s">
        <v>771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710</v>
      </c>
      <c r="AE718" s="323"/>
      <c r="AF718" s="323"/>
      <c r="AG718" s="130" t="s">
        <v>772</v>
      </c>
      <c r="AH718" s="114"/>
      <c r="AI718" s="114"/>
      <c r="AJ718" s="114"/>
      <c r="AK718" s="114"/>
      <c r="AL718" s="114"/>
      <c r="AM718" s="114"/>
      <c r="AN718" s="114"/>
      <c r="AO718" s="114"/>
      <c r="AP718" s="114"/>
      <c r="AQ718" s="114"/>
      <c r="AR718" s="114"/>
      <c r="AS718" s="114"/>
      <c r="AT718" s="114"/>
      <c r="AU718" s="114"/>
      <c r="AV718" s="114"/>
      <c r="AW718" s="114"/>
      <c r="AX718" s="131"/>
    </row>
    <row r="719" spans="1:50" ht="39.950000000000003"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710</v>
      </c>
      <c r="AE719" s="604"/>
      <c r="AF719" s="604"/>
      <c r="AG719" s="128" t="s">
        <v>773</v>
      </c>
      <c r="AH719" s="108"/>
      <c r="AI719" s="108"/>
      <c r="AJ719" s="108"/>
      <c r="AK719" s="108"/>
      <c r="AL719" s="108"/>
      <c r="AM719" s="108"/>
      <c r="AN719" s="108"/>
      <c r="AO719" s="108"/>
      <c r="AP719" s="108"/>
      <c r="AQ719" s="108"/>
      <c r="AR719" s="108"/>
      <c r="AS719" s="108"/>
      <c r="AT719" s="108"/>
      <c r="AU719" s="108"/>
      <c r="AV719" s="108"/>
      <c r="AW719" s="108"/>
      <c r="AX719" s="129"/>
    </row>
    <row r="720" spans="1:50" ht="39.950000000000003" customHeight="1" x14ac:dyDescent="0.15">
      <c r="A720" s="777"/>
      <c r="B720" s="778"/>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9.950000000000003" customHeight="1" x14ac:dyDescent="0.15">
      <c r="A721" s="777"/>
      <c r="B721" s="778"/>
      <c r="C721" s="293" t="s">
        <v>776</v>
      </c>
      <c r="D721" s="294"/>
      <c r="E721" s="294"/>
      <c r="F721" s="295"/>
      <c r="G721" s="284"/>
      <c r="H721" s="285"/>
      <c r="I721" s="77" t="str">
        <f>IF(OR(G721="　", G721=""), "", "-")</f>
        <v/>
      </c>
      <c r="J721" s="288"/>
      <c r="K721" s="288"/>
      <c r="L721" s="77" t="str">
        <f>IF(M721="","","-")</f>
        <v/>
      </c>
      <c r="M721" s="78"/>
      <c r="N721" s="301" t="s">
        <v>774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39.950000000000003" customHeight="1" x14ac:dyDescent="0.15">
      <c r="A722" s="777"/>
      <c r="B722" s="778"/>
      <c r="C722" s="293" t="s">
        <v>708</v>
      </c>
      <c r="D722" s="294"/>
      <c r="E722" s="294"/>
      <c r="F722" s="295"/>
      <c r="G722" s="284">
        <v>20</v>
      </c>
      <c r="H722" s="285"/>
      <c r="I722" s="77" t="str">
        <f t="shared" ref="I722:I725" si="113">IF(OR(G722="　", G722=""), "", "-")</f>
        <v>-</v>
      </c>
      <c r="J722" s="288">
        <v>927</v>
      </c>
      <c r="K722" s="288"/>
      <c r="L722" s="77" t="str">
        <f t="shared" ref="L722:L725" si="114">IF(M722="","","-")</f>
        <v/>
      </c>
      <c r="M722" s="78"/>
      <c r="N722" s="301" t="s">
        <v>775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39.950000000000003"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39.950000000000003"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39.950000000000003"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39" t="s">
        <v>48</v>
      </c>
      <c r="B726" s="798"/>
      <c r="C726" s="811" t="s">
        <v>53</v>
      </c>
      <c r="D726" s="833"/>
      <c r="E726" s="833"/>
      <c r="F726" s="834"/>
      <c r="G726" s="576" t="s">
        <v>801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39.950000000000003" customHeight="1" thickBot="1" x14ac:dyDescent="0.2">
      <c r="A727" s="799"/>
      <c r="B727" s="800"/>
      <c r="C727" s="747" t="s">
        <v>57</v>
      </c>
      <c r="D727" s="748"/>
      <c r="E727" s="748"/>
      <c r="F727" s="749"/>
      <c r="G727" s="574" t="s">
        <v>777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805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138</v>
      </c>
      <c r="B731" s="673"/>
      <c r="C731" s="673"/>
      <c r="D731" s="673"/>
      <c r="E731" s="674"/>
      <c r="F731" s="728" t="s">
        <v>806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138</v>
      </c>
      <c r="B733" s="673"/>
      <c r="C733" s="673"/>
      <c r="D733" s="673"/>
      <c r="E733" s="674"/>
      <c r="F733" s="636" t="s">
        <v>811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670</v>
      </c>
      <c r="B737" s="211"/>
      <c r="C737" s="211"/>
      <c r="D737" s="212"/>
      <c r="E737" s="951" t="s">
        <v>788</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394</v>
      </c>
      <c r="B738" s="361"/>
      <c r="C738" s="361"/>
      <c r="D738" s="361"/>
      <c r="E738" s="951" t="s">
        <v>789</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393</v>
      </c>
      <c r="B739" s="361"/>
      <c r="C739" s="361"/>
      <c r="D739" s="361"/>
      <c r="E739" s="951" t="s">
        <v>790</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392</v>
      </c>
      <c r="B740" s="361"/>
      <c r="C740" s="361"/>
      <c r="D740" s="361"/>
      <c r="E740" s="951" t="s">
        <v>788</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391</v>
      </c>
      <c r="B741" s="361"/>
      <c r="C741" s="361"/>
      <c r="D741" s="361"/>
      <c r="E741" s="951" t="s">
        <v>791</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390</v>
      </c>
      <c r="B742" s="361"/>
      <c r="C742" s="361"/>
      <c r="D742" s="361"/>
      <c r="E742" s="951" t="s">
        <v>792</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389</v>
      </c>
      <c r="B743" s="361"/>
      <c r="C743" s="361"/>
      <c r="D743" s="361"/>
      <c r="E743" s="951" t="s">
        <v>793</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388</v>
      </c>
      <c r="B744" s="361"/>
      <c r="C744" s="361"/>
      <c r="D744" s="361"/>
      <c r="E744" s="951" t="s">
        <v>794</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387</v>
      </c>
      <c r="B745" s="361"/>
      <c r="C745" s="361"/>
      <c r="D745" s="361"/>
      <c r="E745" s="988" t="s">
        <v>795</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543</v>
      </c>
      <c r="B746" s="361"/>
      <c r="C746" s="361"/>
      <c r="D746" s="361"/>
      <c r="E746" s="957" t="s">
        <v>708</v>
      </c>
      <c r="F746" s="955"/>
      <c r="G746" s="955"/>
      <c r="H746" s="100" t="str">
        <f>IF(E746="","","-")</f>
        <v>-</v>
      </c>
      <c r="I746" s="955"/>
      <c r="J746" s="955"/>
      <c r="K746" s="100" t="str">
        <f>IF(I746="","","-")</f>
        <v/>
      </c>
      <c r="L746" s="956">
        <v>826</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506</v>
      </c>
      <c r="B747" s="361"/>
      <c r="C747" s="361"/>
      <c r="D747" s="361"/>
      <c r="E747" s="957" t="s">
        <v>708</v>
      </c>
      <c r="F747" s="955"/>
      <c r="G747" s="955"/>
      <c r="H747" s="100" t="str">
        <f>IF(E747="","","-")</f>
        <v>-</v>
      </c>
      <c r="I747" s="955"/>
      <c r="J747" s="955"/>
      <c r="K747" s="100" t="str">
        <f>IF(I747="","","-")</f>
        <v/>
      </c>
      <c r="L747" s="956">
        <v>846</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381</v>
      </c>
      <c r="B748" s="614"/>
      <c r="C748" s="614"/>
      <c r="D748" s="614"/>
      <c r="E748" s="614"/>
      <c r="F748" s="615"/>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383</v>
      </c>
      <c r="B787" s="628"/>
      <c r="C787" s="628"/>
      <c r="D787" s="628"/>
      <c r="E787" s="628"/>
      <c r="F787" s="629"/>
      <c r="G787" s="594" t="s">
        <v>778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779</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39.950000000000003" customHeight="1" x14ac:dyDescent="0.15">
      <c r="A789" s="630"/>
      <c r="B789" s="631"/>
      <c r="C789" s="631"/>
      <c r="D789" s="631"/>
      <c r="E789" s="631"/>
      <c r="F789" s="632"/>
      <c r="G789" s="669" t="s">
        <v>780</v>
      </c>
      <c r="H789" s="670"/>
      <c r="I789" s="670"/>
      <c r="J789" s="670"/>
      <c r="K789" s="671"/>
      <c r="L789" s="663" t="s">
        <v>781</v>
      </c>
      <c r="M789" s="664"/>
      <c r="N789" s="664"/>
      <c r="O789" s="664"/>
      <c r="P789" s="664"/>
      <c r="Q789" s="664"/>
      <c r="R789" s="664"/>
      <c r="S789" s="664"/>
      <c r="T789" s="664"/>
      <c r="U789" s="664"/>
      <c r="V789" s="664"/>
      <c r="W789" s="664"/>
      <c r="X789" s="665"/>
      <c r="Y789" s="382">
        <v>3435</v>
      </c>
      <c r="Z789" s="383"/>
      <c r="AA789" s="383"/>
      <c r="AB789" s="801"/>
      <c r="AC789" s="669" t="s">
        <v>780</v>
      </c>
      <c r="AD789" s="670"/>
      <c r="AE789" s="670"/>
      <c r="AF789" s="670"/>
      <c r="AG789" s="671"/>
      <c r="AH789" s="663" t="s">
        <v>782</v>
      </c>
      <c r="AI789" s="664"/>
      <c r="AJ789" s="664"/>
      <c r="AK789" s="664"/>
      <c r="AL789" s="664"/>
      <c r="AM789" s="664"/>
      <c r="AN789" s="664"/>
      <c r="AO789" s="664"/>
      <c r="AP789" s="664"/>
      <c r="AQ789" s="664"/>
      <c r="AR789" s="664"/>
      <c r="AS789" s="664"/>
      <c r="AT789" s="665"/>
      <c r="AU789" s="382">
        <v>94</v>
      </c>
      <c r="AV789" s="383"/>
      <c r="AW789" s="383"/>
      <c r="AX789" s="384"/>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3435</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94</v>
      </c>
      <c r="AV799" s="828"/>
      <c r="AW799" s="828"/>
      <c r="AX799" s="830"/>
    </row>
    <row r="800" spans="1:51" ht="24.75" customHeight="1" x14ac:dyDescent="0.15">
      <c r="A800" s="630"/>
      <c r="B800" s="631"/>
      <c r="C800" s="631"/>
      <c r="D800" s="631"/>
      <c r="E800" s="631"/>
      <c r="F800" s="632"/>
      <c r="G800" s="594" t="s">
        <v>804</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1</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1</v>
      </c>
    </row>
    <row r="802" spans="1:51" ht="39.950000000000003" customHeight="1" x14ac:dyDescent="0.15">
      <c r="A802" s="630"/>
      <c r="B802" s="631"/>
      <c r="C802" s="631"/>
      <c r="D802" s="631"/>
      <c r="E802" s="631"/>
      <c r="F802" s="632"/>
      <c r="G802" s="669" t="s">
        <v>797</v>
      </c>
      <c r="H802" s="670"/>
      <c r="I802" s="670"/>
      <c r="J802" s="670"/>
      <c r="K802" s="671"/>
      <c r="L802" s="663" t="s">
        <v>798</v>
      </c>
      <c r="M802" s="664"/>
      <c r="N802" s="664"/>
      <c r="O802" s="664"/>
      <c r="P802" s="664"/>
      <c r="Q802" s="664"/>
      <c r="R802" s="664"/>
      <c r="S802" s="664"/>
      <c r="T802" s="664"/>
      <c r="U802" s="664"/>
      <c r="V802" s="664"/>
      <c r="W802" s="664"/>
      <c r="X802" s="665"/>
      <c r="Y802" s="382">
        <v>28177</v>
      </c>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1</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1</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1</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1</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1</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1</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1</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1</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1</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1</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28177</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30"/>
      <c r="B813" s="631"/>
      <c r="C813" s="631"/>
      <c r="D813" s="631"/>
      <c r="E813" s="631"/>
      <c r="F813" s="632"/>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783</v>
      </c>
      <c r="D845" s="343"/>
      <c r="E845" s="343"/>
      <c r="F845" s="343"/>
      <c r="G845" s="343"/>
      <c r="H845" s="343"/>
      <c r="I845" s="343"/>
      <c r="J845" s="344" t="s">
        <v>719</v>
      </c>
      <c r="K845" s="345"/>
      <c r="L845" s="345"/>
      <c r="M845" s="345"/>
      <c r="N845" s="345"/>
      <c r="O845" s="345"/>
      <c r="P845" s="359" t="s">
        <v>781</v>
      </c>
      <c r="Q845" s="346"/>
      <c r="R845" s="346"/>
      <c r="S845" s="346"/>
      <c r="T845" s="346"/>
      <c r="U845" s="346"/>
      <c r="V845" s="346"/>
      <c r="W845" s="346"/>
      <c r="X845" s="346"/>
      <c r="Y845" s="347">
        <v>3435</v>
      </c>
      <c r="Z845" s="348"/>
      <c r="AA845" s="348"/>
      <c r="AB845" s="349"/>
      <c r="AC845" s="350" t="s">
        <v>80</v>
      </c>
      <c r="AD845" s="351"/>
      <c r="AE845" s="351"/>
      <c r="AF845" s="351"/>
      <c r="AG845" s="351"/>
      <c r="AH845" s="366" t="s">
        <v>719</v>
      </c>
      <c r="AI845" s="367"/>
      <c r="AJ845" s="367"/>
      <c r="AK845" s="367"/>
      <c r="AL845" s="354" t="s">
        <v>719</v>
      </c>
      <c r="AM845" s="355"/>
      <c r="AN845" s="355"/>
      <c r="AO845" s="356"/>
      <c r="AP845" s="357" t="s">
        <v>719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0" customHeight="1" x14ac:dyDescent="0.15">
      <c r="A878" s="370">
        <v>1</v>
      </c>
      <c r="B878" s="370">
        <v>1</v>
      </c>
      <c r="C878" s="358" t="s">
        <v>784</v>
      </c>
      <c r="D878" s="343"/>
      <c r="E878" s="343"/>
      <c r="F878" s="343"/>
      <c r="G878" s="343"/>
      <c r="H878" s="343"/>
      <c r="I878" s="343"/>
      <c r="J878" s="344" t="s">
        <v>719</v>
      </c>
      <c r="K878" s="345"/>
      <c r="L878" s="345"/>
      <c r="M878" s="345"/>
      <c r="N878" s="345"/>
      <c r="O878" s="345"/>
      <c r="P878" s="359" t="s">
        <v>782</v>
      </c>
      <c r="Q878" s="346"/>
      <c r="R878" s="346"/>
      <c r="S878" s="346"/>
      <c r="T878" s="346"/>
      <c r="U878" s="346"/>
      <c r="V878" s="346"/>
      <c r="W878" s="346"/>
      <c r="X878" s="346"/>
      <c r="Y878" s="347">
        <v>94</v>
      </c>
      <c r="Z878" s="348"/>
      <c r="AA878" s="348"/>
      <c r="AB878" s="349"/>
      <c r="AC878" s="350" t="s">
        <v>80</v>
      </c>
      <c r="AD878" s="351"/>
      <c r="AE878" s="351"/>
      <c r="AF878" s="351"/>
      <c r="AG878" s="351"/>
      <c r="AH878" s="366" t="s">
        <v>719</v>
      </c>
      <c r="AI878" s="367"/>
      <c r="AJ878" s="367"/>
      <c r="AK878" s="367"/>
      <c r="AL878" s="354" t="s">
        <v>719</v>
      </c>
      <c r="AM878" s="355"/>
      <c r="AN878" s="355"/>
      <c r="AO878" s="356"/>
      <c r="AP878" s="357" t="s">
        <v>719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0" customHeight="1" x14ac:dyDescent="0.15">
      <c r="A911" s="370">
        <v>1</v>
      </c>
      <c r="B911" s="370">
        <v>1</v>
      </c>
      <c r="C911" s="358" t="s">
        <v>800</v>
      </c>
      <c r="D911" s="343"/>
      <c r="E911" s="343"/>
      <c r="F911" s="343"/>
      <c r="G911" s="343"/>
      <c r="H911" s="343"/>
      <c r="I911" s="343"/>
      <c r="J911" s="344"/>
      <c r="K911" s="345"/>
      <c r="L911" s="345"/>
      <c r="M911" s="345"/>
      <c r="N911" s="345"/>
      <c r="O911" s="345"/>
      <c r="P911" s="359" t="s">
        <v>799</v>
      </c>
      <c r="Q911" s="346"/>
      <c r="R911" s="346"/>
      <c r="S911" s="346"/>
      <c r="T911" s="346"/>
      <c r="U911" s="346"/>
      <c r="V911" s="346"/>
      <c r="W911" s="346"/>
      <c r="X911" s="346"/>
      <c r="Y911" s="347">
        <v>28177</v>
      </c>
      <c r="Z911" s="348"/>
      <c r="AA911" s="348"/>
      <c r="AB911" s="349"/>
      <c r="AC911" s="350" t="s">
        <v>80</v>
      </c>
      <c r="AD911" s="351"/>
      <c r="AE911" s="351"/>
      <c r="AF911" s="351"/>
      <c r="AG911" s="351"/>
      <c r="AH911" s="366" t="s">
        <v>796</v>
      </c>
      <c r="AI911" s="367"/>
      <c r="AJ911" s="367"/>
      <c r="AK911" s="367"/>
      <c r="AL911" s="354" t="s">
        <v>796</v>
      </c>
      <c r="AM911" s="355"/>
      <c r="AN911" s="355"/>
      <c r="AO911" s="356"/>
      <c r="AP911" s="357" t="s">
        <v>796</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719</v>
      </c>
      <c r="F1110" s="369"/>
      <c r="G1110" s="369"/>
      <c r="H1110" s="369"/>
      <c r="I1110" s="369"/>
      <c r="J1110" s="344" t="s">
        <v>719</v>
      </c>
      <c r="K1110" s="345"/>
      <c r="L1110" s="345"/>
      <c r="M1110" s="345"/>
      <c r="N1110" s="345"/>
      <c r="O1110" s="345"/>
      <c r="P1110" s="359" t="s">
        <v>719</v>
      </c>
      <c r="Q1110" s="346"/>
      <c r="R1110" s="346"/>
      <c r="S1110" s="346"/>
      <c r="T1110" s="346"/>
      <c r="U1110" s="346"/>
      <c r="V1110" s="346"/>
      <c r="W1110" s="346"/>
      <c r="X1110" s="346"/>
      <c r="Y1110" s="347" t="s">
        <v>719</v>
      </c>
      <c r="Z1110" s="348"/>
      <c r="AA1110" s="348"/>
      <c r="AB1110" s="349"/>
      <c r="AC1110" s="350"/>
      <c r="AD1110" s="351"/>
      <c r="AE1110" s="351"/>
      <c r="AF1110" s="351"/>
      <c r="AG1110" s="351"/>
      <c r="AH1110" s="352" t="s">
        <v>719</v>
      </c>
      <c r="AI1110" s="353"/>
      <c r="AJ1110" s="353"/>
      <c r="AK1110" s="353"/>
      <c r="AL1110" s="354" t="s">
        <v>719</v>
      </c>
      <c r="AM1110" s="355"/>
      <c r="AN1110" s="355"/>
      <c r="AO1110" s="356"/>
      <c r="AP1110" s="357" t="s">
        <v>719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7"/>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4" max="49" man="1"/>
    <brk id="108" max="49" man="1"/>
    <brk id="483" max="49" man="1"/>
    <brk id="731"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639</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508</v>
      </c>
      <c r="AB3" s="94" t="s">
        <v>640</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672</v>
      </c>
      <c r="W4" s="32" t="s">
        <v>151</v>
      </c>
      <c r="Y4" s="32" t="s">
        <v>415</v>
      </c>
      <c r="Z4" s="32" t="s">
        <v>547</v>
      </c>
      <c r="AA4" s="94" t="s">
        <v>509</v>
      </c>
      <c r="AB4" s="94" t="s">
        <v>641</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696</v>
      </c>
      <c r="Y5" s="32" t="s">
        <v>416</v>
      </c>
      <c r="Z5" s="32" t="s">
        <v>548</v>
      </c>
      <c r="AA5" s="94" t="s">
        <v>510</v>
      </c>
      <c r="AB5" s="94" t="s">
        <v>642</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384</v>
      </c>
      <c r="W6" s="32" t="s">
        <v>152</v>
      </c>
      <c r="Y6" s="32" t="s">
        <v>417</v>
      </c>
      <c r="Z6" s="32" t="s">
        <v>549</v>
      </c>
      <c r="AA6" s="94" t="s">
        <v>511</v>
      </c>
      <c r="AB6" s="94" t="s">
        <v>643</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710</v>
      </c>
      <c r="M7" s="13" t="str">
        <f t="shared" si="2"/>
        <v>経済協力</v>
      </c>
      <c r="N7" s="13" t="str">
        <f t="shared" si="6"/>
        <v>経済協力</v>
      </c>
      <c r="O7" s="13"/>
      <c r="P7" s="12" t="s">
        <v>79</v>
      </c>
      <c r="Q7" s="17"/>
      <c r="R7" s="13" t="str">
        <f t="shared" si="3"/>
        <v/>
      </c>
      <c r="S7" s="13" t="str">
        <f t="shared" si="4"/>
        <v/>
      </c>
      <c r="T7" s="13"/>
      <c r="U7" s="32"/>
      <c r="W7" s="32" t="s">
        <v>153</v>
      </c>
      <c r="Y7" s="32" t="s">
        <v>418</v>
      </c>
      <c r="Z7" s="32" t="s">
        <v>550</v>
      </c>
      <c r="AA7" s="94" t="s">
        <v>512</v>
      </c>
      <c r="AB7" s="94" t="s">
        <v>644</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t="s">
        <v>710</v>
      </c>
      <c r="R8" s="13" t="str">
        <f t="shared" si="3"/>
        <v>その他</v>
      </c>
      <c r="S8" s="13" t="str">
        <f t="shared" si="4"/>
        <v>その他</v>
      </c>
      <c r="T8" s="13"/>
      <c r="U8" s="32" t="s">
        <v>410</v>
      </c>
      <c r="W8" s="32" t="s">
        <v>154</v>
      </c>
      <c r="Y8" s="32" t="s">
        <v>419</v>
      </c>
      <c r="Z8" s="32" t="s">
        <v>551</v>
      </c>
      <c r="AA8" s="94" t="s">
        <v>513</v>
      </c>
      <c r="AB8" s="94" t="s">
        <v>645</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411</v>
      </c>
      <c r="W9" s="32" t="s">
        <v>155</v>
      </c>
      <c r="Y9" s="32" t="s">
        <v>420</v>
      </c>
      <c r="Z9" s="32" t="s">
        <v>552</v>
      </c>
      <c r="AA9" s="94" t="s">
        <v>514</v>
      </c>
      <c r="AB9" s="94" t="s">
        <v>646</v>
      </c>
      <c r="AC9" s="31"/>
      <c r="AD9" s="31"/>
      <c r="AE9" s="31"/>
      <c r="AF9" s="30"/>
      <c r="AG9" s="53" t="s">
        <v>376</v>
      </c>
      <c r="AI9" s="81"/>
      <c r="AK9" s="51" t="str">
        <f t="shared" si="7"/>
        <v>H</v>
      </c>
      <c r="AP9" s="53" t="s">
        <v>376</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経済協力</v>
      </c>
      <c r="O10" s="13"/>
      <c r="P10" s="13" t="str">
        <f>S8</f>
        <v>その他</v>
      </c>
      <c r="Q10" s="19"/>
      <c r="T10" s="13"/>
      <c r="W10" s="32" t="s">
        <v>156</v>
      </c>
      <c r="Y10" s="32" t="s">
        <v>421</v>
      </c>
      <c r="Z10" s="32" t="s">
        <v>553</v>
      </c>
      <c r="AA10" s="94" t="s">
        <v>515</v>
      </c>
      <c r="AB10" s="94" t="s">
        <v>647</v>
      </c>
      <c r="AC10" s="31"/>
      <c r="AD10" s="31"/>
      <c r="AE10" s="31"/>
      <c r="AF10" s="30"/>
      <c r="AG10" s="53" t="s">
        <v>359</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422</v>
      </c>
      <c r="Z11" s="32" t="s">
        <v>554</v>
      </c>
      <c r="AA11" s="94" t="s">
        <v>516</v>
      </c>
      <c r="AB11" s="94" t="s">
        <v>648</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423</v>
      </c>
      <c r="Z12" s="32" t="s">
        <v>555</v>
      </c>
      <c r="AA12" s="94" t="s">
        <v>517</v>
      </c>
      <c r="AB12" s="94" t="s">
        <v>649</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424</v>
      </c>
      <c r="Z13" s="32" t="s">
        <v>556</v>
      </c>
      <c r="AA13" s="94" t="s">
        <v>518</v>
      </c>
      <c r="AB13" s="94" t="s">
        <v>650</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425</v>
      </c>
      <c r="Z14" s="32" t="s">
        <v>557</v>
      </c>
      <c r="AA14" s="94" t="s">
        <v>519</v>
      </c>
      <c r="AB14" s="94" t="s">
        <v>651</v>
      </c>
      <c r="AC14" s="31"/>
      <c r="AD14" s="31"/>
      <c r="AE14" s="31"/>
      <c r="AF14" s="30"/>
      <c r="AG14" s="81"/>
      <c r="AK14" s="51" t="str">
        <f t="shared" si="7"/>
        <v>M</v>
      </c>
    </row>
    <row r="15" spans="1:42" ht="13.5" customHeight="1" x14ac:dyDescent="0.15">
      <c r="A15" s="14" t="s">
        <v>97</v>
      </c>
      <c r="B15" s="15" t="s">
        <v>710</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675</v>
      </c>
      <c r="W15" s="32" t="s">
        <v>161</v>
      </c>
      <c r="Y15" s="32" t="s">
        <v>426</v>
      </c>
      <c r="Z15" s="32" t="s">
        <v>558</v>
      </c>
      <c r="AA15" s="94" t="s">
        <v>520</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676</v>
      </c>
      <c r="W16" s="32" t="s">
        <v>162</v>
      </c>
      <c r="Y16" s="32" t="s">
        <v>427</v>
      </c>
      <c r="Z16" s="32" t="s">
        <v>559</v>
      </c>
      <c r="AA16" s="94" t="s">
        <v>521</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677</v>
      </c>
      <c r="W17" s="32" t="s">
        <v>163</v>
      </c>
      <c r="Y17" s="32" t="s">
        <v>428</v>
      </c>
      <c r="Z17" s="32" t="s">
        <v>560</v>
      </c>
      <c r="AA17" s="94" t="s">
        <v>522</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678</v>
      </c>
      <c r="W18" s="32" t="s">
        <v>164</v>
      </c>
      <c r="Y18" s="32" t="s">
        <v>429</v>
      </c>
      <c r="Z18" s="32" t="s">
        <v>561</v>
      </c>
      <c r="AA18" s="94" t="s">
        <v>523</v>
      </c>
      <c r="AB18" s="94" t="s">
        <v>655</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679</v>
      </c>
      <c r="W19" s="32" t="s">
        <v>165</v>
      </c>
      <c r="Y19" s="32" t="s">
        <v>430</v>
      </c>
      <c r="Z19" s="32" t="s">
        <v>562</v>
      </c>
      <c r="AA19" s="94" t="s">
        <v>524</v>
      </c>
      <c r="AB19" s="94" t="s">
        <v>656</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680</v>
      </c>
      <c r="W20" s="32" t="s">
        <v>166</v>
      </c>
      <c r="Y20" s="32" t="s">
        <v>431</v>
      </c>
      <c r="Z20" s="32" t="s">
        <v>563</v>
      </c>
      <c r="AA20" s="94" t="s">
        <v>525</v>
      </c>
      <c r="AB20" s="94" t="s">
        <v>657</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681</v>
      </c>
      <c r="W21" s="32" t="s">
        <v>167</v>
      </c>
      <c r="Y21" s="32" t="s">
        <v>432</v>
      </c>
      <c r="Z21" s="32" t="s">
        <v>564</v>
      </c>
      <c r="AA21" s="94" t="s">
        <v>526</v>
      </c>
      <c r="AB21" s="94" t="s">
        <v>658</v>
      </c>
      <c r="AC21" s="31"/>
      <c r="AD21" s="31"/>
      <c r="AE21" s="31"/>
      <c r="AF21" s="30"/>
      <c r="AK21" s="51" t="str">
        <f t="shared" si="7"/>
        <v>T</v>
      </c>
    </row>
    <row r="22" spans="1:37" ht="13.5" customHeight="1" x14ac:dyDescent="0.15">
      <c r="A22" s="14" t="s">
        <v>313</v>
      </c>
      <c r="B22" s="15" t="s">
        <v>710</v>
      </c>
      <c r="C22" s="13" t="str">
        <f t="shared" si="9"/>
        <v>ＯＤＡ</v>
      </c>
      <c r="D22" s="13" t="str">
        <f>IF(C22="",D21,IF(D21&lt;&gt;"",CONCATENATE(D21,"、",C22),C22))</f>
        <v>男女共同参画、ＯＤＡ</v>
      </c>
      <c r="F22" s="18" t="s">
        <v>128</v>
      </c>
      <c r="G22" s="17"/>
      <c r="H22" s="13" t="str">
        <f t="shared" si="1"/>
        <v/>
      </c>
      <c r="I22" s="13" t="str">
        <f t="shared" si="5"/>
        <v>一般会計</v>
      </c>
      <c r="K22" s="13"/>
      <c r="L22" s="13"/>
      <c r="O22" s="13"/>
      <c r="P22" s="13"/>
      <c r="Q22" s="19"/>
      <c r="T22" s="13"/>
      <c r="U22" s="32" t="s">
        <v>682</v>
      </c>
      <c r="W22" s="32" t="s">
        <v>168</v>
      </c>
      <c r="Y22" s="32" t="s">
        <v>433</v>
      </c>
      <c r="Z22" s="32" t="s">
        <v>565</v>
      </c>
      <c r="AA22" s="94" t="s">
        <v>527</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男女共同参画、ＯＤＡ</v>
      </c>
      <c r="F23" s="18" t="s">
        <v>129</v>
      </c>
      <c r="G23" s="17"/>
      <c r="H23" s="13" t="str">
        <f t="shared" si="1"/>
        <v/>
      </c>
      <c r="I23" s="13" t="str">
        <f t="shared" si="5"/>
        <v>一般会計</v>
      </c>
      <c r="K23" s="13"/>
      <c r="L23" s="13"/>
      <c r="O23" s="13"/>
      <c r="P23" s="13"/>
      <c r="Q23" s="19"/>
      <c r="T23" s="13"/>
      <c r="U23" s="32" t="s">
        <v>683</v>
      </c>
      <c r="W23" s="32" t="s">
        <v>699</v>
      </c>
      <c r="Y23" s="32" t="s">
        <v>434</v>
      </c>
      <c r="Z23" s="32" t="s">
        <v>566</v>
      </c>
      <c r="AA23" s="94" t="s">
        <v>528</v>
      </c>
      <c r="AB23" s="94" t="s">
        <v>660</v>
      </c>
      <c r="AC23" s="31"/>
      <c r="AD23" s="31"/>
      <c r="AE23" s="31"/>
      <c r="AF23" s="30"/>
      <c r="AK23" s="51" t="str">
        <f t="shared" si="7"/>
        <v>V</v>
      </c>
    </row>
    <row r="24" spans="1:37" ht="13.5" customHeight="1" x14ac:dyDescent="0.15">
      <c r="A24" s="88" t="s">
        <v>401</v>
      </c>
      <c r="B24" s="15"/>
      <c r="C24" s="13" t="str">
        <f t="shared" si="9"/>
        <v/>
      </c>
      <c r="D24" s="13" t="str">
        <f>IF(C24="",D23,IF(D23&lt;&gt;"",CONCATENATE(D23,"、",C24),C24))</f>
        <v>男女共同参画、ＯＤＡ</v>
      </c>
      <c r="F24" s="18" t="s">
        <v>406</v>
      </c>
      <c r="G24" s="17"/>
      <c r="H24" s="13" t="str">
        <f t="shared" si="1"/>
        <v/>
      </c>
      <c r="I24" s="13" t="str">
        <f t="shared" si="5"/>
        <v>一般会計</v>
      </c>
      <c r="K24" s="13"/>
      <c r="L24" s="13"/>
      <c r="O24" s="13"/>
      <c r="P24" s="13"/>
      <c r="Q24" s="19"/>
      <c r="T24" s="13"/>
      <c r="U24" s="32" t="s">
        <v>684</v>
      </c>
      <c r="Y24" s="32" t="s">
        <v>435</v>
      </c>
      <c r="Z24" s="32" t="s">
        <v>567</v>
      </c>
      <c r="AA24" s="94" t="s">
        <v>529</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436</v>
      </c>
      <c r="Z25" s="32" t="s">
        <v>568</v>
      </c>
      <c r="AA25" s="94" t="s">
        <v>530</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437</v>
      </c>
      <c r="Z26" s="32" t="s">
        <v>569</v>
      </c>
      <c r="AA26" s="94" t="s">
        <v>531</v>
      </c>
      <c r="AB26" s="94" t="s">
        <v>663</v>
      </c>
      <c r="AC26" s="31"/>
      <c r="AD26" s="31"/>
      <c r="AE26" s="31"/>
      <c r="AF26" s="30"/>
      <c r="AK26" s="51" t="str">
        <f t="shared" si="7"/>
        <v>Y</v>
      </c>
    </row>
    <row r="27" spans="1:37" ht="13.5" customHeight="1" x14ac:dyDescent="0.15">
      <c r="A27" s="13" t="str">
        <f>IF(D24="", "-", D24)</f>
        <v>男女共同参画、ＯＤＡ</v>
      </c>
      <c r="B27" s="13"/>
      <c r="F27" s="18" t="s">
        <v>132</v>
      </c>
      <c r="G27" s="17"/>
      <c r="H27" s="13" t="str">
        <f t="shared" si="1"/>
        <v/>
      </c>
      <c r="I27" s="13" t="str">
        <f t="shared" si="5"/>
        <v>一般会計</v>
      </c>
      <c r="K27" s="13"/>
      <c r="L27" s="13"/>
      <c r="O27" s="13"/>
      <c r="P27" s="13"/>
      <c r="Q27" s="19"/>
      <c r="T27" s="13"/>
      <c r="U27" s="32" t="s">
        <v>687</v>
      </c>
      <c r="Y27" s="32" t="s">
        <v>438</v>
      </c>
      <c r="Z27" s="32" t="s">
        <v>570</v>
      </c>
      <c r="AA27" s="94" t="s">
        <v>532</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439</v>
      </c>
      <c r="Z28" s="32" t="s">
        <v>571</v>
      </c>
      <c r="AA28" s="94" t="s">
        <v>533</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440</v>
      </c>
      <c r="Z29" s="32" t="s">
        <v>572</v>
      </c>
      <c r="AA29" s="94" t="s">
        <v>534</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441</v>
      </c>
      <c r="Z30" s="32" t="s">
        <v>573</v>
      </c>
      <c r="AA30" s="94" t="s">
        <v>535</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442</v>
      </c>
      <c r="Z31" s="32" t="s">
        <v>574</v>
      </c>
      <c r="AA31" s="94" t="s">
        <v>536</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443</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444</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445</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447</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580</v>
      </c>
      <c r="AF37" s="30"/>
      <c r="AK37" s="51" t="str">
        <f t="shared" si="7"/>
        <v>j</v>
      </c>
    </row>
    <row r="38" spans="1:37" x14ac:dyDescent="0.15">
      <c r="A38" s="13"/>
      <c r="B38" s="13"/>
      <c r="F38" s="13"/>
      <c r="G38" s="19"/>
      <c r="K38" s="13"/>
      <c r="L38" s="13"/>
      <c r="O38" s="13"/>
      <c r="P38" s="13"/>
      <c r="Q38" s="19"/>
      <c r="T38" s="13"/>
      <c r="U38" s="32" t="s">
        <v>385</v>
      </c>
      <c r="Y38" s="32" t="s">
        <v>449</v>
      </c>
      <c r="Z38" s="32" t="s">
        <v>581</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582</v>
      </c>
      <c r="AF39" s="30"/>
      <c r="AK39" s="51" t="str">
        <f t="shared" si="7"/>
        <v>l</v>
      </c>
    </row>
    <row r="40" spans="1:37" x14ac:dyDescent="0.15">
      <c r="A40" s="13"/>
      <c r="B40" s="13"/>
      <c r="F40" s="13"/>
      <c r="G40" s="19"/>
      <c r="K40" s="13"/>
      <c r="L40" s="13"/>
      <c r="O40" s="13"/>
      <c r="P40" s="13"/>
      <c r="Q40" s="19"/>
      <c r="T40" s="13"/>
      <c r="Y40" s="32" t="s">
        <v>451</v>
      </c>
      <c r="Z40" s="32" t="s">
        <v>583</v>
      </c>
      <c r="AF40" s="30"/>
      <c r="AK40" s="51" t="str">
        <f t="shared" si="7"/>
        <v>m</v>
      </c>
    </row>
    <row r="41" spans="1:37" x14ac:dyDescent="0.15">
      <c r="A41" s="13"/>
      <c r="B41" s="13"/>
      <c r="F41" s="13"/>
      <c r="G41" s="19"/>
      <c r="K41" s="13"/>
      <c r="L41" s="13"/>
      <c r="O41" s="13"/>
      <c r="P41" s="13"/>
      <c r="Q41" s="19"/>
      <c r="T41" s="13"/>
      <c r="Y41" s="32" t="s">
        <v>452</v>
      </c>
      <c r="Z41" s="32" t="s">
        <v>584</v>
      </c>
      <c r="AF41" s="30"/>
      <c r="AK41" s="51" t="str">
        <f t="shared" si="7"/>
        <v>n</v>
      </c>
    </row>
    <row r="42" spans="1:37" x14ac:dyDescent="0.15">
      <c r="A42" s="13"/>
      <c r="B42" s="13"/>
      <c r="F42" s="13"/>
      <c r="G42" s="19"/>
      <c r="K42" s="13"/>
      <c r="L42" s="13"/>
      <c r="O42" s="13"/>
      <c r="P42" s="13"/>
      <c r="Q42" s="19"/>
      <c r="T42" s="13"/>
      <c r="Y42" s="32" t="s">
        <v>453</v>
      </c>
      <c r="Z42" s="32" t="s">
        <v>585</v>
      </c>
      <c r="AF42" s="30"/>
      <c r="AK42" s="51" t="str">
        <f t="shared" si="7"/>
        <v>o</v>
      </c>
    </row>
    <row r="43" spans="1:37" x14ac:dyDescent="0.15">
      <c r="A43" s="13"/>
      <c r="B43" s="13"/>
      <c r="F43" s="13"/>
      <c r="G43" s="19"/>
      <c r="K43" s="13"/>
      <c r="L43" s="13"/>
      <c r="O43" s="13"/>
      <c r="P43" s="13"/>
      <c r="Q43" s="19"/>
      <c r="T43" s="13"/>
      <c r="Y43" s="32" t="s">
        <v>454</v>
      </c>
      <c r="Z43" s="32" t="s">
        <v>586</v>
      </c>
      <c r="AF43" s="30"/>
      <c r="AK43" s="51" t="str">
        <f t="shared" si="7"/>
        <v>p</v>
      </c>
    </row>
    <row r="44" spans="1:37" x14ac:dyDescent="0.15">
      <c r="A44" s="13"/>
      <c r="B44" s="13"/>
      <c r="F44" s="13"/>
      <c r="G44" s="19"/>
      <c r="K44" s="13"/>
      <c r="L44" s="13"/>
      <c r="O44" s="13"/>
      <c r="P44" s="13"/>
      <c r="Q44" s="19"/>
      <c r="T44" s="13"/>
      <c r="Y44" s="32" t="s">
        <v>455</v>
      </c>
      <c r="Z44" s="32" t="s">
        <v>587</v>
      </c>
      <c r="AF44" s="30"/>
      <c r="AK44" s="51" t="str">
        <f t="shared" si="7"/>
        <v>q</v>
      </c>
    </row>
    <row r="45" spans="1:37" x14ac:dyDescent="0.15">
      <c r="A45" s="13"/>
      <c r="B45" s="13"/>
      <c r="F45" s="13"/>
      <c r="G45" s="19"/>
      <c r="K45" s="13"/>
      <c r="L45" s="13"/>
      <c r="O45" s="13"/>
      <c r="P45" s="13"/>
      <c r="Q45" s="19"/>
      <c r="T45" s="13"/>
      <c r="Y45" s="32" t="s">
        <v>456</v>
      </c>
      <c r="Z45" s="32" t="s">
        <v>588</v>
      </c>
      <c r="AF45" s="30"/>
      <c r="AK45" s="51" t="str">
        <f t="shared" si="7"/>
        <v>r</v>
      </c>
    </row>
    <row r="46" spans="1:37" x14ac:dyDescent="0.15">
      <c r="A46" s="13"/>
      <c r="B46" s="13"/>
      <c r="F46" s="13"/>
      <c r="G46" s="19"/>
      <c r="K46" s="13"/>
      <c r="L46" s="13"/>
      <c r="O46" s="13"/>
      <c r="P46" s="13"/>
      <c r="Q46" s="19"/>
      <c r="T46" s="13"/>
      <c r="Y46" s="32" t="s">
        <v>457</v>
      </c>
      <c r="Z46" s="32" t="s">
        <v>589</v>
      </c>
      <c r="AF46" s="30"/>
      <c r="AK46" s="51" t="str">
        <f t="shared" si="7"/>
        <v>s</v>
      </c>
    </row>
    <row r="47" spans="1:37" x14ac:dyDescent="0.15">
      <c r="A47" s="13"/>
      <c r="B47" s="13"/>
      <c r="F47" s="13"/>
      <c r="G47" s="19"/>
      <c r="K47" s="13"/>
      <c r="L47" s="13"/>
      <c r="O47" s="13"/>
      <c r="P47" s="13"/>
      <c r="Q47" s="19"/>
      <c r="T47" s="13"/>
      <c r="Y47" s="32" t="s">
        <v>458</v>
      </c>
      <c r="Z47" s="32" t="s">
        <v>590</v>
      </c>
      <c r="AF47" s="30"/>
      <c r="AK47" s="51" t="str">
        <f t="shared" si="7"/>
        <v>t</v>
      </c>
    </row>
    <row r="48" spans="1:37" x14ac:dyDescent="0.15">
      <c r="A48" s="13"/>
      <c r="B48" s="13"/>
      <c r="F48" s="13"/>
      <c r="G48" s="19"/>
      <c r="K48" s="13"/>
      <c r="L48" s="13"/>
      <c r="O48" s="13"/>
      <c r="P48" s="13"/>
      <c r="Q48" s="19"/>
      <c r="T48" s="13"/>
      <c r="Y48" s="32" t="s">
        <v>459</v>
      </c>
      <c r="Z48" s="32" t="s">
        <v>591</v>
      </c>
      <c r="AF48" s="30"/>
      <c r="AK48" s="51" t="str">
        <f t="shared" si="7"/>
        <v>u</v>
      </c>
    </row>
    <row r="49" spans="1:37" x14ac:dyDescent="0.15">
      <c r="A49" s="13"/>
      <c r="B49" s="13"/>
      <c r="F49" s="13"/>
      <c r="G49" s="19"/>
      <c r="K49" s="13"/>
      <c r="L49" s="13"/>
      <c r="O49" s="13"/>
      <c r="P49" s="13"/>
      <c r="Q49" s="19"/>
      <c r="T49" s="13"/>
      <c r="Y49" s="32" t="s">
        <v>460</v>
      </c>
      <c r="Z49" s="32" t="s">
        <v>592</v>
      </c>
      <c r="AF49" s="30"/>
      <c r="AK49" s="51" t="str">
        <f t="shared" si="7"/>
        <v>v</v>
      </c>
    </row>
    <row r="50" spans="1:37" x14ac:dyDescent="0.15">
      <c r="A50" s="13"/>
      <c r="B50" s="13"/>
      <c r="F50" s="13"/>
      <c r="G50" s="19"/>
      <c r="K50" s="13"/>
      <c r="L50" s="13"/>
      <c r="O50" s="13"/>
      <c r="P50" s="13"/>
      <c r="Q50" s="19"/>
      <c r="T50" s="13"/>
      <c r="Y50" s="32" t="s">
        <v>461</v>
      </c>
      <c r="Z50" s="32" t="s">
        <v>593</v>
      </c>
      <c r="AF50" s="30"/>
    </row>
    <row r="51" spans="1:37" x14ac:dyDescent="0.15">
      <c r="A51" s="13"/>
      <c r="B51" s="13"/>
      <c r="F51" s="13"/>
      <c r="G51" s="19"/>
      <c r="K51" s="13"/>
      <c r="L51" s="13"/>
      <c r="O51" s="13"/>
      <c r="P51" s="13"/>
      <c r="Q51" s="19"/>
      <c r="T51" s="13"/>
      <c r="Y51" s="32" t="s">
        <v>462</v>
      </c>
      <c r="Z51" s="32" t="s">
        <v>594</v>
      </c>
      <c r="AF51" s="30"/>
    </row>
    <row r="52" spans="1:37" x14ac:dyDescent="0.15">
      <c r="A52" s="13"/>
      <c r="B52" s="13"/>
      <c r="F52" s="13"/>
      <c r="G52" s="19"/>
      <c r="K52" s="13"/>
      <c r="L52" s="13"/>
      <c r="O52" s="13"/>
      <c r="P52" s="13"/>
      <c r="Q52" s="19"/>
      <c r="T52" s="13"/>
      <c r="Y52" s="32" t="s">
        <v>463</v>
      </c>
      <c r="Z52" s="32" t="s">
        <v>595</v>
      </c>
      <c r="AF52" s="30"/>
    </row>
    <row r="53" spans="1:37" x14ac:dyDescent="0.15">
      <c r="A53" s="13"/>
      <c r="B53" s="13"/>
      <c r="F53" s="13"/>
      <c r="G53" s="19"/>
      <c r="K53" s="13"/>
      <c r="L53" s="13"/>
      <c r="O53" s="13"/>
      <c r="P53" s="13"/>
      <c r="Q53" s="19"/>
      <c r="T53" s="13"/>
      <c r="Y53" s="32" t="s">
        <v>464</v>
      </c>
      <c r="Z53" s="32" t="s">
        <v>596</v>
      </c>
      <c r="AF53" s="30"/>
    </row>
    <row r="54" spans="1:37" x14ac:dyDescent="0.15">
      <c r="A54" s="13"/>
      <c r="B54" s="13"/>
      <c r="F54" s="13"/>
      <c r="G54" s="19"/>
      <c r="K54" s="13"/>
      <c r="L54" s="13"/>
      <c r="O54" s="13"/>
      <c r="P54" s="20"/>
      <c r="Q54" s="19"/>
      <c r="T54" s="13"/>
      <c r="Y54" s="32" t="s">
        <v>465</v>
      </c>
      <c r="Z54" s="32" t="s">
        <v>597</v>
      </c>
      <c r="AF54" s="30"/>
    </row>
    <row r="55" spans="1:37" x14ac:dyDescent="0.15">
      <c r="A55" s="13"/>
      <c r="B55" s="13"/>
      <c r="F55" s="13"/>
      <c r="G55" s="19"/>
      <c r="K55" s="13"/>
      <c r="L55" s="13"/>
      <c r="O55" s="13"/>
      <c r="P55" s="13"/>
      <c r="Q55" s="19"/>
      <c r="T55" s="13"/>
      <c r="Y55" s="32" t="s">
        <v>466</v>
      </c>
      <c r="Z55" s="32" t="s">
        <v>598</v>
      </c>
      <c r="AF55" s="30"/>
    </row>
    <row r="56" spans="1:37" x14ac:dyDescent="0.15">
      <c r="A56" s="13"/>
      <c r="B56" s="13"/>
      <c r="F56" s="13"/>
      <c r="G56" s="19"/>
      <c r="K56" s="13"/>
      <c r="L56" s="13"/>
      <c r="O56" s="13"/>
      <c r="P56" s="13"/>
      <c r="Q56" s="19"/>
      <c r="T56" s="13"/>
      <c r="Y56" s="32" t="s">
        <v>467</v>
      </c>
      <c r="Z56" s="32" t="s">
        <v>599</v>
      </c>
      <c r="AF56" s="30"/>
    </row>
    <row r="57" spans="1:37" x14ac:dyDescent="0.15">
      <c r="A57" s="13"/>
      <c r="B57" s="13"/>
      <c r="F57" s="13"/>
      <c r="G57" s="19"/>
      <c r="K57" s="13"/>
      <c r="L57" s="13"/>
      <c r="O57" s="13"/>
      <c r="P57" s="13"/>
      <c r="Q57" s="19"/>
      <c r="T57" s="13"/>
      <c r="Y57" s="32" t="s">
        <v>468</v>
      </c>
      <c r="Z57" s="32" t="s">
        <v>600</v>
      </c>
      <c r="AF57" s="30"/>
    </row>
    <row r="58" spans="1:37" x14ac:dyDescent="0.15">
      <c r="A58" s="13"/>
      <c r="B58" s="13"/>
      <c r="F58" s="13"/>
      <c r="G58" s="19"/>
      <c r="K58" s="13"/>
      <c r="L58" s="13"/>
      <c r="O58" s="13"/>
      <c r="P58" s="13"/>
      <c r="Q58" s="19"/>
      <c r="T58" s="13"/>
      <c r="Y58" s="32" t="s">
        <v>469</v>
      </c>
      <c r="Z58" s="32" t="s">
        <v>601</v>
      </c>
      <c r="AF58" s="30"/>
    </row>
    <row r="59" spans="1:37" x14ac:dyDescent="0.15">
      <c r="A59" s="13"/>
      <c r="B59" s="13"/>
      <c r="F59" s="13"/>
      <c r="G59" s="19"/>
      <c r="K59" s="13"/>
      <c r="L59" s="13"/>
      <c r="O59" s="13"/>
      <c r="P59" s="13"/>
      <c r="Q59" s="19"/>
      <c r="T59" s="13"/>
      <c r="Y59" s="32" t="s">
        <v>470</v>
      </c>
      <c r="Z59" s="32" t="s">
        <v>602</v>
      </c>
      <c r="AF59" s="30"/>
    </row>
    <row r="60" spans="1:37" x14ac:dyDescent="0.15">
      <c r="A60" s="13"/>
      <c r="B60" s="13"/>
      <c r="F60" s="13"/>
      <c r="G60" s="19"/>
      <c r="K60" s="13"/>
      <c r="L60" s="13"/>
      <c r="O60" s="13"/>
      <c r="P60" s="13"/>
      <c r="Q60" s="19"/>
      <c r="T60" s="13"/>
      <c r="Y60" s="32" t="s">
        <v>471</v>
      </c>
      <c r="Z60" s="32" t="s">
        <v>603</v>
      </c>
      <c r="AF60" s="30"/>
    </row>
    <row r="61" spans="1:37" x14ac:dyDescent="0.15">
      <c r="A61" s="13"/>
      <c r="B61" s="13"/>
      <c r="F61" s="13"/>
      <c r="G61" s="19"/>
      <c r="K61" s="13"/>
      <c r="L61" s="13"/>
      <c r="O61" s="13"/>
      <c r="P61" s="13"/>
      <c r="Q61" s="19"/>
      <c r="T61" s="13"/>
      <c r="Y61" s="32" t="s">
        <v>472</v>
      </c>
      <c r="Z61" s="32" t="s">
        <v>604</v>
      </c>
      <c r="AF61" s="30"/>
    </row>
    <row r="62" spans="1:37" x14ac:dyDescent="0.15">
      <c r="A62" s="13"/>
      <c r="B62" s="13"/>
      <c r="F62" s="13"/>
      <c r="G62" s="19"/>
      <c r="K62" s="13"/>
      <c r="L62" s="13"/>
      <c r="O62" s="13"/>
      <c r="P62" s="13"/>
      <c r="Q62" s="19"/>
      <c r="T62" s="13"/>
      <c r="Y62" s="32" t="s">
        <v>473</v>
      </c>
      <c r="Z62" s="32" t="s">
        <v>605</v>
      </c>
      <c r="AF62" s="30"/>
    </row>
    <row r="63" spans="1:37" x14ac:dyDescent="0.15">
      <c r="A63" s="13"/>
      <c r="B63" s="13"/>
      <c r="F63" s="13"/>
      <c r="G63" s="19"/>
      <c r="K63" s="13"/>
      <c r="L63" s="13"/>
      <c r="O63" s="13"/>
      <c r="P63" s="13"/>
      <c r="Q63" s="19"/>
      <c r="T63" s="13"/>
      <c r="Y63" s="32" t="s">
        <v>474</v>
      </c>
      <c r="Z63" s="32" t="s">
        <v>606</v>
      </c>
      <c r="AF63" s="30"/>
    </row>
    <row r="64" spans="1:37" x14ac:dyDescent="0.15">
      <c r="A64" s="13"/>
      <c r="B64" s="13"/>
      <c r="F64" s="13"/>
      <c r="G64" s="19"/>
      <c r="K64" s="13"/>
      <c r="L64" s="13"/>
      <c r="O64" s="13"/>
      <c r="P64" s="13"/>
      <c r="Q64" s="19"/>
      <c r="T64" s="13"/>
      <c r="Y64" s="32" t="s">
        <v>475</v>
      </c>
      <c r="Z64" s="32" t="s">
        <v>607</v>
      </c>
      <c r="AF64" s="30"/>
    </row>
    <row r="65" spans="1:32" x14ac:dyDescent="0.15">
      <c r="A65" s="13"/>
      <c r="B65" s="13"/>
      <c r="F65" s="13"/>
      <c r="G65" s="19"/>
      <c r="K65" s="13"/>
      <c r="L65" s="13"/>
      <c r="O65" s="13"/>
      <c r="P65" s="13"/>
      <c r="Q65" s="19"/>
      <c r="T65" s="13"/>
      <c r="Y65" s="32" t="s">
        <v>476</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477</v>
      </c>
      <c r="Z67" s="32" t="s">
        <v>610</v>
      </c>
      <c r="AF67" s="30"/>
    </row>
    <row r="68" spans="1:32" x14ac:dyDescent="0.15">
      <c r="A68" s="13"/>
      <c r="B68" s="13"/>
      <c r="F68" s="13"/>
      <c r="G68" s="19"/>
      <c r="K68" s="13"/>
      <c r="L68" s="13"/>
      <c r="O68" s="13"/>
      <c r="P68" s="13"/>
      <c r="Q68" s="19"/>
      <c r="T68" s="13"/>
      <c r="Y68" s="32" t="s">
        <v>478</v>
      </c>
      <c r="Z68" s="32" t="s">
        <v>611</v>
      </c>
      <c r="AF68" s="30"/>
    </row>
    <row r="69" spans="1:32" x14ac:dyDescent="0.15">
      <c r="A69" s="13"/>
      <c r="B69" s="13"/>
      <c r="F69" s="13"/>
      <c r="G69" s="19"/>
      <c r="K69" s="13"/>
      <c r="L69" s="13"/>
      <c r="O69" s="13"/>
      <c r="P69" s="13"/>
      <c r="Q69" s="19"/>
      <c r="T69" s="13"/>
      <c r="Y69" s="32" t="s">
        <v>479</v>
      </c>
      <c r="Z69" s="32" t="s">
        <v>612</v>
      </c>
      <c r="AF69" s="30"/>
    </row>
    <row r="70" spans="1:32" x14ac:dyDescent="0.15">
      <c r="A70" s="13"/>
      <c r="B70" s="13"/>
      <c r="Y70" s="32" t="s">
        <v>480</v>
      </c>
      <c r="Z70" s="32" t="s">
        <v>613</v>
      </c>
    </row>
    <row r="71" spans="1:32" x14ac:dyDescent="0.15">
      <c r="Y71" s="32" t="s">
        <v>481</v>
      </c>
      <c r="Z71" s="32" t="s">
        <v>614</v>
      </c>
    </row>
    <row r="72" spans="1:32" x14ac:dyDescent="0.15">
      <c r="Y72" s="32" t="s">
        <v>482</v>
      </c>
      <c r="Z72" s="32" t="s">
        <v>615</v>
      </c>
    </row>
    <row r="73" spans="1:32" x14ac:dyDescent="0.15">
      <c r="Y73" s="32" t="s">
        <v>483</v>
      </c>
      <c r="Z73" s="32" t="s">
        <v>616</v>
      </c>
    </row>
    <row r="74" spans="1:32" x14ac:dyDescent="0.15">
      <c r="Y74" s="32" t="s">
        <v>484</v>
      </c>
      <c r="Z74" s="32" t="s">
        <v>617</v>
      </c>
    </row>
    <row r="75" spans="1:32" x14ac:dyDescent="0.15">
      <c r="Y75" s="32" t="s">
        <v>485</v>
      </c>
      <c r="Z75" s="32" t="s">
        <v>618</v>
      </c>
    </row>
    <row r="76" spans="1:32" x14ac:dyDescent="0.15">
      <c r="Y76" s="32" t="s">
        <v>486</v>
      </c>
      <c r="Z76" s="32" t="s">
        <v>619</v>
      </c>
    </row>
    <row r="77" spans="1:32" x14ac:dyDescent="0.15">
      <c r="Y77" s="32" t="s">
        <v>487</v>
      </c>
      <c r="Z77" s="32" t="s">
        <v>620</v>
      </c>
    </row>
    <row r="78" spans="1:32" x14ac:dyDescent="0.15">
      <c r="Y78" s="32" t="s">
        <v>488</v>
      </c>
      <c r="Z78" s="32" t="s">
        <v>621</v>
      </c>
    </row>
    <row r="79" spans="1:32" x14ac:dyDescent="0.15">
      <c r="Y79" s="32" t="s">
        <v>489</v>
      </c>
      <c r="Z79" s="32" t="s">
        <v>622</v>
      </c>
    </row>
    <row r="80" spans="1:32" x14ac:dyDescent="0.15">
      <c r="Y80" s="32" t="s">
        <v>490</v>
      </c>
      <c r="Z80" s="32" t="s">
        <v>623</v>
      </c>
    </row>
    <row r="81" spans="25:26" x14ac:dyDescent="0.15">
      <c r="Y81" s="32" t="s">
        <v>491</v>
      </c>
      <c r="Z81" s="32" t="s">
        <v>624</v>
      </c>
    </row>
    <row r="82" spans="25:26" x14ac:dyDescent="0.15">
      <c r="Y82" s="32" t="s">
        <v>492</v>
      </c>
      <c r="Z82" s="32" t="s">
        <v>625</v>
      </c>
    </row>
    <row r="83" spans="25:26" x14ac:dyDescent="0.15">
      <c r="Y83" s="32" t="s">
        <v>493</v>
      </c>
      <c r="Z83" s="32" t="s">
        <v>626</v>
      </c>
    </row>
    <row r="84" spans="25:26" x14ac:dyDescent="0.15">
      <c r="Y84" s="32" t="s">
        <v>494</v>
      </c>
      <c r="Z84" s="32" t="s">
        <v>627</v>
      </c>
    </row>
    <row r="85" spans="25:26" x14ac:dyDescent="0.15">
      <c r="Y85" s="32" t="s">
        <v>495</v>
      </c>
      <c r="Z85" s="32" t="s">
        <v>628</v>
      </c>
    </row>
    <row r="86" spans="25:26" x14ac:dyDescent="0.15">
      <c r="Y86" s="32" t="s">
        <v>496</v>
      </c>
      <c r="Z86" s="32" t="s">
        <v>629</v>
      </c>
    </row>
    <row r="87" spans="25:26" x14ac:dyDescent="0.15">
      <c r="Y87" s="32" t="s">
        <v>497</v>
      </c>
      <c r="Z87" s="32" t="s">
        <v>630</v>
      </c>
    </row>
    <row r="88" spans="25:26" x14ac:dyDescent="0.15">
      <c r="Y88" s="32" t="s">
        <v>498</v>
      </c>
      <c r="Z88" s="32" t="s">
        <v>631</v>
      </c>
    </row>
    <row r="89" spans="25:26" x14ac:dyDescent="0.15">
      <c r="Y89" s="32" t="s">
        <v>499</v>
      </c>
      <c r="Z89" s="32" t="s">
        <v>632</v>
      </c>
    </row>
    <row r="90" spans="25:26" x14ac:dyDescent="0.15">
      <c r="Y90" s="32" t="s">
        <v>500</v>
      </c>
      <c r="Z90" s="32" t="s">
        <v>633</v>
      </c>
    </row>
    <row r="91" spans="25:26" x14ac:dyDescent="0.15">
      <c r="Y91" s="32" t="s">
        <v>501</v>
      </c>
      <c r="Z91" s="32" t="s">
        <v>634</v>
      </c>
    </row>
    <row r="92" spans="25:26" x14ac:dyDescent="0.15">
      <c r="Y92" s="32" t="s">
        <v>502</v>
      </c>
      <c r="Z92" s="32" t="s">
        <v>635</v>
      </c>
    </row>
    <row r="93" spans="25:26" x14ac:dyDescent="0.15">
      <c r="Y93" s="32" t="s">
        <v>503</v>
      </c>
      <c r="Z93" s="32" t="s">
        <v>636</v>
      </c>
    </row>
    <row r="94" spans="25:26" x14ac:dyDescent="0.15">
      <c r="Y94" s="32" t="s">
        <v>504</v>
      </c>
      <c r="Z94" s="32" t="s">
        <v>637</v>
      </c>
    </row>
    <row r="95" spans="25:26" x14ac:dyDescent="0.15">
      <c r="Y95" s="32" t="s">
        <v>505</v>
      </c>
      <c r="Z95" s="32" t="s">
        <v>638</v>
      </c>
    </row>
    <row r="96" spans="25:26" x14ac:dyDescent="0.15">
      <c r="Y96" s="32" t="s">
        <v>407</v>
      </c>
      <c r="Z96" s="32" t="s">
        <v>639</v>
      </c>
    </row>
    <row r="97" spans="25:26" x14ac:dyDescent="0.15">
      <c r="Y97" s="32" t="s">
        <v>506</v>
      </c>
      <c r="Z97" s="32" t="s">
        <v>640</v>
      </c>
    </row>
    <row r="98" spans="25:26" x14ac:dyDescent="0.15">
      <c r="Y98" s="32" t="s">
        <v>507</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387</v>
      </c>
      <c r="AF2" s="1027"/>
      <c r="AG2" s="1027"/>
      <c r="AH2" s="1027"/>
      <c r="AI2" s="1027" t="s">
        <v>409</v>
      </c>
      <c r="AJ2" s="1027"/>
      <c r="AK2" s="1027"/>
      <c r="AL2" s="556"/>
      <c r="AM2" s="1027" t="s">
        <v>506</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387</v>
      </c>
      <c r="AF9" s="1027"/>
      <c r="AG9" s="1027"/>
      <c r="AH9" s="1027"/>
      <c r="AI9" s="1027" t="s">
        <v>409</v>
      </c>
      <c r="AJ9" s="1027"/>
      <c r="AK9" s="1027"/>
      <c r="AL9" s="556"/>
      <c r="AM9" s="1027" t="s">
        <v>506</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387</v>
      </c>
      <c r="AF16" s="1027"/>
      <c r="AG16" s="1027"/>
      <c r="AH16" s="1027"/>
      <c r="AI16" s="1027" t="s">
        <v>409</v>
      </c>
      <c r="AJ16" s="1027"/>
      <c r="AK16" s="1027"/>
      <c r="AL16" s="556"/>
      <c r="AM16" s="1027" t="s">
        <v>506</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387</v>
      </c>
      <c r="AF23" s="1027"/>
      <c r="AG23" s="1027"/>
      <c r="AH23" s="1027"/>
      <c r="AI23" s="1027" t="s">
        <v>409</v>
      </c>
      <c r="AJ23" s="1027"/>
      <c r="AK23" s="1027"/>
      <c r="AL23" s="556"/>
      <c r="AM23" s="1027" t="s">
        <v>506</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387</v>
      </c>
      <c r="AF30" s="1027"/>
      <c r="AG30" s="1027"/>
      <c r="AH30" s="1027"/>
      <c r="AI30" s="1027" t="s">
        <v>409</v>
      </c>
      <c r="AJ30" s="1027"/>
      <c r="AK30" s="1027"/>
      <c r="AL30" s="556"/>
      <c r="AM30" s="1027" t="s">
        <v>506</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387</v>
      </c>
      <c r="AF37" s="1027"/>
      <c r="AG37" s="1027"/>
      <c r="AH37" s="1027"/>
      <c r="AI37" s="1027" t="s">
        <v>409</v>
      </c>
      <c r="AJ37" s="1027"/>
      <c r="AK37" s="1027"/>
      <c r="AL37" s="556"/>
      <c r="AM37" s="1027" t="s">
        <v>506</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387</v>
      </c>
      <c r="AF44" s="1027"/>
      <c r="AG44" s="1027"/>
      <c r="AH44" s="1027"/>
      <c r="AI44" s="1027" t="s">
        <v>409</v>
      </c>
      <c r="AJ44" s="1027"/>
      <c r="AK44" s="1027"/>
      <c r="AL44" s="556"/>
      <c r="AM44" s="1027" t="s">
        <v>506</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387</v>
      </c>
      <c r="AF51" s="1027"/>
      <c r="AG51" s="1027"/>
      <c r="AH51" s="1027"/>
      <c r="AI51" s="1027" t="s">
        <v>409</v>
      </c>
      <c r="AJ51" s="1027"/>
      <c r="AK51" s="1027"/>
      <c r="AL51" s="556"/>
      <c r="AM51" s="1027" t="s">
        <v>506</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387</v>
      </c>
      <c r="AF58" s="1027"/>
      <c r="AG58" s="1027"/>
      <c r="AH58" s="1027"/>
      <c r="AI58" s="1027" t="s">
        <v>409</v>
      </c>
      <c r="AJ58" s="1027"/>
      <c r="AK58" s="1027"/>
      <c r="AL58" s="556"/>
      <c r="AM58" s="1027" t="s">
        <v>506</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387</v>
      </c>
      <c r="AF65" s="1027"/>
      <c r="AG65" s="1027"/>
      <c r="AH65" s="1027"/>
      <c r="AI65" s="1027" t="s">
        <v>409</v>
      </c>
      <c r="AJ65" s="1027"/>
      <c r="AK65" s="1027"/>
      <c r="AL65" s="556"/>
      <c r="AM65" s="1027" t="s">
        <v>506</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363</v>
      </c>
      <c r="H2" s="595"/>
      <c r="I2" s="595"/>
      <c r="J2" s="595"/>
      <c r="K2" s="595"/>
      <c r="L2" s="595"/>
      <c r="M2" s="595"/>
      <c r="N2" s="595"/>
      <c r="O2" s="595"/>
      <c r="P2" s="595"/>
      <c r="Q2" s="595"/>
      <c r="R2" s="595"/>
      <c r="S2" s="595"/>
      <c r="T2" s="595"/>
      <c r="U2" s="595"/>
      <c r="V2" s="595"/>
      <c r="W2" s="595"/>
      <c r="X2" s="595"/>
      <c r="Y2" s="595"/>
      <c r="Z2" s="595"/>
      <c r="AA2" s="595"/>
      <c r="AB2" s="596"/>
      <c r="AC2" s="594" t="s">
        <v>365</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2021-05-23T05:37:01Z</cp:lastPrinted>
  <dcterms:modified xsi:type="dcterms:W3CDTF">2021-08-16T06:12:20Z</dcterms:modified>
</cp:coreProperties>
</file>