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3500_老健局　介護保険計画課\監理\★監理一係\★R3\10 作業依頼\行政事業レビュー\210813_最終公表\02_作業\中央会施行経費\★セット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<sst xmlns="http://schemas.openxmlformats.org/spreadsheetml/2006/main" count="2475" uniqueCount="736">
  <si>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</si>
  <si>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</si>
  <si>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</si>
  <si>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</si>
  <si>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</si>
  <si>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</si>
  <si>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</si>
  <si>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</si>
  <si>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</si>
  <si>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</si>
  <si>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</si>
  <si>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</si>
  <si>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</si>
  <si>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</si>
  <si>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</si>
  <si>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</si>
  <si>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</si>
  <si>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</si>
  <si>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</si>
  <si>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</si>
  <si>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</si>
  <si>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</si>
  <si>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</si>
  <si>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</si>
  <si>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</si>
  <si>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</si>
  <si>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</si>
  <si>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</si>
  <si>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</si>
  <si>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</si>
  <si>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</si>
  <si>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</si>
  <si>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</si>
  <si>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</si>
  <si>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</si>
  <si>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</si>
  <si>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</si>
  <si>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</si>
  <si>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</si>
  <si>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</si>
  <si>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</si>
  <si>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</si>
  <si>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</si>
  <si>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</si>
  <si>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</si>
  <si>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</si>
  <si>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</si>
  <si>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</si>
  <si>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</si>
  <si>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</si>
  <si>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</si>
  <si>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</si>
  <si>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</si>
  <si>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</si>
  <si>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</si>
  <si>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</si>
  <si>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</si>
  <si>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</si>
  <si>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</si>
  <si>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</si>
  <si>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</si>
  <si>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</si>
  <si>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</si>
  <si>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</si>
  <si>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</si>
  <si>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</si>
  <si>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</si>
  <si>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</si>
  <si>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</si>
  <si>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</si>
  <si>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</si>
  <si>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</si>
  <si>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</si>
  <si>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</si>
  <si>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</si>
  <si>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</si>
  <si>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</si>
  <si>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</si>
  <si>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</si>
  <si>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</si>
  <si>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</si>
  <si>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</si>
  <si>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</si>
  <si>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</si>
  <si>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</si>
  <si>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</si>
  <si>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</si>
  <si>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</si>
  <si>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</si>
  <si>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</si>
  <si>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</si>
  <si>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</si>
  <si>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</si>
  <si>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</si>
  <si>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</si>
  <si>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</si>
  <si>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</si>
  <si>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</si>
  <si>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</si>
  <si>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</si>
  <si>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</si>
  <si>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</si>
  <si>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</si>
  <si>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</si>
  <si>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</si>
  <si>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</si>
  <si>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</si>
  <si>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</si>
  <si>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</si>
  <si>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</si>
  <si>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</si>
  <si>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</si>
  <si>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</si>
  <si>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</si>
  <si>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</si>
  <si>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</si>
  <si>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</si>
  <si>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</si>
  <si>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</si>
  <si>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</si>
  <si>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</si>
  <si>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</si>
  <si>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</si>
  <si>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</si>
  <si>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</si>
  <si>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</si>
  <si>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</si>
  <si>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</si>
  <si>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</si>
  <si>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</si>
  <si>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</si>
  <si>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</si>
  <si>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</si>
  <si>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</si>
  <si>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</si>
  <si>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</si>
  <si>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</si>
  <si>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</si>
  <si>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</si>
  <si>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</si>
  <si>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</si>
  <si>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</si>
  <si>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</si>
  <si>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</si>
  <si>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</si>
  <si>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</si>
  <si>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</si>
  <si>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</si>
  <si>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</si>
  <si>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</si>
  <si>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</si>
  <si>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</si>
  <si>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</si>
  <si>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</si>
  <si>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</si>
  <si>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</si>
  <si>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</si>
  <si>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</si>
  <si>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</si>
  <si>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</si>
  <si>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</si>
  <si>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</si>
  <si>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</si>
  <si>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</si>
  <si>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</si>
  <si>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</si>
  <si>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</si>
  <si>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</si>
  <si>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</si>
  <si>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</si>
  <si>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</si>
  <si>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</si>
  <si>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</si>
  <si>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</si>
  <si>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</si>
  <si>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</si>
  <si>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</si>
  <si>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</si>
  <si>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</si>
  <si>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</si>
  <si>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</si>
  <si>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</si>
  <si>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</si>
  <si>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</si>
  <si>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</si>
  <si>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</si>
  <si>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</si>
  <si>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</si>
  <si>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</si>
  <si>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</si>
  <si>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</si>
  <si>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</si>
  <si>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</si>
  <si>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</si>
  <si>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</si>
  <si>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</si>
  <si>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</si>
  <si>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</si>
  <si>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</si>
  <si>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</si>
  <si>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</si>
  <si>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</si>
  <si>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</si>
  <si>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</si>
  <si>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</si>
  <si>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</si>
  <si>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</si>
  <si>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</si>
  <si>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</si>
  <si>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</si>
  <si>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</si>
  <si>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</si>
  <si>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</si>
  <si>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</si>
  <si>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</si>
  <si>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</si>
  <si>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</si>
  <si>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</si>
  <si>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</si>
  <si>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</si>
  <si>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</si>
  <si>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</si>
  <si>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</si>
  <si>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</si>
  <si>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</si>
  <si>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</si>
  <si>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</si>
  <si>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</si>
  <si>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</si>
  <si>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</si>
  <si>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</si>
  <si>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</si>
  <si>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</si>
  <si>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</si>
  <si>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</si>
  <si>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</si>
  <si>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</si>
  <si>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</si>
  <si>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</si>
  <si>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</si>
  <si>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</si>
  <si>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</si>
  <si>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</si>
  <si>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</si>
  <si>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</si>
  <si>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</si>
  <si>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</si>
  <si>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</si>
  <si>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</si>
  <si>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</si>
  <si>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</si>
  <si>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</si>
  <si>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</si>
  <si>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</si>
  <si>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</si>
  <si>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</si>
  <si>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</si>
  <si>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</si>
  <si>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</si>
  <si>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</si>
  <si>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</si>
  <si>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</si>
  <si>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</si>
  <si>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</si>
  <si>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</si>
  <si>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</si>
  <si>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</si>
  <si>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</si>
  <si>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</si>
  <si>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</si>
  <si>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</si>
  <si>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</si>
  <si>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</si>
  <si>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</si>
  <si>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</si>
  <si>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</si>
  <si>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</si>
  <si>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</si>
  <si>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</si>
  <si>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</si>
  <si>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</si>
  <si>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</si>
  <si>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</si>
  <si>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</si>
  <si>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</si>
  <si>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</si>
  <si>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</si>
  <si>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</si>
  <si>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</si>
  <si>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</si>
  <si>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</si>
  <si>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</si>
  <si>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</si>
  <si>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</si>
  <si>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</si>
  <si>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</si>
  <si>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</si>
  <si>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</si>
  <si>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</si>
  <si>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</si>
  <si>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</si>
  <si>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</si>
  <si>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</si>
  <si>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</si>
  <si>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</si>
  <si>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</si>
  <si>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</si>
  <si>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</si>
  <si>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</si>
  <si>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</si>
  <si>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</si>
  <si>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</si>
  <si>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</si>
  <si>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</si>
  <si>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</si>
  <si>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</si>
  <si>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</si>
  <si>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</si>
  <si>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</si>
  <si>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</si>
  <si>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</si>
  <si>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</si>
  <si>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</si>
  <si>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</si>
  <si>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</si>
  <si>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</si>
  <si>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</si>
  <si>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</si>
  <si>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</si>
  <si>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</si>
  <si>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</si>
  <si>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</si>
  <si>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</si>
  <si>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</si>
  <si>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</si>
  <si>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</si>
  <si>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</si>
  <si>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</si>
  <si>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</si>
  <si>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</si>
  <si>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</si>
  <si>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</si>
  <si>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</si>
  <si>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</si>
  <si>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</si>
  <si>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</si>
  <si>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</si>
  <si>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</si>
  <si>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</si>
  <si>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</si>
  <si>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</si>
  <si>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</si>
  <si>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</si>
  <si>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</si>
  <si>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</si>
  <si>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</si>
  <si>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</si>
  <si>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</si>
  <si>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</si>
  <si>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</si>
  <si>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</si>
  <si>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</si>
  <si>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</si>
  <si>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</si>
  <si>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</si>
  <si>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</si>
  <si>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</si>
  <si>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</si>
  <si>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</si>
  <si>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</si>
  <si>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</si>
  <si>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</si>
  <si>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</si>
  <si>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</si>
  <si>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</si>
  <si>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</si>
  <si>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</si>
  <si>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</si>
  <si>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</si>
  <si>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</si>
  <si>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</si>
  <si>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</si>
  <si>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</si>
  <si>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</si>
  <si>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</si>
  <si>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</si>
  <si>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</si>
  <si>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</si>
  <si>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</si>
  <si>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</si>
  <si>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</si>
  <si>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</si>
  <si>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</si>
  <si>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</si>
  <si>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</si>
  <si>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</si>
  <si>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</si>
  <si>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</si>
  <si>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</si>
  <si>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</si>
  <si>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</si>
  <si>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</si>
  <si>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</si>
  <si>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</si>
  <si>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</si>
  <si>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</si>
  <si>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</si>
  <si>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</si>
  <si>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</si>
  <si>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</si>
  <si>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</si>
  <si>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</si>
  <si>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</si>
  <si>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</si>
  <si>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</si>
  <si>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</si>
  <si>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</si>
  <si>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</si>
  <si>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</si>
  <si>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</si>
  <si>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</si>
  <si>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</si>
  <si>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</si>
  <si>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</si>
  <si>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</si>
  <si>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</si>
  <si>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</si>
  <si>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</si>
  <si>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</si>
  <si>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</si>
  <si>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</si>
  <si>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</si>
  <si>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</si>
  <si>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</si>
  <si>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</si>
  <si>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</si>
  <si>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</si>
  <si>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</si>
  <si>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</si>
  <si>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</si>
  <si>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</si>
  <si>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</si>
  <si>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</si>
  <si>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</si>
  <si>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</si>
  <si>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</si>
  <si>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</si>
  <si>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</si>
  <si>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</si>
  <si>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</si>
  <si>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</si>
  <si>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</si>
  <si>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</si>
  <si>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</si>
  <si>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</si>
  <si>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</si>
  <si>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</si>
  <si>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</si>
  <si>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</si>
  <si>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</si>
  <si>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</si>
  <si>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</si>
  <si>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</si>
  <si>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</si>
  <si>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</si>
  <si>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</si>
  <si>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</si>
  <si>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</si>
  <si>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</si>
  <si>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</si>
  <si>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</si>
  <si>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</si>
  <si>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</si>
  <si>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</si>
  <si>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</si>
  <si>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</si>
  <si>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</si>
  <si>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</si>
  <si>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</si>
  <si>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</si>
  <si>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</si>
  <si>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</si>
  <si>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</si>
  <si>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</si>
  <si>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</si>
  <si>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</si>
  <si>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</si>
  <si>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</si>
  <si>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</si>
  <si>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</si>
  <si>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</si>
  <si>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</si>
  <si>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</si>
  <si>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</si>
  <si>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</si>
  <si>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</si>
  <si>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</si>
  <si>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</si>
  <si>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</si>
  <si>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</si>
  <si>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</si>
  <si>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</si>
  <si>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</si>
  <si>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</si>
  <si>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</si>
  <si>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</si>
  <si>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</si>
  <si>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</si>
  <si>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</si>
  <si>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</si>
  <si>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</si>
  <si>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</si>
  <si>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</si>
  <si>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</si>
  <si>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</si>
  <si>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</si>
  <si>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</si>
  <si>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</si>
  <si>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</si>
  <si>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</si>
  <si>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</si>
  <si>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</si>
  <si>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</si>
  <si>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</si>
  <si>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</si>
  <si>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</si>
  <si>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</si>
  <si>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</si>
  <si>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</si>
  <si>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</si>
  <si>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</si>
  <si>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</si>
  <si>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</si>
  <si>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</si>
  <si>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</si>
  <si>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</si>
  <si>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</si>
  <si>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</si>
  <si>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</si>
  <si>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</si>
  <si>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</si>
  <si>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</si>
  <si>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</si>
  <si>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</si>
  <si>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</si>
  <si>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</si>
  <si>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</si>
  <si>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</si>
  <si>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</si>
  <si>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</si>
  <si>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</si>
  <si>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</si>
  <si>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</si>
  <si>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</si>
  <si>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</si>
  <si>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</si>
  <si>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</si>
  <si>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</si>
  <si>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</si>
  <si>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</si>
  <si>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</si>
  <si>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</si>
  <si>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</si>
  <si>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</si>
  <si>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</si>
  <si>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</si>
  <si>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</si>
  <si>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</si>
  <si>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</si>
  <si>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</si>
  <si>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</si>
  <si>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</si>
  <si>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</si>
  <si>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</si>
  <si>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</si>
  <si>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</si>
  <si>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</si>
  <si>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</si>
  <si>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</si>
  <si>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</si>
  <si>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</si>
  <si>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</si>
  <si>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</si>
  <si>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</si>
  <si>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</si>
  <si>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</si>
  <si>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</si>
  <si>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</si>
  <si>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</si>
  <si>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</si>
  <si>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</si>
  <si>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</si>
  <si>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</si>
  <si>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</si>
  <si>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</si>
  <si>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</si>
  <si>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</si>
  <si>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</si>
  <si>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</si>
  <si>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</si>
  <si>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</si>
  <si>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</si>
  <si>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</si>
  <si>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</si>
  <si>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</si>
  <si>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</si>
  <si>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</si>
  <si>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</si>
  <si>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</si>
  <si>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</si>
  <si>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</si>
  <si>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</si>
  <si>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</si>
  <si>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</si>
  <si>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</si>
  <si>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</si>
  <si>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</si>
  <si>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</si>
  <si>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</si>
  <si>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</si>
  <si>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</si>
  <si>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</si>
  <si>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</si>
  <si>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</si>
  <si>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</si>
  <si>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</si>
  <si>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</si>
  <si>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国民健康保険中央会施行経費等((項）介護保険制度運営推進費）</t>
  </si>
  <si>
    <t>老健局</t>
  </si>
  <si>
    <t>介護保険計画課長
山口　高志</t>
  </si>
  <si>
    <t>平成12年度</t>
  </si>
  <si>
    <t>終了予定なし</t>
  </si>
  <si>
    <t>介護保険計画課</t>
  </si>
  <si>
    <t>-</t>
  </si>
  <si>
    <t>介護保険事業費補助金の国庫補助について（介護保険事業費補助金交付要綱）</t>
  </si>
  <si>
    <t>介護保険制度の安定的な運営を確保するため、介護報酬の審査支払等が円滑かつ適切に行われるよう、着実なシステム運用等に努める。</t>
  </si>
  <si>
    <t>介護保険事業費補助金</t>
  </si>
  <si>
    <t>介護給付適正化システムの運用経費を上回る成果実績</t>
  </si>
  <si>
    <t>介護給付適正化システムによる過誤調整額（＝効果額）</t>
  </si>
  <si>
    <t>百万円</t>
  </si>
  <si>
    <t>国保中央会調べ</t>
  </si>
  <si>
    <t>介護給付審査支払システムによる審査件数</t>
  </si>
  <si>
    <t>千件</t>
  </si>
  <si>
    <t>　Ｘ/Ｙ</t>
  </si>
  <si>
    <t>単位当たりコスト＝Ｘ／Ｙ
Ｘ：「執行額」
Ｙ：「審査件数」</t>
    <phoneticPr fontId="5"/>
  </si>
  <si>
    <t>円</t>
  </si>
  <si>
    <t>　Ｘ/Ｙ</t>
    <phoneticPr fontId="5"/>
  </si>
  <si>
    <t>482,519千円
/171,918千件</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</si>
  <si>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</si>
  <si>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</si>
  <si>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年齢調整後の要介護度別認定率の地域差【2020年度末までに縮減】</t>
  </si>
  <si>
    <t>540</t>
  </si>
  <si>
    <t>492</t>
  </si>
  <si>
    <t>436</t>
  </si>
  <si>
    <t>823</t>
  </si>
  <si>
    <t>825</t>
  </si>
  <si>
    <t>835</t>
  </si>
  <si>
    <t>805</t>
  </si>
  <si>
    <t>804</t>
  </si>
  <si>
    <t>0800</t>
  </si>
  <si>
    <t>○</t>
  </si>
  <si>
    <t>厚労</t>
  </si>
  <si>
    <t>-</t>
    <phoneticPr fontId="5"/>
  </si>
  <si>
    <t>-</t>
    <phoneticPr fontId="5"/>
  </si>
  <si>
    <t>本事業の実施により、改革項目である市町村による給付費の適正化に向けた取組を促す。</t>
    <phoneticPr fontId="5"/>
  </si>
  <si>
    <t>介護保険における介護報酬の審査支払業務は、介護保険制度の運営に不可欠な事業である。</t>
    <phoneticPr fontId="5"/>
  </si>
  <si>
    <t>介護保険における介護報酬の審査支払業務は、介護保険法第176条に基づき国民健康保険団体連合会が行うこととされている。</t>
    <phoneticPr fontId="5"/>
  </si>
  <si>
    <t>介護保険における介護報酬の審査支払業務は、介護保険制度の運営に不可欠な事業であり、優先度の高い事業である。</t>
    <phoneticPr fontId="5"/>
  </si>
  <si>
    <t>有</t>
  </si>
  <si>
    <t>無</t>
  </si>
  <si>
    <t>・介護保険における介護報酬の審査支払業務は、介護保険法第176条に基づき国民健康保険団体連合会が行うこととされており、支出先として妥当である。
・国民健康保険中央会が行った委託は、広く一般競争入札による公募の結果、一者応札となったものの、価格は予定価格以下であり、業者の提案書は監査人による精査を経て、契約に至ったものである。</t>
    <phoneticPr fontId="5"/>
  </si>
  <si>
    <t>‐</t>
  </si>
  <si>
    <t>国保中央会が行う全国決済業務や適正な審査支払業務の支援は、安定的な制度運営を確保するために重要であり、妥当である。</t>
    <phoneticPr fontId="5"/>
  </si>
  <si>
    <t>毎年安定したコストで推移しており、妥当な水準である。</t>
    <phoneticPr fontId="5"/>
  </si>
  <si>
    <t>業務の遂行に必要な経費として合理的な支出となっている。</t>
    <phoneticPr fontId="5"/>
  </si>
  <si>
    <t>交付要綱に定める範囲で適切に補助を行っている。</t>
    <phoneticPr fontId="5"/>
  </si>
  <si>
    <t>毎年度成果目標を達成した成果実績となっている。</t>
    <phoneticPr fontId="5"/>
  </si>
  <si>
    <t>介護保険における介護報酬の審査支払業務のために必要なシステムであり、活動実績に基づく支出がなされている。</t>
    <phoneticPr fontId="5"/>
  </si>
  <si>
    <t>介護報酬の審査支払業務等に必要不可欠なシステムとして活用されている。</t>
    <phoneticPr fontId="5"/>
  </si>
  <si>
    <t>今後においても、介護保険制度の安定的な運営を確保するため、介護保険審査支払システムの運用等について引き続き効率的・適正な執行に努めてまいりたい。</t>
    <phoneticPr fontId="5"/>
  </si>
  <si>
    <t>委託料</t>
  </si>
  <si>
    <t>委託料</t>
    <rPh sb="0" eb="3">
      <t>イタクリョウ</t>
    </rPh>
    <phoneticPr fontId="5"/>
  </si>
  <si>
    <t>人件費</t>
  </si>
  <si>
    <t>人件費</t>
    <rPh sb="0" eb="3">
      <t>ジンケンヒ</t>
    </rPh>
    <phoneticPr fontId="5"/>
  </si>
  <si>
    <t>使用料及び賃借料</t>
    <rPh sb="0" eb="3">
      <t>シヨウリョウ</t>
    </rPh>
    <rPh sb="3" eb="4">
      <t>オヨ</t>
    </rPh>
    <rPh sb="5" eb="8">
      <t>チンシャクリョウ</t>
    </rPh>
    <phoneticPr fontId="5"/>
  </si>
  <si>
    <t>役務費</t>
  </si>
  <si>
    <t>A.公益社団法人国民健康保険中央会</t>
    <phoneticPr fontId="5"/>
  </si>
  <si>
    <t>B.日本電気㈱</t>
    <phoneticPr fontId="5"/>
  </si>
  <si>
    <t>システム運用委託費</t>
    <rPh sb="4" eb="6">
      <t>ウンヨウ</t>
    </rPh>
    <rPh sb="6" eb="8">
      <t>イタク</t>
    </rPh>
    <rPh sb="8" eb="9">
      <t>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</si>
  <si>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</si>
  <si>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研修会会場使用料等</t>
    <rPh sb="0" eb="2">
      <t>ケンシュウ</t>
    </rPh>
    <rPh sb="2" eb="3">
      <t>カイ</t>
    </rPh>
    <rPh sb="3" eb="5">
      <t>カイジョウ</t>
    </rPh>
    <rPh sb="5" eb="8">
      <t>シヨウリョウ</t>
    </rPh>
    <rPh sb="8" eb="9">
      <t>トウ</t>
    </rPh>
    <phoneticPr fontId="5"/>
  </si>
  <si>
    <t>雑役務費</t>
    <rPh sb="0" eb="1">
      <t>ザツ</t>
    </rPh>
    <rPh sb="1" eb="4">
      <t>エキムヒ</t>
    </rPh>
    <phoneticPr fontId="5"/>
  </si>
  <si>
    <t>システム運用経費</t>
    <rPh sb="4" eb="6">
      <t>ウンヨウ</t>
    </rPh>
    <rPh sb="6" eb="8">
      <t>ケイヒ</t>
    </rPh>
    <phoneticPr fontId="5"/>
  </si>
  <si>
    <t>C.日本システムウェア㈱</t>
    <phoneticPr fontId="5"/>
  </si>
  <si>
    <t>D.兵庫県国民健康保険団体連合会</t>
    <phoneticPr fontId="5"/>
  </si>
  <si>
    <t>介護保険関係業務に係る人件費</t>
  </si>
  <si>
    <t>システム運用経費</t>
  </si>
  <si>
    <t>通信回線料</t>
  </si>
  <si>
    <t>公益社団法人国民健康保険中央会</t>
    <phoneticPr fontId="5"/>
  </si>
  <si>
    <t>介護報酬の審査支払等が円滑かつ適切に行われるためのシステム運用等業務</t>
  </si>
  <si>
    <t>介護報酬の審査支払等が円滑かつ適切に行われるためのシステム運用等業務</t>
    <phoneticPr fontId="5"/>
  </si>
  <si>
    <t>補助金等交付</t>
  </si>
  <si>
    <t>日本電気㈱</t>
    <phoneticPr fontId="5"/>
  </si>
  <si>
    <t>介護報酬の審査支払等に必要なシステム運用</t>
    <phoneticPr fontId="5"/>
  </si>
  <si>
    <t>日本システムウェア㈱</t>
    <phoneticPr fontId="5"/>
  </si>
  <si>
    <t>兵庫県国民保険団体連合会</t>
  </si>
  <si>
    <t>奈良県国民保険団体連合会</t>
  </si>
  <si>
    <t>熊本県国民保険団体連合会</t>
  </si>
  <si>
    <t>福岡県国民保険団体連合会</t>
  </si>
  <si>
    <t>岡山県国民保険団体連合会</t>
  </si>
  <si>
    <t>三重県国民保険団体連合会</t>
  </si>
  <si>
    <t>福島県国民保険団体連合会</t>
  </si>
  <si>
    <t>愛知県国民保険団体連合会</t>
  </si>
  <si>
    <t>鹿児島県国民保険団体連合会</t>
  </si>
  <si>
    <t>徳島県国民保険団体連合会</t>
  </si>
  <si>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phoneticPr fontId="5"/>
  </si>
  <si>
    <t>役務費</t>
    <rPh sb="0" eb="2">
      <t>エキム</t>
    </rPh>
    <phoneticPr fontId="5"/>
  </si>
  <si>
    <t>通信回線料</t>
    <rPh sb="0" eb="2">
      <t>ツウシン</t>
    </rPh>
    <rPh sb="2" eb="5">
      <t>カイセンリョウ</t>
    </rPh>
    <phoneticPr fontId="5"/>
  </si>
  <si>
    <t>33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</si>
  <si>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元年度においては、約1.8億件の審査処理を介護保険審査支払等システムで行っており、介護報酬の審査支払等の円滑かつ適切な実施にあたり、不可欠なシステムであると評価できる。また、介護給付適正化システムについても、令和元年度に約62億円の過誤調整を行っており、十分な費用対効果があった。</t>
    <rPh sb="107" eb="109">
      <t>レイワ</t>
    </rPh>
    <rPh sb="109" eb="110">
      <t>モト</t>
    </rPh>
    <rPh sb="213" eb="215">
      <t>レイワ</t>
    </rPh>
    <rPh sb="215" eb="216">
      <t>モト</t>
    </rPh>
    <phoneticPr fontId="5"/>
  </si>
  <si>
    <t>485,358千円
/178,046千件</t>
    <phoneticPr fontId="5"/>
  </si>
  <si>
    <t>兵庫県国民健康保険団体連合会</t>
    <rPh sb="5" eb="7">
      <t>ケンコウ</t>
    </rPh>
    <phoneticPr fontId="5"/>
  </si>
  <si>
    <t>奈良県国民健康保険団体連合会</t>
    <rPh sb="5" eb="7">
      <t>ケンコウ</t>
    </rPh>
    <phoneticPr fontId="5"/>
  </si>
  <si>
    <t>熊本県国民健康保険団体連合会</t>
    <rPh sb="5" eb="7">
      <t>ケンコウ</t>
    </rPh>
    <phoneticPr fontId="5"/>
  </si>
  <si>
    <t>福岡県国民健康保険団体連合会</t>
    <rPh sb="5" eb="7">
      <t>ケンコウ</t>
    </rPh>
    <phoneticPr fontId="5"/>
  </si>
  <si>
    <t>岡山県国民健康保険団体連合会</t>
    <rPh sb="5" eb="7">
      <t>ケンコウ</t>
    </rPh>
    <phoneticPr fontId="5"/>
  </si>
  <si>
    <t>三重県国民健康保険団体連合会</t>
    <rPh sb="5" eb="7">
      <t>ケンコウ</t>
    </rPh>
    <phoneticPr fontId="5"/>
  </si>
  <si>
    <t>福島県国民健康保険団体連合会</t>
    <rPh sb="5" eb="7">
      <t>ケンコウ</t>
    </rPh>
    <phoneticPr fontId="5"/>
  </si>
  <si>
    <t>愛知県国民健康保険団体連合会</t>
    <rPh sb="5" eb="7">
      <t>ケンコウ</t>
    </rPh>
    <phoneticPr fontId="5"/>
  </si>
  <si>
    <t>鹿児島県国民健康保険団体連合会</t>
    <rPh sb="6" eb="8">
      <t>ケンコウ</t>
    </rPh>
    <phoneticPr fontId="5"/>
  </si>
  <si>
    <t>徳島県国民健康保険団体連合会</t>
    <rPh sb="5" eb="7">
      <t>ケンコウ</t>
    </rPh>
    <phoneticPr fontId="5"/>
  </si>
  <si>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phoneticPr fontId="5"/>
  </si>
  <si>
    <t>介護報酬の審査支払等が円滑かつ適切に行われるよう、引き続き、必要な予算額を確保し、適正な執行に努めること。</t>
    <phoneticPr fontId="5"/>
  </si>
  <si>
    <t>点検対象外</t>
    <rPh sb="0" eb="2">
      <t>テンケン</t>
    </rPh>
    <rPh sb="2" eb="5">
      <t>タイショウガイ</t>
    </rPh>
    <phoneticPr fontId="5"/>
  </si>
  <si>
    <t>-</t>
    <phoneticPr fontId="5"/>
  </si>
  <si>
    <t>・認定者数、受給者数、サービスの種類別の給付実績を定期的にモニタリング（点検）するとともに、地域差を分析し、介護給付費の適正化の方策を策定した上で、介護給付費適正化の取組を実施した保険者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</si>
</sst>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56696</xdr:colOff>
      <xdr:row>31</xdr:row>
      <xdr:rowOff>45357</xdr:rowOff>
    </xdr:from>
    <xdr:to>
      <xdr:col>42</xdr:col>
      <xdr:colOff>8921</xdr:colOff>
      <xdr:row>31</xdr:row>
      <xdr:rowOff>270004</xdr:rowOff>
    </xdr:to>
    <xdr:sp macro="" textlink="">
      <xdr:nvSpPr>
        <xdr:cNvPr id="2" name="テキスト ボックス 1"/>
        <xdr:cNvSpPr txBox="1"/>
      </xdr:nvSpPr>
      <xdr:spPr>
        <a:xfrm>
          <a:off x="6950982" y="9955893"/>
          <a:ext cx="677939"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45357</xdr:colOff>
      <xdr:row>100</xdr:row>
      <xdr:rowOff>34018</xdr:rowOff>
    </xdr:from>
    <xdr:to>
      <xdr:col>41</xdr:col>
      <xdr:colOff>179011</xdr:colOff>
      <xdr:row>100</xdr:row>
      <xdr:rowOff>258665</xdr:rowOff>
    </xdr:to>
    <xdr:sp macro="" textlink="">
      <xdr:nvSpPr>
        <xdr:cNvPr id="3" name="テキスト ボックス 2"/>
        <xdr:cNvSpPr txBox="1"/>
      </xdr:nvSpPr>
      <xdr:spPr>
        <a:xfrm>
          <a:off x="6939643" y="11996964"/>
          <a:ext cx="677939"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90714</xdr:colOff>
      <xdr:row>458</xdr:row>
      <xdr:rowOff>56696</xdr:rowOff>
    </xdr:from>
    <xdr:to>
      <xdr:col>49</xdr:col>
      <xdr:colOff>380394</xdr:colOff>
      <xdr:row>458</xdr:row>
      <xdr:rowOff>242963</xdr:rowOff>
    </xdr:to>
    <xdr:sp macro="" textlink="">
      <xdr:nvSpPr>
        <xdr:cNvPr id="4" name="正方形/長方形 3"/>
        <xdr:cNvSpPr/>
      </xdr:nvSpPr>
      <xdr:spPr>
        <a:xfrm>
          <a:off x="8436428" y="17734642"/>
          <a:ext cx="83396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7</xdr:col>
      <xdr:colOff>110673</xdr:colOff>
      <xdr:row>747</xdr:row>
      <xdr:rowOff>328840</xdr:rowOff>
    </xdr:from>
    <xdr:to>
      <xdr:col>20</xdr:col>
      <xdr:colOff>130630</xdr:colOff>
      <xdr:row>749</xdr:row>
      <xdr:rowOff>58970</xdr:rowOff>
    </xdr:to>
    <xdr:sp macro="" textlink="">
      <xdr:nvSpPr>
        <xdr:cNvPr id="5" name="テキスト ボックス 4"/>
        <xdr:cNvSpPr txBox="1"/>
      </xdr:nvSpPr>
      <xdr:spPr>
        <a:xfrm>
          <a:off x="1380673" y="37306251"/>
          <a:ext cx="2378528" cy="433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令和２年度交付決定ベース</a:t>
          </a:r>
          <a:r>
            <a:rPr kumimoji="1" lang="en-US" altLang="ja-JP" sz="1200">
              <a:solidFill>
                <a:sysClr val="windowText" lastClr="000000"/>
              </a:solidFill>
            </a:rPr>
            <a:t>】</a:t>
          </a:r>
        </a:p>
      </xdr:txBody>
    </xdr:sp>
    <xdr:clientData/>
  </xdr:twoCellAnchor>
  <xdr:twoCellAnchor>
    <xdr:from>
      <xdr:col>20</xdr:col>
      <xdr:colOff>68036</xdr:colOff>
      <xdr:row>750</xdr:row>
      <xdr:rowOff>182256</xdr:rowOff>
    </xdr:from>
    <xdr:to>
      <xdr:col>22</xdr:col>
      <xdr:colOff>171133</xdr:colOff>
      <xdr:row>752</xdr:row>
      <xdr:rowOff>13607</xdr:rowOff>
    </xdr:to>
    <xdr:cxnSp macro="">
      <xdr:nvCxnSpPr>
        <xdr:cNvPr id="6" name="直線矢印コネクタ 5"/>
        <xdr:cNvCxnSpPr/>
      </xdr:nvCxnSpPr>
      <xdr:spPr>
        <a:xfrm flipH="1">
          <a:off x="3751036" y="38193356"/>
          <a:ext cx="471397" cy="53620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748</xdr:row>
      <xdr:rowOff>258262</xdr:rowOff>
    </xdr:from>
    <xdr:to>
      <xdr:col>30</xdr:col>
      <xdr:colOff>176895</xdr:colOff>
      <xdr:row>750</xdr:row>
      <xdr:rowOff>634</xdr:rowOff>
    </xdr:to>
    <xdr:sp macro="" textlink="">
      <xdr:nvSpPr>
        <xdr:cNvPr id="7" name="正方形/長方形 6"/>
        <xdr:cNvSpPr/>
      </xdr:nvSpPr>
      <xdr:spPr>
        <a:xfrm>
          <a:off x="3477080" y="37558162"/>
          <a:ext cx="2224315" cy="45357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748</xdr:row>
      <xdr:rowOff>251537</xdr:rowOff>
    </xdr:from>
    <xdr:to>
      <xdr:col>29</xdr:col>
      <xdr:colOff>68893</xdr:colOff>
      <xdr:row>750</xdr:row>
      <xdr:rowOff>201705</xdr:rowOff>
    </xdr:to>
    <xdr:sp macro="" textlink="">
      <xdr:nvSpPr>
        <xdr:cNvPr id="8" name="テキスト ボックス 7"/>
        <xdr:cNvSpPr txBox="1"/>
      </xdr:nvSpPr>
      <xdr:spPr>
        <a:xfrm>
          <a:off x="4183694" y="37551437"/>
          <a:ext cx="1225549" cy="66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４８８</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750</xdr:row>
      <xdr:rowOff>51914</xdr:rowOff>
    </xdr:from>
    <xdr:to>
      <xdr:col>49</xdr:col>
      <xdr:colOff>189646</xdr:colOff>
      <xdr:row>752</xdr:row>
      <xdr:rowOff>160882</xdr:rowOff>
    </xdr:to>
    <xdr:sp macro="" textlink="">
      <xdr:nvSpPr>
        <xdr:cNvPr id="9" name="テキスト ボックス 8"/>
        <xdr:cNvSpPr txBox="1"/>
      </xdr:nvSpPr>
      <xdr:spPr>
        <a:xfrm>
          <a:off x="6609496" y="38063014"/>
          <a:ext cx="2603500" cy="813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国民健康保険中央会等が行う事務処理を効率的かつ正確に行うために、交付要綱に基づき補助金の交付を行う。</a:t>
          </a:r>
        </a:p>
      </xdr:txBody>
    </xdr:sp>
    <xdr:clientData/>
  </xdr:twoCellAnchor>
  <xdr:twoCellAnchor>
    <xdr:from>
      <xdr:col>35</xdr:col>
      <xdr:colOff>51229</xdr:colOff>
      <xdr:row>750</xdr:row>
      <xdr:rowOff>64589</xdr:rowOff>
    </xdr:from>
    <xdr:to>
      <xdr:col>49</xdr:col>
      <xdr:colOff>190929</xdr:colOff>
      <xdr:row>751</xdr:row>
      <xdr:rowOff>308961</xdr:rowOff>
    </xdr:to>
    <xdr:sp macro="" textlink="">
      <xdr:nvSpPr>
        <xdr:cNvPr id="10" name="大かっこ 9"/>
        <xdr:cNvSpPr/>
      </xdr:nvSpPr>
      <xdr:spPr>
        <a:xfrm>
          <a:off x="6496479" y="38075689"/>
          <a:ext cx="2717800" cy="59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754</xdr:row>
      <xdr:rowOff>207917</xdr:rowOff>
    </xdr:from>
    <xdr:to>
      <xdr:col>34</xdr:col>
      <xdr:colOff>145624</xdr:colOff>
      <xdr:row>757</xdr:row>
      <xdr:rowOff>130629</xdr:rowOff>
    </xdr:to>
    <xdr:sp macro="" textlink="">
      <xdr:nvSpPr>
        <xdr:cNvPr id="11" name="大かっこ 10"/>
        <xdr:cNvSpPr/>
      </xdr:nvSpPr>
      <xdr:spPr>
        <a:xfrm>
          <a:off x="3561924" y="39645953"/>
          <a:ext cx="2752271" cy="977265"/>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189979</xdr:colOff>
      <xdr:row>755</xdr:row>
      <xdr:rowOff>244453</xdr:rowOff>
    </xdr:from>
    <xdr:to>
      <xdr:col>17</xdr:col>
      <xdr:colOff>190500</xdr:colOff>
      <xdr:row>759</xdr:row>
      <xdr:rowOff>122464</xdr:rowOff>
    </xdr:to>
    <xdr:cxnSp macro="">
      <xdr:nvCxnSpPr>
        <xdr:cNvPr id="12" name="直線矢印コネクタ 11"/>
        <xdr:cNvCxnSpPr/>
      </xdr:nvCxnSpPr>
      <xdr:spPr>
        <a:xfrm>
          <a:off x="3314179" y="40020853"/>
          <a:ext cx="521" cy="13004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762</xdr:row>
      <xdr:rowOff>261467</xdr:rowOff>
    </xdr:from>
    <xdr:to>
      <xdr:col>16</xdr:col>
      <xdr:colOff>0</xdr:colOff>
      <xdr:row>764</xdr:row>
      <xdr:rowOff>103254</xdr:rowOff>
    </xdr:to>
    <xdr:sp macro="" textlink="">
      <xdr:nvSpPr>
        <xdr:cNvPr id="13" name="正方形/長方形 12"/>
        <xdr:cNvSpPr/>
      </xdr:nvSpPr>
      <xdr:spPr>
        <a:xfrm>
          <a:off x="1650601" y="42520717"/>
          <a:ext cx="1295799" cy="55298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４６１百万円</a:t>
          </a:r>
          <a:endParaRPr kumimoji="1" lang="en-US" altLang="ja-JP" sz="1200">
            <a:solidFill>
              <a:sysClr val="windowText" lastClr="000000"/>
            </a:solidFill>
          </a:endParaRPr>
        </a:p>
      </xdr:txBody>
    </xdr:sp>
    <xdr:clientData/>
  </xdr:twoCellAnchor>
  <xdr:twoCellAnchor>
    <xdr:from>
      <xdr:col>13</xdr:col>
      <xdr:colOff>146361</xdr:colOff>
      <xdr:row>759</xdr:row>
      <xdr:rowOff>281558</xdr:rowOff>
    </xdr:from>
    <xdr:to>
      <xdr:col>22</xdr:col>
      <xdr:colOff>83448</xdr:colOff>
      <xdr:row>760</xdr:row>
      <xdr:rowOff>212911</xdr:rowOff>
    </xdr:to>
    <xdr:sp macro="" textlink="">
      <xdr:nvSpPr>
        <xdr:cNvPr id="14" name="正方形/長方形 13"/>
        <xdr:cNvSpPr/>
      </xdr:nvSpPr>
      <xdr:spPr>
        <a:xfrm>
          <a:off x="2540311" y="41480358"/>
          <a:ext cx="1594437" cy="28695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761</xdr:row>
      <xdr:rowOff>293353</xdr:rowOff>
    </xdr:from>
    <xdr:to>
      <xdr:col>27</xdr:col>
      <xdr:colOff>176281</xdr:colOff>
      <xdr:row>762</xdr:row>
      <xdr:rowOff>151888</xdr:rowOff>
    </xdr:to>
    <xdr:sp macro="" textlink="">
      <xdr:nvSpPr>
        <xdr:cNvPr id="15" name="大かっこ 14"/>
        <xdr:cNvSpPr/>
      </xdr:nvSpPr>
      <xdr:spPr>
        <a:xfrm>
          <a:off x="4339933" y="42197003"/>
          <a:ext cx="808398" cy="2141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764</xdr:row>
      <xdr:rowOff>245835</xdr:rowOff>
    </xdr:from>
    <xdr:to>
      <xdr:col>40</xdr:col>
      <xdr:colOff>136071</xdr:colOff>
      <xdr:row>765</xdr:row>
      <xdr:rowOff>444499</xdr:rowOff>
    </xdr:to>
    <xdr:sp macro="" textlink="">
      <xdr:nvSpPr>
        <xdr:cNvPr id="16" name="大かっこ 15"/>
        <xdr:cNvSpPr/>
      </xdr:nvSpPr>
      <xdr:spPr>
        <a:xfrm>
          <a:off x="1916087" y="43214168"/>
          <a:ext cx="5557762" cy="445609"/>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761</xdr:row>
      <xdr:rowOff>27215</xdr:rowOff>
    </xdr:from>
    <xdr:to>
      <xdr:col>16</xdr:col>
      <xdr:colOff>108857</xdr:colOff>
      <xdr:row>762</xdr:row>
      <xdr:rowOff>176893</xdr:rowOff>
    </xdr:to>
    <xdr:cxnSp macro="">
      <xdr:nvCxnSpPr>
        <xdr:cNvPr id="17" name="直線矢印コネクタ 16"/>
        <xdr:cNvCxnSpPr/>
      </xdr:nvCxnSpPr>
      <xdr:spPr>
        <a:xfrm flipH="1">
          <a:off x="2700566" y="41930865"/>
          <a:ext cx="354691" cy="505278"/>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762</xdr:row>
      <xdr:rowOff>257736</xdr:rowOff>
    </xdr:from>
    <xdr:to>
      <xdr:col>29</xdr:col>
      <xdr:colOff>40822</xdr:colOff>
      <xdr:row>764</xdr:row>
      <xdr:rowOff>89647</xdr:rowOff>
    </xdr:to>
    <xdr:sp macro="" textlink="">
      <xdr:nvSpPr>
        <xdr:cNvPr id="18" name="正方形/長方形 17"/>
        <xdr:cNvSpPr/>
      </xdr:nvSpPr>
      <xdr:spPr>
        <a:xfrm>
          <a:off x="3498851" y="42516986"/>
          <a:ext cx="1882321" cy="54311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１３３百万円　　</a:t>
          </a:r>
          <a:endParaRPr kumimoji="1" lang="en-US" altLang="ja-JP" sz="1200">
            <a:solidFill>
              <a:sysClr val="windowText" lastClr="000000"/>
            </a:solidFill>
          </a:endParaRPr>
        </a:p>
      </xdr:txBody>
    </xdr:sp>
    <xdr:clientData/>
  </xdr:twoCellAnchor>
  <xdr:twoCellAnchor>
    <xdr:from>
      <xdr:col>20</xdr:col>
      <xdr:colOff>27214</xdr:colOff>
      <xdr:row>761</xdr:row>
      <xdr:rowOff>40822</xdr:rowOff>
    </xdr:from>
    <xdr:to>
      <xdr:col>22</xdr:col>
      <xdr:colOff>54429</xdr:colOff>
      <xdr:row>762</xdr:row>
      <xdr:rowOff>122464</xdr:rowOff>
    </xdr:to>
    <xdr:cxnSp macro="">
      <xdr:nvCxnSpPr>
        <xdr:cNvPr id="19" name="直線矢印コネクタ 18"/>
        <xdr:cNvCxnSpPr/>
      </xdr:nvCxnSpPr>
      <xdr:spPr>
        <a:xfrm>
          <a:off x="3710214" y="41944472"/>
          <a:ext cx="395515" cy="437242"/>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761</xdr:row>
      <xdr:rowOff>268940</xdr:rowOff>
    </xdr:from>
    <xdr:to>
      <xdr:col>13</xdr:col>
      <xdr:colOff>116170</xdr:colOff>
      <xdr:row>762</xdr:row>
      <xdr:rowOff>145678</xdr:rowOff>
    </xdr:to>
    <xdr:sp macro="" textlink="">
      <xdr:nvSpPr>
        <xdr:cNvPr id="20" name="大かっこ 19"/>
        <xdr:cNvSpPr/>
      </xdr:nvSpPr>
      <xdr:spPr>
        <a:xfrm>
          <a:off x="1704123" y="42172590"/>
          <a:ext cx="805997" cy="2323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753</xdr:row>
      <xdr:rowOff>37095</xdr:rowOff>
    </xdr:from>
    <xdr:to>
      <xdr:col>23</xdr:col>
      <xdr:colOff>178390</xdr:colOff>
      <xdr:row>754</xdr:row>
      <xdr:rowOff>145676</xdr:rowOff>
    </xdr:to>
    <xdr:sp macro="" textlink="">
      <xdr:nvSpPr>
        <xdr:cNvPr id="21" name="正方形/長方形 20"/>
        <xdr:cNvSpPr/>
      </xdr:nvSpPr>
      <xdr:spPr>
        <a:xfrm>
          <a:off x="2189525" y="39108645"/>
          <a:ext cx="2224315" cy="46418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14</xdr:col>
      <xdr:colOff>176388</xdr:colOff>
      <xdr:row>752</xdr:row>
      <xdr:rowOff>49962</xdr:rowOff>
    </xdr:from>
    <xdr:to>
      <xdr:col>22</xdr:col>
      <xdr:colOff>193622</xdr:colOff>
      <xdr:row>753</xdr:row>
      <xdr:rowOff>47038</xdr:rowOff>
    </xdr:to>
    <xdr:sp macro="" textlink="">
      <xdr:nvSpPr>
        <xdr:cNvPr id="22" name="テキスト ボックス 21"/>
        <xdr:cNvSpPr txBox="1"/>
      </xdr:nvSpPr>
      <xdr:spPr>
        <a:xfrm>
          <a:off x="2975092" y="41289684"/>
          <a:ext cx="1616493" cy="34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753</xdr:row>
      <xdr:rowOff>30172</xdr:rowOff>
    </xdr:from>
    <xdr:to>
      <xdr:col>23</xdr:col>
      <xdr:colOff>60891</xdr:colOff>
      <xdr:row>754</xdr:row>
      <xdr:rowOff>235322</xdr:rowOff>
    </xdr:to>
    <xdr:sp macro="" textlink="">
      <xdr:nvSpPr>
        <xdr:cNvPr id="23" name="テキスト ボックス 22"/>
        <xdr:cNvSpPr txBox="1"/>
      </xdr:nvSpPr>
      <xdr:spPr>
        <a:xfrm>
          <a:off x="2779598" y="39101722"/>
          <a:ext cx="1516743" cy="56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４８２</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750</xdr:row>
      <xdr:rowOff>231320</xdr:rowOff>
    </xdr:from>
    <xdr:to>
      <xdr:col>29</xdr:col>
      <xdr:colOff>163286</xdr:colOff>
      <xdr:row>752</xdr:row>
      <xdr:rowOff>27214</xdr:rowOff>
    </xdr:to>
    <xdr:cxnSp macro="">
      <xdr:nvCxnSpPr>
        <xdr:cNvPr id="24" name="直線矢印コネクタ 23"/>
        <xdr:cNvCxnSpPr/>
      </xdr:nvCxnSpPr>
      <xdr:spPr>
        <a:xfrm>
          <a:off x="4979898" y="38242420"/>
          <a:ext cx="523738" cy="500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753</xdr:row>
      <xdr:rowOff>37095</xdr:rowOff>
    </xdr:from>
    <xdr:to>
      <xdr:col>40</xdr:col>
      <xdr:colOff>178390</xdr:colOff>
      <xdr:row>754</xdr:row>
      <xdr:rowOff>145676</xdr:rowOff>
    </xdr:to>
    <xdr:sp macro="" textlink="">
      <xdr:nvSpPr>
        <xdr:cNvPr id="25" name="正方形/長方形 24"/>
        <xdr:cNvSpPr/>
      </xdr:nvSpPr>
      <xdr:spPr>
        <a:xfrm>
          <a:off x="5320075" y="39108645"/>
          <a:ext cx="2224315" cy="464181"/>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31</xdr:col>
      <xdr:colOff>58797</xdr:colOff>
      <xdr:row>752</xdr:row>
      <xdr:rowOff>47036</xdr:rowOff>
    </xdr:from>
    <xdr:to>
      <xdr:col>40</xdr:col>
      <xdr:colOff>23519</xdr:colOff>
      <xdr:row>753</xdr:row>
      <xdr:rowOff>35277</xdr:rowOff>
    </xdr:to>
    <xdr:sp macro="" textlink="">
      <xdr:nvSpPr>
        <xdr:cNvPr id="26" name="テキスト ボックス 25"/>
        <xdr:cNvSpPr txBox="1"/>
      </xdr:nvSpPr>
      <xdr:spPr>
        <a:xfrm>
          <a:off x="6255927" y="41286758"/>
          <a:ext cx="1763888" cy="34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753</xdr:row>
      <xdr:rowOff>18966</xdr:rowOff>
    </xdr:from>
    <xdr:to>
      <xdr:col>41</xdr:col>
      <xdr:colOff>18409</xdr:colOff>
      <xdr:row>754</xdr:row>
      <xdr:rowOff>224116</xdr:rowOff>
    </xdr:to>
    <xdr:sp macro="" textlink="">
      <xdr:nvSpPr>
        <xdr:cNvPr id="27" name="テキスト ボックス 26"/>
        <xdr:cNvSpPr txBox="1"/>
      </xdr:nvSpPr>
      <xdr:spPr>
        <a:xfrm>
          <a:off x="5399581" y="39090516"/>
          <a:ext cx="2168978" cy="56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Ｄ．３５都道府県国保連合会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755</xdr:row>
      <xdr:rowOff>272144</xdr:rowOff>
    </xdr:from>
    <xdr:to>
      <xdr:col>36</xdr:col>
      <xdr:colOff>521</xdr:colOff>
      <xdr:row>759</xdr:row>
      <xdr:rowOff>150155</xdr:rowOff>
    </xdr:to>
    <xdr:cxnSp macro="">
      <xdr:nvCxnSpPr>
        <xdr:cNvPr id="28" name="直線矢印コネクタ 27"/>
        <xdr:cNvCxnSpPr/>
      </xdr:nvCxnSpPr>
      <xdr:spPr>
        <a:xfrm>
          <a:off x="6629400" y="40048544"/>
          <a:ext cx="521" cy="13004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759</xdr:row>
      <xdr:rowOff>258536</xdr:rowOff>
    </xdr:from>
    <xdr:to>
      <xdr:col>38</xdr:col>
      <xdr:colOff>149679</xdr:colOff>
      <xdr:row>760</xdr:row>
      <xdr:rowOff>217714</xdr:rowOff>
    </xdr:to>
    <xdr:sp macro="" textlink="">
      <xdr:nvSpPr>
        <xdr:cNvPr id="29" name="正方形/長方形 28"/>
        <xdr:cNvSpPr/>
      </xdr:nvSpPr>
      <xdr:spPr>
        <a:xfrm>
          <a:off x="6261100" y="41457336"/>
          <a:ext cx="886279" cy="314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763</xdr:row>
      <xdr:rowOff>3202</xdr:rowOff>
    </xdr:from>
    <xdr:to>
      <xdr:col>39</xdr:col>
      <xdr:colOff>145675</xdr:colOff>
      <xdr:row>764</xdr:row>
      <xdr:rowOff>0</xdr:rowOff>
    </xdr:to>
    <xdr:sp macro="" textlink="">
      <xdr:nvSpPr>
        <xdr:cNvPr id="30" name="正方形/長方形 29"/>
        <xdr:cNvSpPr/>
      </xdr:nvSpPr>
      <xdr:spPr>
        <a:xfrm>
          <a:off x="5968039" y="42618052"/>
          <a:ext cx="1359486" cy="35239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760</xdr:row>
      <xdr:rowOff>326571</xdr:rowOff>
    </xdr:from>
    <xdr:to>
      <xdr:col>36</xdr:col>
      <xdr:colOff>1</xdr:colOff>
      <xdr:row>762</xdr:row>
      <xdr:rowOff>176893</xdr:rowOff>
    </xdr:to>
    <xdr:cxnSp macro="">
      <xdr:nvCxnSpPr>
        <xdr:cNvPr id="31" name="直線矢印コネクタ 30"/>
        <xdr:cNvCxnSpPr/>
      </xdr:nvCxnSpPr>
      <xdr:spPr>
        <a:xfrm flipH="1">
          <a:off x="6629400" y="41880971"/>
          <a:ext cx="1" cy="5551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54428</xdr:colOff>
      <xdr:row>755</xdr:row>
      <xdr:rowOff>108857</xdr:rowOff>
    </xdr:from>
    <xdr:to>
      <xdr:col>17</xdr:col>
      <xdr:colOff>65685</xdr:colOff>
      <xdr:row>758</xdr:row>
      <xdr:rowOff>205952</xdr:rowOff>
    </xdr:to>
    <xdr:sp macro="" textlink="">
      <xdr:nvSpPr>
        <xdr:cNvPr id="32" name="テキスト ボックス 31"/>
        <xdr:cNvSpPr txBox="1"/>
      </xdr:nvSpPr>
      <xdr:spPr>
        <a:xfrm>
          <a:off x="1159328" y="39885257"/>
          <a:ext cx="2036907" cy="116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ただし、本事業に要する総事業費は６７９百万円のため、差額１９７百万円は国保中央会において補填している。</a:t>
          </a:r>
        </a:p>
      </xdr:txBody>
    </xdr:sp>
    <xdr:clientData/>
  </xdr:twoCellAnchor>
  <xdr:twoCellAnchor>
    <xdr:from>
      <xdr:col>34</xdr:col>
      <xdr:colOff>51171</xdr:colOff>
      <xdr:row>458</xdr:row>
      <xdr:rowOff>72196</xdr:rowOff>
    </xdr:from>
    <xdr:to>
      <xdr:col>37</xdr:col>
      <xdr:colOff>175065</xdr:colOff>
      <xdr:row>458</xdr:row>
      <xdr:rowOff>258463</xdr:rowOff>
    </xdr:to>
    <xdr:sp macro="" textlink="">
      <xdr:nvSpPr>
        <xdr:cNvPr id="34" name="正方形/長方形 33"/>
        <xdr:cNvSpPr/>
      </xdr:nvSpPr>
      <xdr:spPr>
        <a:xfrm>
          <a:off x="6331898" y="20467241"/>
          <a:ext cx="678076"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twoCellAnchor>
    <xdr:from>
      <xdr:col>34</xdr:col>
      <xdr:colOff>69273</xdr:colOff>
      <xdr:row>457</xdr:row>
      <xdr:rowOff>40409</xdr:rowOff>
    </xdr:from>
    <xdr:to>
      <xdr:col>37</xdr:col>
      <xdr:colOff>167023</xdr:colOff>
      <xdr:row>457</xdr:row>
      <xdr:rowOff>235142</xdr:rowOff>
    </xdr:to>
    <xdr:sp macro="" textlink="">
      <xdr:nvSpPr>
        <xdr:cNvPr id="35" name="正方形/長方形 34"/>
        <xdr:cNvSpPr/>
      </xdr:nvSpPr>
      <xdr:spPr>
        <a:xfrm>
          <a:off x="6350000" y="20141045"/>
          <a:ext cx="651932"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47</xdr:col>
      <xdr:colOff>17319</xdr:colOff>
      <xdr:row>457</xdr:row>
      <xdr:rowOff>46183</xdr:rowOff>
    </xdr:from>
    <xdr:to>
      <xdr:col>49</xdr:col>
      <xdr:colOff>299797</xdr:colOff>
      <xdr:row>457</xdr:row>
      <xdr:rowOff>240916</xdr:rowOff>
    </xdr:to>
    <xdr:sp macro="" textlink="">
      <xdr:nvSpPr>
        <xdr:cNvPr id="36" name="正方形/長方形 35"/>
        <xdr:cNvSpPr/>
      </xdr:nvSpPr>
      <xdr:spPr>
        <a:xfrm>
          <a:off x="8699501" y="20146819"/>
          <a:ext cx="651932"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34</xdr:col>
      <xdr:colOff>63500</xdr:colOff>
      <xdr:row>432</xdr:row>
      <xdr:rowOff>52916</xdr:rowOff>
    </xdr:from>
    <xdr:to>
      <xdr:col>37</xdr:col>
      <xdr:colOff>161250</xdr:colOff>
      <xdr:row>432</xdr:row>
      <xdr:rowOff>247649</xdr:rowOff>
    </xdr:to>
    <xdr:sp macro="" textlink="">
      <xdr:nvSpPr>
        <xdr:cNvPr id="37" name="正方形/長方形 36"/>
        <xdr:cNvSpPr/>
      </xdr:nvSpPr>
      <xdr:spPr>
        <a:xfrm>
          <a:off x="6900333" y="19272249"/>
          <a:ext cx="701000"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twoCellAnchor>
    <xdr:from>
      <xdr:col>47</xdr:col>
      <xdr:colOff>31749</xdr:colOff>
      <xdr:row>432</xdr:row>
      <xdr:rowOff>63500</xdr:rowOff>
    </xdr:from>
    <xdr:to>
      <xdr:col>49</xdr:col>
      <xdr:colOff>314227</xdr:colOff>
      <xdr:row>432</xdr:row>
      <xdr:rowOff>258233</xdr:rowOff>
    </xdr:to>
    <xdr:sp macro="" textlink="">
      <xdr:nvSpPr>
        <xdr:cNvPr id="38" name="正方形/長方形 37"/>
        <xdr:cNvSpPr/>
      </xdr:nvSpPr>
      <xdr:spPr>
        <a:xfrm>
          <a:off x="9482666" y="19282833"/>
          <a:ext cx="684644" cy="19473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精査中</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2" zoomScale="90" zoomScaleNormal="75" zoomScaleSheetLayoutView="90" zoomScalePageLayoutView="85" workbookViewId="0">
      <selection activeCell="G433" sqref="G433:X43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661</v>
      </c>
      <c r="AK2" s="191"/>
      <c r="AL2" s="191"/>
      <c r="AM2" s="191"/>
      <c r="AN2" s="83" t="s">
        <v>322</v>
      </c>
      <c r="AO2" s="191">
        <v>20</v>
      </c>
      <c r="AP2" s="191"/>
      <c r="AQ2" s="191"/>
      <c r="AR2" s="84" t="s">
        <v>625</v>
      </c>
      <c r="AS2" s="192">
        <v>908</v>
      </c>
      <c r="AT2" s="192"/>
      <c r="AU2" s="192"/>
      <c r="AV2" s="83" t="str">
        <f>IF(AW2="","","-")</f>
        <v/>
      </c>
      <c r="AW2" s="379"/>
      <c r="AX2" s="379"/>
    </row>
    <row r="3" spans="1:50" ht="21" customHeight="1" thickBot="1" x14ac:dyDescent="0.25">
      <c r="A3" s="505" t="s">
        <v>618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2">
      <c r="A4" s="707" t="s">
        <v>25</v>
      </c>
      <c r="B4" s="708"/>
      <c r="C4" s="708"/>
      <c r="D4" s="708"/>
      <c r="E4" s="708"/>
      <c r="F4" s="708"/>
      <c r="G4" s="683" t="s">
        <v>627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540" t="s">
        <v>630</v>
      </c>
      <c r="H5" s="541"/>
      <c r="I5" s="541"/>
      <c r="J5" s="541"/>
      <c r="K5" s="541"/>
      <c r="L5" s="541"/>
      <c r="M5" s="542" t="s">
        <v>65</v>
      </c>
      <c r="N5" s="543"/>
      <c r="O5" s="543"/>
      <c r="P5" s="543"/>
      <c r="Q5" s="543"/>
      <c r="R5" s="544"/>
      <c r="S5" s="545" t="s">
        <v>631</v>
      </c>
      <c r="T5" s="541"/>
      <c r="U5" s="541"/>
      <c r="V5" s="541"/>
      <c r="W5" s="541"/>
      <c r="X5" s="546"/>
      <c r="Y5" s="699" t="s">
        <v>3</v>
      </c>
      <c r="Z5" s="700"/>
      <c r="AA5" s="700"/>
      <c r="AB5" s="700"/>
      <c r="AC5" s="700"/>
      <c r="AD5" s="701"/>
      <c r="AE5" s="702" t="s">
        <v>632</v>
      </c>
      <c r="AF5" s="702"/>
      <c r="AG5" s="702"/>
      <c r="AH5" s="702"/>
      <c r="AI5" s="702"/>
      <c r="AJ5" s="702"/>
      <c r="AK5" s="702"/>
      <c r="AL5" s="702"/>
      <c r="AM5" s="702"/>
      <c r="AN5" s="702"/>
      <c r="AO5" s="702"/>
      <c r="AP5" s="703"/>
      <c r="AQ5" s="704" t="s">
        <v>629</v>
      </c>
      <c r="AR5" s="705"/>
      <c r="AS5" s="705"/>
      <c r="AT5" s="705"/>
      <c r="AU5" s="705"/>
      <c r="AV5" s="705"/>
      <c r="AW5" s="705"/>
      <c r="AX5" s="706"/>
    </row>
    <row r="6" spans="1:50" ht="39" customHeight="1" x14ac:dyDescent="0.2">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2">
      <c r="A7" s="806" t="s">
        <v>22</v>
      </c>
      <c r="B7" s="807"/>
      <c r="C7" s="807"/>
      <c r="D7" s="807"/>
      <c r="E7" s="807"/>
      <c r="F7" s="808"/>
      <c r="G7" s="809" t="s">
        <v>633</v>
      </c>
      <c r="H7" s="810"/>
      <c r="I7" s="810"/>
      <c r="J7" s="810"/>
      <c r="K7" s="810"/>
      <c r="L7" s="810"/>
      <c r="M7" s="810"/>
      <c r="N7" s="810"/>
      <c r="O7" s="810"/>
      <c r="P7" s="810"/>
      <c r="Q7" s="810"/>
      <c r="R7" s="810"/>
      <c r="S7" s="810"/>
      <c r="T7" s="810"/>
      <c r="U7" s="810"/>
      <c r="V7" s="810"/>
      <c r="W7" s="810"/>
      <c r="X7" s="811"/>
      <c r="Y7" s="377" t="s">
        <v>305</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6" t="s">
        <v>208</v>
      </c>
      <c r="B8" s="807"/>
      <c r="C8" s="807"/>
      <c r="D8" s="807"/>
      <c r="E8" s="807"/>
      <c r="F8" s="808"/>
      <c r="G8" s="203" t="str">
        <f>入力規則等!A27</f>
        <v>高齢社会対策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2">
      <c r="A9" s="108" t="s">
        <v>23</v>
      </c>
      <c r="B9" s="109"/>
      <c r="C9" s="109"/>
      <c r="D9" s="109"/>
      <c r="E9" s="109"/>
      <c r="F9" s="109"/>
      <c r="G9" s="554" t="s">
        <v>635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4" t="s">
        <v>29</v>
      </c>
      <c r="B10" s="725"/>
      <c r="C10" s="725"/>
      <c r="D10" s="725"/>
      <c r="E10" s="725"/>
      <c r="F10" s="725"/>
      <c r="G10" s="657" t="s">
        <v>715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24" t="s">
        <v>5</v>
      </c>
      <c r="B11" s="725"/>
      <c r="C11" s="725"/>
      <c r="D11" s="725"/>
      <c r="E11" s="725"/>
      <c r="F11" s="73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102" t="s">
        <v>24</v>
      </c>
      <c r="B12" s="103"/>
      <c r="C12" s="103"/>
      <c r="D12" s="103"/>
      <c r="E12" s="103"/>
      <c r="F12" s="104"/>
      <c r="G12" s="663"/>
      <c r="H12" s="664"/>
      <c r="I12" s="664"/>
      <c r="J12" s="664"/>
      <c r="K12" s="664"/>
      <c r="L12" s="664"/>
      <c r="M12" s="664"/>
      <c r="N12" s="664"/>
      <c r="O12" s="664"/>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26"/>
    </row>
    <row r="13" spans="1:50" ht="21" customHeight="1" x14ac:dyDescent="0.2">
      <c r="A13" s="105"/>
      <c r="B13" s="106"/>
      <c r="C13" s="106"/>
      <c r="D13" s="106"/>
      <c r="E13" s="106"/>
      <c r="F13" s="107"/>
      <c r="G13" s="727" t="s">
        <v>6</v>
      </c>
      <c r="H13" s="728"/>
      <c r="I13" s="620" t="s">
        <v>7</v>
      </c>
      <c r="J13" s="621"/>
      <c r="K13" s="621"/>
      <c r="L13" s="621"/>
      <c r="M13" s="621"/>
      <c r="N13" s="621"/>
      <c r="O13" s="622"/>
      <c r="P13" s="148">
        <v>509</v>
      </c>
      <c r="Q13" s="149"/>
      <c r="R13" s="149"/>
      <c r="S13" s="149"/>
      <c r="T13" s="149"/>
      <c r="U13" s="149"/>
      <c r="V13" s="150"/>
      <c r="W13" s="148">
        <v>492</v>
      </c>
      <c r="X13" s="149"/>
      <c r="Y13" s="149"/>
      <c r="Z13" s="149"/>
      <c r="AA13" s="149"/>
      <c r="AB13" s="149"/>
      <c r="AC13" s="150"/>
      <c r="AD13" s="148">
        <v>492</v>
      </c>
      <c r="AE13" s="149"/>
      <c r="AF13" s="149"/>
      <c r="AG13" s="149"/>
      <c r="AH13" s="149"/>
      <c r="AI13" s="149"/>
      <c r="AJ13" s="150"/>
      <c r="AK13" s="148">
        <v>492</v>
      </c>
      <c r="AL13" s="149"/>
      <c r="AM13" s="149"/>
      <c r="AN13" s="149"/>
      <c r="AO13" s="149"/>
      <c r="AP13" s="149"/>
      <c r="AQ13" s="150"/>
      <c r="AR13" s="145">
        <v>492</v>
      </c>
      <c r="AS13" s="146"/>
      <c r="AT13" s="146"/>
      <c r="AU13" s="146"/>
      <c r="AV13" s="146"/>
      <c r="AW13" s="146"/>
      <c r="AX13" s="376"/>
    </row>
    <row r="14" spans="1:50" ht="21" customHeight="1" x14ac:dyDescent="0.2">
      <c r="A14" s="105"/>
      <c r="B14" s="106"/>
      <c r="C14" s="106"/>
      <c r="D14" s="106"/>
      <c r="E14" s="106"/>
      <c r="F14" s="107"/>
      <c r="G14" s="729"/>
      <c r="H14" s="730"/>
      <c r="I14" s="557" t="s">
        <v>8</v>
      </c>
      <c r="J14" s="611"/>
      <c r="K14" s="611"/>
      <c r="L14" s="611"/>
      <c r="M14" s="611"/>
      <c r="N14" s="611"/>
      <c r="O14" s="612"/>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662</v>
      </c>
      <c r="AL14" s="149"/>
      <c r="AM14" s="149"/>
      <c r="AN14" s="149"/>
      <c r="AO14" s="149"/>
      <c r="AP14" s="149"/>
      <c r="AQ14" s="150"/>
      <c r="AR14" s="647"/>
      <c r="AS14" s="647"/>
      <c r="AT14" s="647"/>
      <c r="AU14" s="647"/>
      <c r="AV14" s="647"/>
      <c r="AW14" s="647"/>
      <c r="AX14" s="648"/>
    </row>
    <row r="15" spans="1:50" ht="21" customHeight="1" x14ac:dyDescent="0.2">
      <c r="A15" s="105"/>
      <c r="B15" s="106"/>
      <c r="C15" s="106"/>
      <c r="D15" s="106"/>
      <c r="E15" s="106"/>
      <c r="F15" s="107"/>
      <c r="G15" s="729"/>
      <c r="H15" s="730"/>
      <c r="I15" s="557" t="s">
        <v>50</v>
      </c>
      <c r="J15" s="558"/>
      <c r="K15" s="558"/>
      <c r="L15" s="558"/>
      <c r="M15" s="558"/>
      <c r="N15" s="558"/>
      <c r="O15" s="559"/>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662</v>
      </c>
      <c r="AL15" s="149"/>
      <c r="AM15" s="149"/>
      <c r="AN15" s="149"/>
      <c r="AO15" s="149"/>
      <c r="AP15" s="149"/>
      <c r="AQ15" s="150"/>
      <c r="AR15" s="148" t="s">
        <v>734</v>
      </c>
      <c r="AS15" s="149"/>
      <c r="AT15" s="149"/>
      <c r="AU15" s="149"/>
      <c r="AV15" s="149"/>
      <c r="AW15" s="149"/>
      <c r="AX15" s="610"/>
    </row>
    <row r="16" spans="1:50" ht="21" customHeight="1" x14ac:dyDescent="0.2">
      <c r="A16" s="105"/>
      <c r="B16" s="106"/>
      <c r="C16" s="106"/>
      <c r="D16" s="106"/>
      <c r="E16" s="106"/>
      <c r="F16" s="107"/>
      <c r="G16" s="729"/>
      <c r="H16" s="730"/>
      <c r="I16" s="557" t="s">
        <v>51</v>
      </c>
      <c r="J16" s="558"/>
      <c r="K16" s="558"/>
      <c r="L16" s="558"/>
      <c r="M16" s="558"/>
      <c r="N16" s="558"/>
      <c r="O16" s="559"/>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662</v>
      </c>
      <c r="AL16" s="149"/>
      <c r="AM16" s="149"/>
      <c r="AN16" s="149"/>
      <c r="AO16" s="149"/>
      <c r="AP16" s="149"/>
      <c r="AQ16" s="150"/>
      <c r="AR16" s="660"/>
      <c r="AS16" s="661"/>
      <c r="AT16" s="661"/>
      <c r="AU16" s="661"/>
      <c r="AV16" s="661"/>
      <c r="AW16" s="661"/>
      <c r="AX16" s="662"/>
    </row>
    <row r="17" spans="1:50" ht="24.75" customHeight="1" x14ac:dyDescent="0.2">
      <c r="A17" s="105"/>
      <c r="B17" s="106"/>
      <c r="C17" s="106"/>
      <c r="D17" s="106"/>
      <c r="E17" s="106"/>
      <c r="F17" s="107"/>
      <c r="G17" s="729"/>
      <c r="H17" s="730"/>
      <c r="I17" s="557" t="s">
        <v>49</v>
      </c>
      <c r="J17" s="611"/>
      <c r="K17" s="611"/>
      <c r="L17" s="611"/>
      <c r="M17" s="611"/>
      <c r="N17" s="611"/>
      <c r="O17" s="612"/>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662</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1"/>
      <c r="H18" s="732"/>
      <c r="I18" s="719" t="s">
        <v>20</v>
      </c>
      <c r="J18" s="720"/>
      <c r="K18" s="720"/>
      <c r="L18" s="720"/>
      <c r="M18" s="720"/>
      <c r="N18" s="720"/>
      <c r="O18" s="721"/>
      <c r="P18" s="154">
        <f>SUM(P13:V17)</f>
        <v>509</v>
      </c>
      <c r="Q18" s="155"/>
      <c r="R18" s="155"/>
      <c r="S18" s="155"/>
      <c r="T18" s="155"/>
      <c r="U18" s="155"/>
      <c r="V18" s="156"/>
      <c r="W18" s="154">
        <f>SUM(W13:AC17)</f>
        <v>492</v>
      </c>
      <c r="X18" s="155"/>
      <c r="Y18" s="155"/>
      <c r="Z18" s="155"/>
      <c r="AA18" s="155"/>
      <c r="AB18" s="155"/>
      <c r="AC18" s="156"/>
      <c r="AD18" s="154">
        <f>SUM(AD13:AJ17)</f>
        <v>492</v>
      </c>
      <c r="AE18" s="155"/>
      <c r="AF18" s="155"/>
      <c r="AG18" s="155"/>
      <c r="AH18" s="155"/>
      <c r="AI18" s="155"/>
      <c r="AJ18" s="156"/>
      <c r="AK18" s="154">
        <f>SUM(AK13:AQ17)</f>
        <v>492</v>
      </c>
      <c r="AL18" s="155"/>
      <c r="AM18" s="155"/>
      <c r="AN18" s="155"/>
      <c r="AO18" s="155"/>
      <c r="AP18" s="155"/>
      <c r="AQ18" s="156"/>
      <c r="AR18" s="154">
        <f>SUM(AR13:AX17)</f>
        <v>492</v>
      </c>
      <c r="AS18" s="155"/>
      <c r="AT18" s="155"/>
      <c r="AU18" s="155"/>
      <c r="AV18" s="155"/>
      <c r="AW18" s="155"/>
      <c r="AX18" s="519"/>
    </row>
    <row r="19" spans="1:50" ht="24.75" customHeight="1" x14ac:dyDescent="0.2">
      <c r="A19" s="105"/>
      <c r="B19" s="106"/>
      <c r="C19" s="106"/>
      <c r="D19" s="106"/>
      <c r="E19" s="106"/>
      <c r="F19" s="107"/>
      <c r="G19" s="517" t="s">
        <v>9</v>
      </c>
      <c r="H19" s="518"/>
      <c r="I19" s="518"/>
      <c r="J19" s="518"/>
      <c r="K19" s="518"/>
      <c r="L19" s="518"/>
      <c r="M19" s="518"/>
      <c r="N19" s="518"/>
      <c r="O19" s="518"/>
      <c r="P19" s="148">
        <v>483</v>
      </c>
      <c r="Q19" s="149"/>
      <c r="R19" s="149"/>
      <c r="S19" s="149"/>
      <c r="T19" s="149"/>
      <c r="U19" s="149"/>
      <c r="V19" s="150"/>
      <c r="W19" s="148">
        <v>485</v>
      </c>
      <c r="X19" s="149"/>
      <c r="Y19" s="149"/>
      <c r="Z19" s="149"/>
      <c r="AA19" s="149"/>
      <c r="AB19" s="149"/>
      <c r="AC19" s="150"/>
      <c r="AD19" s="148">
        <v>488</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2">
      <c r="A20" s="105"/>
      <c r="B20" s="106"/>
      <c r="C20" s="106"/>
      <c r="D20" s="106"/>
      <c r="E20" s="106"/>
      <c r="F20" s="107"/>
      <c r="G20" s="517" t="s">
        <v>10</v>
      </c>
      <c r="H20" s="518"/>
      <c r="I20" s="518"/>
      <c r="J20" s="518"/>
      <c r="K20" s="518"/>
      <c r="L20" s="518"/>
      <c r="M20" s="518"/>
      <c r="N20" s="518"/>
      <c r="O20" s="518"/>
      <c r="P20" s="521">
        <f>IF(P18=0, "-", SUM(P19)/P18)</f>
        <v>0.94891944990176813</v>
      </c>
      <c r="Q20" s="521"/>
      <c r="R20" s="521"/>
      <c r="S20" s="521"/>
      <c r="T20" s="521"/>
      <c r="U20" s="521"/>
      <c r="V20" s="521"/>
      <c r="W20" s="521">
        <f t="shared" ref="W20" si="0">IF(W18=0, "-", SUM(W19)/W18)</f>
        <v>0.98577235772357719</v>
      </c>
      <c r="X20" s="521"/>
      <c r="Y20" s="521"/>
      <c r="Z20" s="521"/>
      <c r="AA20" s="521"/>
      <c r="AB20" s="521"/>
      <c r="AC20" s="521"/>
      <c r="AD20" s="521">
        <f t="shared" ref="AD20" si="1">IF(AD18=0, "-", SUM(AD19)/AD18)</f>
        <v>0.99186991869918695</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8"/>
      <c r="B21" s="109"/>
      <c r="C21" s="109"/>
      <c r="D21" s="109"/>
      <c r="E21" s="109"/>
      <c r="F21" s="110"/>
      <c r="G21" s="904" t="s">
        <v>272</v>
      </c>
      <c r="H21" s="905"/>
      <c r="I21" s="905"/>
      <c r="J21" s="905"/>
      <c r="K21" s="905"/>
      <c r="L21" s="905"/>
      <c r="M21" s="905"/>
      <c r="N21" s="905"/>
      <c r="O21" s="905"/>
      <c r="P21" s="521">
        <f>IF(P19=0, "-", SUM(P19)/SUM(P13,P14))</f>
        <v>0.94891944990176813</v>
      </c>
      <c r="Q21" s="521"/>
      <c r="R21" s="521"/>
      <c r="S21" s="521"/>
      <c r="T21" s="521"/>
      <c r="U21" s="521"/>
      <c r="V21" s="521"/>
      <c r="W21" s="521">
        <f t="shared" ref="W21" si="2">IF(W19=0, "-", SUM(W19)/SUM(W13,W14))</f>
        <v>0.98577235772357719</v>
      </c>
      <c r="X21" s="521"/>
      <c r="Y21" s="521"/>
      <c r="Z21" s="521"/>
      <c r="AA21" s="521"/>
      <c r="AB21" s="521"/>
      <c r="AC21" s="521"/>
      <c r="AD21" s="521">
        <f t="shared" ref="AD21" si="3">IF(AD19=0, "-", SUM(AD19)/SUM(AD13,AD14))</f>
        <v>0.99186991869918695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636</v>
      </c>
      <c r="H23" s="118"/>
      <c r="I23" s="118"/>
      <c r="J23" s="118"/>
      <c r="K23" s="118"/>
      <c r="L23" s="118"/>
      <c r="M23" s="118"/>
      <c r="N23" s="118"/>
      <c r="O23" s="119"/>
      <c r="P23" s="145">
        <v>492</v>
      </c>
      <c r="Q23" s="146"/>
      <c r="R23" s="146"/>
      <c r="S23" s="146"/>
      <c r="T23" s="146"/>
      <c r="U23" s="146"/>
      <c r="V23" s="147"/>
      <c r="W23" s="145">
        <v>492</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48">
        <f>AK13</f>
        <v>492</v>
      </c>
      <c r="Q29" s="149"/>
      <c r="R29" s="149"/>
      <c r="S29" s="149"/>
      <c r="T29" s="149"/>
      <c r="U29" s="149"/>
      <c r="V29" s="150"/>
      <c r="W29" s="196">
        <f>AR13</f>
        <v>492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1" t="s">
        <v>268</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306</v>
      </c>
      <c r="AF30" s="368"/>
      <c r="AG30" s="368"/>
      <c r="AH30" s="369"/>
      <c r="AI30" s="370" t="s">
        <v>328</v>
      </c>
      <c r="AJ30" s="370"/>
      <c r="AK30" s="370"/>
      <c r="AL30" s="367"/>
      <c r="AM30" s="370" t="s">
        <v>425</v>
      </c>
      <c r="AN30" s="370"/>
      <c r="AO30" s="370"/>
      <c r="AP30" s="367"/>
      <c r="AQ30" s="623" t="s">
        <v>184</v>
      </c>
      <c r="AR30" s="624"/>
      <c r="AS30" s="624"/>
      <c r="AT30" s="625"/>
      <c r="AU30" s="372" t="s">
        <v>133</v>
      </c>
      <c r="AV30" s="372"/>
      <c r="AW30" s="372"/>
      <c r="AX30" s="373"/>
    </row>
    <row r="31" spans="1:50" ht="18.75" customHeight="1" x14ac:dyDescent="0.2">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633</v>
      </c>
      <c r="AR31" s="163"/>
      <c r="AS31" s="164" t="s">
        <v>185</v>
      </c>
      <c r="AT31" s="187"/>
      <c r="AU31" s="256">
        <v>3</v>
      </c>
      <c r="AV31" s="256"/>
      <c r="AW31" s="360" t="s">
        <v>175</v>
      </c>
      <c r="AX31" s="361"/>
    </row>
    <row r="32" spans="1:50" ht="23.25" customHeight="1" x14ac:dyDescent="0.2">
      <c r="A32" s="497"/>
      <c r="B32" s="495"/>
      <c r="C32" s="495"/>
      <c r="D32" s="495"/>
      <c r="E32" s="495"/>
      <c r="F32" s="496"/>
      <c r="G32" s="522" t="s">
        <v>637</v>
      </c>
      <c r="H32" s="523"/>
      <c r="I32" s="523"/>
      <c r="J32" s="523"/>
      <c r="K32" s="523"/>
      <c r="L32" s="523"/>
      <c r="M32" s="523"/>
      <c r="N32" s="523"/>
      <c r="O32" s="524"/>
      <c r="P32" s="176" t="s">
        <v>638</v>
      </c>
      <c r="Q32" s="176"/>
      <c r="R32" s="176"/>
      <c r="S32" s="176"/>
      <c r="T32" s="176"/>
      <c r="U32" s="176"/>
      <c r="V32" s="176"/>
      <c r="W32" s="176"/>
      <c r="X32" s="218"/>
      <c r="Y32" s="324" t="s">
        <v>12</v>
      </c>
      <c r="Z32" s="531"/>
      <c r="AA32" s="532"/>
      <c r="AB32" s="533" t="s">
        <v>639</v>
      </c>
      <c r="AC32" s="533"/>
      <c r="AD32" s="533"/>
      <c r="AE32" s="348">
        <v>6000</v>
      </c>
      <c r="AF32" s="349"/>
      <c r="AG32" s="349"/>
      <c r="AH32" s="349"/>
      <c r="AI32" s="348">
        <v>6282</v>
      </c>
      <c r="AJ32" s="349"/>
      <c r="AK32" s="349"/>
      <c r="AL32" s="349"/>
      <c r="AM32" s="348"/>
      <c r="AN32" s="349"/>
      <c r="AO32" s="349"/>
      <c r="AP32" s="349"/>
      <c r="AQ32" s="151" t="s">
        <v>633</v>
      </c>
      <c r="AR32" s="152"/>
      <c r="AS32" s="152"/>
      <c r="AT32" s="153"/>
      <c r="AU32" s="349" t="s">
        <v>633</v>
      </c>
      <c r="AV32" s="349"/>
      <c r="AW32" s="349"/>
      <c r="AX32" s="350"/>
    </row>
    <row r="33" spans="1:51" ht="23.25" customHeight="1" x14ac:dyDescent="0.2">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639</v>
      </c>
      <c r="AC33" s="504"/>
      <c r="AD33" s="504"/>
      <c r="AE33" s="348">
        <v>157</v>
      </c>
      <c r="AF33" s="349"/>
      <c r="AG33" s="349"/>
      <c r="AH33" s="349"/>
      <c r="AI33" s="348">
        <v>157</v>
      </c>
      <c r="AJ33" s="349"/>
      <c r="AK33" s="349"/>
      <c r="AL33" s="349"/>
      <c r="AM33" s="348">
        <v>140</v>
      </c>
      <c r="AN33" s="349"/>
      <c r="AO33" s="349"/>
      <c r="AP33" s="349"/>
      <c r="AQ33" s="151" t="s">
        <v>633</v>
      </c>
      <c r="AR33" s="152"/>
      <c r="AS33" s="152"/>
      <c r="AT33" s="153"/>
      <c r="AU33" s="349">
        <v>140</v>
      </c>
      <c r="AV33" s="349"/>
      <c r="AW33" s="349"/>
      <c r="AX33" s="350"/>
    </row>
    <row r="34" spans="1:51" ht="23.25" customHeight="1" x14ac:dyDescent="0.2">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3822</v>
      </c>
      <c r="AF34" s="349"/>
      <c r="AG34" s="349"/>
      <c r="AH34" s="349"/>
      <c r="AI34" s="348">
        <v>4001</v>
      </c>
      <c r="AJ34" s="349"/>
      <c r="AK34" s="349"/>
      <c r="AL34" s="349"/>
      <c r="AM34" s="348" t="s">
        <v>663</v>
      </c>
      <c r="AN34" s="349"/>
      <c r="AO34" s="349"/>
      <c r="AP34" s="349"/>
      <c r="AQ34" s="151" t="s">
        <v>633</v>
      </c>
      <c r="AR34" s="152"/>
      <c r="AS34" s="152"/>
      <c r="AT34" s="153"/>
      <c r="AU34" s="349" t="s">
        <v>633</v>
      </c>
      <c r="AV34" s="349"/>
      <c r="AW34" s="349"/>
      <c r="AX34" s="350"/>
    </row>
    <row r="35" spans="1:51" ht="30" customHeight="1" x14ac:dyDescent="0.2">
      <c r="A35" s="877" t="s">
        <v>296</v>
      </c>
      <c r="B35" s="878"/>
      <c r="C35" s="878"/>
      <c r="D35" s="878"/>
      <c r="E35" s="878"/>
      <c r="F35" s="879"/>
      <c r="G35" s="883" t="s">
        <v>640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30" customHeight="1" thickBot="1" x14ac:dyDescent="0.2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2">
      <c r="A37" s="626" t="s">
        <v>268</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0</v>
      </c>
    </row>
    <row r="38" spans="1:51" ht="18.75" hidden="1" customHeight="1" x14ac:dyDescent="0.2">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7" t="s">
        <v>296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2">
      <c r="A44" s="626" t="s">
        <v>268</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2">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7" t="s">
        <v>296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2">
      <c r="A51" s="494" t="s">
        <v>268</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2">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7" t="s">
        <v>296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2">
      <c r="A58" s="494" t="s">
        <v>268</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2">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7" t="s">
        <v>296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2">
      <c r="A65" s="838" t="s">
        <v>269</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264</v>
      </c>
      <c r="X65" s="850"/>
      <c r="Y65" s="853"/>
      <c r="Z65" s="853"/>
      <c r="AA65" s="854"/>
      <c r="AB65" s="847" t="s">
        <v>11</v>
      </c>
      <c r="AC65" s="843"/>
      <c r="AD65" s="844"/>
      <c r="AE65" s="320" t="s">
        <v>306</v>
      </c>
      <c r="AF65" s="320"/>
      <c r="AG65" s="320"/>
      <c r="AH65" s="320"/>
      <c r="AI65" s="320" t="s">
        <v>328</v>
      </c>
      <c r="AJ65" s="320"/>
      <c r="AK65" s="320"/>
      <c r="AL65" s="320"/>
      <c r="AM65" s="320" t="s">
        <v>425</v>
      </c>
      <c r="AN65" s="320"/>
      <c r="AO65" s="320"/>
      <c r="AP65" s="320"/>
      <c r="AQ65" s="200" t="s">
        <v>184</v>
      </c>
      <c r="AR65" s="184"/>
      <c r="AS65" s="184"/>
      <c r="AT65" s="185"/>
      <c r="AU65" s="956" t="s">
        <v>133</v>
      </c>
      <c r="AV65" s="956"/>
      <c r="AW65" s="956"/>
      <c r="AX65" s="957"/>
      <c r="AY65">
        <f>COUNTA($H$67)</f>
        <v>0</v>
      </c>
    </row>
    <row r="66" spans="1:51" ht="18.75" hidden="1" customHeight="1" x14ac:dyDescent="0.2">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267</v>
      </c>
      <c r="AX66" s="958"/>
      <c r="AY66">
        <f>$AY$65</f>
        <v>0</v>
      </c>
    </row>
    <row r="67" spans="1:51" ht="23.25" hidden="1" customHeight="1" x14ac:dyDescent="0.2">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286</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2">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286</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2">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287</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2">
      <c r="A70" s="831" t="s">
        <v>273</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285</v>
      </c>
      <c r="X70" s="924"/>
      <c r="Y70" s="929" t="s">
        <v>12</v>
      </c>
      <c r="Z70" s="929"/>
      <c r="AA70" s="930"/>
      <c r="AB70" s="931" t="s">
        <v>286</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2">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286</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2">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287</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2">
      <c r="A73" s="817" t="s">
        <v>269</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2">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2" t="s">
        <v>299</v>
      </c>
      <c r="B78" s="893"/>
      <c r="C78" s="893"/>
      <c r="D78" s="893"/>
      <c r="E78" s="890" t="s">
        <v>247</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263</v>
      </c>
      <c r="AP79" s="112"/>
      <c r="AQ79" s="112"/>
      <c r="AR79" s="62" t="s">
        <v>261</v>
      </c>
      <c r="AS79" s="111"/>
      <c r="AT79" s="112"/>
      <c r="AU79" s="112"/>
      <c r="AV79" s="112"/>
      <c r="AW79" s="112"/>
      <c r="AX79" s="113"/>
      <c r="AY79">
        <f>COUNTIF($AR$79,"☑")</f>
        <v>0</v>
      </c>
    </row>
    <row r="80" spans="1:51" ht="18.75" hidden="1" customHeight="1" x14ac:dyDescent="0.2">
      <c r="A80" s="501" t="s">
        <v>146</v>
      </c>
      <c r="B80" s="826" t="s">
        <v>260</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616</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2">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2">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2">
      <c r="A100" s="812" t="s">
        <v>270</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306</v>
      </c>
      <c r="AF100" s="804"/>
      <c r="AG100" s="804"/>
      <c r="AH100" s="805"/>
      <c r="AI100" s="803" t="s">
        <v>328</v>
      </c>
      <c r="AJ100" s="804"/>
      <c r="AK100" s="804"/>
      <c r="AL100" s="805"/>
      <c r="AM100" s="803" t="s">
        <v>425</v>
      </c>
      <c r="AN100" s="804"/>
      <c r="AO100" s="804"/>
      <c r="AP100" s="805"/>
      <c r="AQ100" s="906" t="s">
        <v>333</v>
      </c>
      <c r="AR100" s="907"/>
      <c r="AS100" s="907"/>
      <c r="AT100" s="908"/>
      <c r="AU100" s="906" t="s">
        <v>457</v>
      </c>
      <c r="AV100" s="907"/>
      <c r="AW100" s="907"/>
      <c r="AX100" s="909"/>
    </row>
    <row r="101" spans="1:60" ht="23.25" customHeight="1" x14ac:dyDescent="0.2">
      <c r="A101" s="473"/>
      <c r="B101" s="474"/>
      <c r="C101" s="474"/>
      <c r="D101" s="474"/>
      <c r="E101" s="474"/>
      <c r="F101" s="475"/>
      <c r="G101" s="176" t="s">
        <v>641</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642</v>
      </c>
      <c r="AC101" s="533"/>
      <c r="AD101" s="533"/>
      <c r="AE101" s="343">
        <v>171918</v>
      </c>
      <c r="AF101" s="343"/>
      <c r="AG101" s="343"/>
      <c r="AH101" s="343"/>
      <c r="AI101" s="343">
        <v>178046</v>
      </c>
      <c r="AJ101" s="343"/>
      <c r="AK101" s="343"/>
      <c r="AL101" s="343"/>
      <c r="AM101" s="343"/>
      <c r="AN101" s="343"/>
      <c r="AO101" s="343"/>
      <c r="AP101" s="343"/>
      <c r="AQ101" s="343" t="s">
        <v>663</v>
      </c>
      <c r="AR101" s="343"/>
      <c r="AS101" s="343"/>
      <c r="AT101" s="343"/>
      <c r="AU101" s="348" t="s">
        <v>663</v>
      </c>
      <c r="AV101" s="349"/>
      <c r="AW101" s="349"/>
      <c r="AX101" s="350"/>
    </row>
    <row r="102" spans="1:60" ht="23.25" customHeight="1" x14ac:dyDescent="0.2">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633</v>
      </c>
      <c r="AC102" s="533"/>
      <c r="AD102" s="533"/>
      <c r="AE102" s="343" t="s">
        <v>633</v>
      </c>
      <c r="AF102" s="343"/>
      <c r="AG102" s="343"/>
      <c r="AH102" s="343"/>
      <c r="AI102" s="343" t="s">
        <v>633</v>
      </c>
      <c r="AJ102" s="343"/>
      <c r="AK102" s="343"/>
      <c r="AL102" s="343"/>
      <c r="AM102" s="343" t="s">
        <v>663</v>
      </c>
      <c r="AN102" s="343"/>
      <c r="AO102" s="343"/>
      <c r="AP102" s="343"/>
      <c r="AQ102" s="343" t="s">
        <v>663</v>
      </c>
      <c r="AR102" s="343"/>
      <c r="AS102" s="343"/>
      <c r="AT102" s="343"/>
      <c r="AU102" s="356" t="s">
        <v>663</v>
      </c>
      <c r="AV102" s="357"/>
      <c r="AW102" s="357"/>
      <c r="AX102" s="910"/>
    </row>
    <row r="103" spans="1:60" ht="31.5" hidden="1" customHeight="1" x14ac:dyDescent="0.2">
      <c r="A103" s="470" t="s">
        <v>270</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0</v>
      </c>
    </row>
    <row r="104" spans="1:60" ht="23.25" hidden="1" customHeight="1" x14ac:dyDescent="0.2">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t="s">
        <v>643</v>
      </c>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0" t="s">
        <v>270</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2">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0" t="s">
        <v>270</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2">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0" t="s">
        <v>270</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2">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2">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2">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2.8</v>
      </c>
      <c r="AF116" s="343"/>
      <c r="AG116" s="343"/>
      <c r="AH116" s="343"/>
      <c r="AI116" s="343">
        <v>2.7</v>
      </c>
      <c r="AJ116" s="343"/>
      <c r="AK116" s="343"/>
      <c r="AL116" s="343"/>
      <c r="AM116" s="343" t="s">
        <v>663</v>
      </c>
      <c r="AN116" s="343"/>
      <c r="AO116" s="343"/>
      <c r="AP116" s="343"/>
      <c r="AQ116" s="348" t="s">
        <v>663</v>
      </c>
      <c r="AR116" s="349"/>
      <c r="AS116" s="349"/>
      <c r="AT116" s="349"/>
      <c r="AU116" s="349"/>
      <c r="AV116" s="349"/>
      <c r="AW116" s="349"/>
      <c r="AX116" s="350"/>
    </row>
    <row r="117" spans="1:51" ht="59.1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439" t="s">
        <v>647</v>
      </c>
      <c r="AF117" s="291"/>
      <c r="AG117" s="291"/>
      <c r="AH117" s="291"/>
      <c r="AI117" s="439" t="s">
        <v>720</v>
      </c>
      <c r="AJ117" s="291"/>
      <c r="AK117" s="291"/>
      <c r="AL117" s="291"/>
      <c r="AM117" s="291" t="s">
        <v>663</v>
      </c>
      <c r="AN117" s="291"/>
      <c r="AO117" s="291"/>
      <c r="AP117" s="291"/>
      <c r="AQ117" s="291" t="s">
        <v>663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3" t="s">
        <v>321</v>
      </c>
      <c r="B130" s="971"/>
      <c r="C130" s="970" t="s">
        <v>188</v>
      </c>
      <c r="D130" s="971"/>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4"/>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2">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t="s">
        <v>633</v>
      </c>
      <c r="AV133" s="163"/>
      <c r="AW133" s="164" t="s">
        <v>175</v>
      </c>
      <c r="AX133" s="165"/>
      <c r="AY133">
        <f>$AY$132</f>
        <v>1</v>
      </c>
    </row>
    <row r="134" spans="1:51" ht="39.75" customHeight="1" x14ac:dyDescent="0.2">
      <c r="A134" s="974"/>
      <c r="B134" s="238"/>
      <c r="C134" s="237"/>
      <c r="D134" s="238"/>
      <c r="E134" s="237"/>
      <c r="F134" s="299"/>
      <c r="G134" s="217" t="s">
        <v>633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633</v>
      </c>
      <c r="AC134" s="209"/>
      <c r="AD134" s="209"/>
      <c r="AE134" s="251" t="s">
        <v>633</v>
      </c>
      <c r="AF134" s="152"/>
      <c r="AG134" s="152"/>
      <c r="AH134" s="152"/>
      <c r="AI134" s="251" t="s">
        <v>633</v>
      </c>
      <c r="AJ134" s="152"/>
      <c r="AK134" s="152"/>
      <c r="AL134" s="152"/>
      <c r="AM134" s="251" t="s">
        <v>663</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2">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633</v>
      </c>
      <c r="AC135" s="160"/>
      <c r="AD135" s="160"/>
      <c r="AE135" s="251" t="s">
        <v>633</v>
      </c>
      <c r="AF135" s="152"/>
      <c r="AG135" s="152"/>
      <c r="AH135" s="152"/>
      <c r="AI135" s="251" t="s">
        <v>633</v>
      </c>
      <c r="AJ135" s="152"/>
      <c r="AK135" s="152"/>
      <c r="AL135" s="152"/>
      <c r="AM135" s="251" t="s">
        <v>663</v>
      </c>
      <c r="AN135" s="152"/>
      <c r="AO135" s="152"/>
      <c r="AP135" s="152"/>
      <c r="AQ135" s="251" t="s">
        <v>633</v>
      </c>
      <c r="AR135" s="152"/>
      <c r="AS135" s="152"/>
      <c r="AT135" s="152"/>
      <c r="AU135" s="251" t="s">
        <v>633</v>
      </c>
      <c r="AV135" s="152"/>
      <c r="AW135" s="152"/>
      <c r="AX135" s="193"/>
      <c r="AY135">
        <f t="shared" si="13"/>
        <v>1</v>
      </c>
    </row>
    <row r="136" spans="1:51" ht="18.75" hidden="1" customHeight="1" x14ac:dyDescent="0.2">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4"/>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2">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4"/>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4"/>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4"/>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4"/>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2">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2">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2">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4"/>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2">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4"/>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4"/>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4"/>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4"/>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4"/>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2">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4"/>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4"/>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4"/>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4"/>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4"/>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2">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4"/>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4"/>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4"/>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4"/>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4"/>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2">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4"/>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4"/>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4"/>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4"/>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2">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54" customHeight="1" x14ac:dyDescent="0.2">
      <c r="A428" s="974"/>
      <c r="B428" s="238"/>
      <c r="C428" s="237"/>
      <c r="D428" s="238"/>
      <c r="E428" s="175" t="s">
        <v>731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53.5" customHeight="1" x14ac:dyDescent="0.2">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41.15" customHeight="1" x14ac:dyDescent="0.2">
      <c r="A430" s="974"/>
      <c r="B430" s="238"/>
      <c r="C430" s="235" t="s">
        <v>587</v>
      </c>
      <c r="D430" s="236"/>
      <c r="E430" s="224" t="s">
        <v>315</v>
      </c>
      <c r="F430" s="429"/>
      <c r="G430" s="226" t="s">
        <v>204</v>
      </c>
      <c r="H430" s="173"/>
      <c r="I430" s="173"/>
      <c r="J430" s="227" t="s">
        <v>102</v>
      </c>
      <c r="K430" s="228"/>
      <c r="L430" s="228"/>
      <c r="M430" s="228"/>
      <c r="N430" s="228"/>
      <c r="O430" s="228"/>
      <c r="P430" s="228"/>
      <c r="Q430" s="228"/>
      <c r="R430" s="228"/>
      <c r="S430" s="228"/>
      <c r="T430" s="229"/>
      <c r="U430" s="230" t="s">
        <v>718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8.75" customHeight="1" x14ac:dyDescent="0.2">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2">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v>29</v>
      </c>
      <c r="AF432" s="163"/>
      <c r="AG432" s="164" t="s">
        <v>185</v>
      </c>
      <c r="AH432" s="187"/>
      <c r="AI432" s="201"/>
      <c r="AJ432" s="201"/>
      <c r="AK432" s="201"/>
      <c r="AL432" s="202"/>
      <c r="AM432" s="201"/>
      <c r="AN432" s="201"/>
      <c r="AO432" s="201"/>
      <c r="AP432" s="202"/>
      <c r="AQ432" s="216" t="s">
        <v>633</v>
      </c>
      <c r="AR432" s="163"/>
      <c r="AS432" s="164" t="s">
        <v>185</v>
      </c>
      <c r="AT432" s="187"/>
      <c r="AU432" s="163">
        <v>2</v>
      </c>
      <c r="AV432" s="163"/>
      <c r="AW432" s="164" t="s">
        <v>175</v>
      </c>
      <c r="AX432" s="165"/>
      <c r="AY432">
        <f>$AY$431</f>
        <v>1</v>
      </c>
    </row>
    <row r="433" spans="1:51" ht="23.25" customHeight="1" x14ac:dyDescent="0.2">
      <c r="A433" s="974"/>
      <c r="B433" s="238"/>
      <c r="C433" s="237"/>
      <c r="D433" s="238"/>
      <c r="E433" s="181"/>
      <c r="F433" s="182"/>
      <c r="G433" s="217" t="s">
        <v>735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287</v>
      </c>
      <c r="AC433" s="160"/>
      <c r="AD433" s="160"/>
      <c r="AE433" s="151">
        <v>91.7</v>
      </c>
      <c r="AF433" s="152"/>
      <c r="AG433" s="152"/>
      <c r="AH433" s="152"/>
      <c r="AI433" s="151"/>
      <c r="AJ433" s="152"/>
      <c r="AK433" s="152"/>
      <c r="AL433" s="152"/>
      <c r="AM433" s="151" t="s">
        <v>663</v>
      </c>
      <c r="AN433" s="152"/>
      <c r="AO433" s="152"/>
      <c r="AP433" s="153"/>
      <c r="AQ433" s="151" t="s">
        <v>633</v>
      </c>
      <c r="AR433" s="152"/>
      <c r="AS433" s="152"/>
      <c r="AT433" s="153"/>
      <c r="AU433" s="152"/>
      <c r="AV433" s="152"/>
      <c r="AW433" s="152"/>
      <c r="AX433" s="193"/>
      <c r="AY433">
        <f t="shared" ref="AY433:AY435" si="63">$AY$431</f>
        <v>1</v>
      </c>
    </row>
    <row r="434" spans="1:51" ht="23.25" customHeight="1" x14ac:dyDescent="0.2">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287</v>
      </c>
      <c r="AC434" s="209"/>
      <c r="AD434" s="209"/>
      <c r="AE434" s="151" t="s">
        <v>633</v>
      </c>
      <c r="AF434" s="152"/>
      <c r="AG434" s="152"/>
      <c r="AH434" s="153"/>
      <c r="AI434" s="151">
        <v>100</v>
      </c>
      <c r="AJ434" s="152"/>
      <c r="AK434" s="152"/>
      <c r="AL434" s="152"/>
      <c r="AM434" s="151" t="s">
        <v>663</v>
      </c>
      <c r="AN434" s="152"/>
      <c r="AO434" s="152"/>
      <c r="AP434" s="153"/>
      <c r="AQ434" s="151" t="s">
        <v>633</v>
      </c>
      <c r="AR434" s="152"/>
      <c r="AS434" s="152"/>
      <c r="AT434" s="153"/>
      <c r="AU434" s="152">
        <v>100</v>
      </c>
      <c r="AV434" s="152"/>
      <c r="AW434" s="152"/>
      <c r="AX434" s="193"/>
      <c r="AY434">
        <f t="shared" si="63"/>
        <v>1</v>
      </c>
    </row>
    <row r="435" spans="1:51" ht="23.25" customHeight="1" x14ac:dyDescent="0.2">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633</v>
      </c>
      <c r="AF435" s="152"/>
      <c r="AG435" s="152"/>
      <c r="AH435" s="153"/>
      <c r="AI435" s="151" t="s">
        <v>633</v>
      </c>
      <c r="AJ435" s="152"/>
      <c r="AK435" s="152"/>
      <c r="AL435" s="152"/>
      <c r="AM435" s="151" t="s">
        <v>633</v>
      </c>
      <c r="AN435" s="152"/>
      <c r="AO435" s="152"/>
      <c r="AP435" s="153"/>
      <c r="AQ435" s="151" t="s">
        <v>633</v>
      </c>
      <c r="AR435" s="152"/>
      <c r="AS435" s="152"/>
      <c r="AT435" s="153"/>
      <c r="AU435" s="152" t="s">
        <v>633</v>
      </c>
      <c r="AV435" s="152"/>
      <c r="AW435" s="152"/>
      <c r="AX435" s="193"/>
      <c r="AY435">
        <f t="shared" si="63"/>
        <v>1</v>
      </c>
    </row>
    <row r="436" spans="1:51" ht="18.75" hidden="1" customHeight="1" x14ac:dyDescent="0.2">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2">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v>2</v>
      </c>
      <c r="AV457" s="163"/>
      <c r="AW457" s="164" t="s">
        <v>175</v>
      </c>
      <c r="AX457" s="165"/>
      <c r="AY457">
        <f>$AY$456</f>
        <v>1</v>
      </c>
    </row>
    <row r="458" spans="1:51" ht="23.25" customHeight="1" x14ac:dyDescent="0.2">
      <c r="A458" s="974"/>
      <c r="B458" s="238"/>
      <c r="C458" s="237"/>
      <c r="D458" s="238"/>
      <c r="E458" s="181"/>
      <c r="F458" s="182"/>
      <c r="G458" s="217" t="s">
        <v>650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633</v>
      </c>
      <c r="AC458" s="160"/>
      <c r="AD458" s="160"/>
      <c r="AE458" s="151" t="s">
        <v>633</v>
      </c>
      <c r="AF458" s="152"/>
      <c r="AG458" s="152"/>
      <c r="AH458" s="152"/>
      <c r="AI458" s="151" t="s">
        <v>633</v>
      </c>
      <c r="AJ458" s="152"/>
      <c r="AK458" s="152"/>
      <c r="AL458" s="152"/>
      <c r="AM458" s="151" t="s">
        <v>663</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2">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633</v>
      </c>
      <c r="AC459" s="209"/>
      <c r="AD459" s="209"/>
      <c r="AE459" s="151" t="s">
        <v>633</v>
      </c>
      <c r="AF459" s="152"/>
      <c r="AG459" s="152"/>
      <c r="AH459" s="153"/>
      <c r="AI459" s="151" t="s">
        <v>633</v>
      </c>
      <c r="AJ459" s="152"/>
      <c r="AK459" s="152"/>
      <c r="AL459" s="152"/>
      <c r="AM459" s="151" t="s">
        <v>663</v>
      </c>
      <c r="AN459" s="152"/>
      <c r="AO459" s="152"/>
      <c r="AP459" s="153"/>
      <c r="AQ459" s="151" t="s">
        <v>633</v>
      </c>
      <c r="AR459" s="152"/>
      <c r="AS459" s="152"/>
      <c r="AT459" s="153"/>
      <c r="AU459" s="152" t="s">
        <v>633</v>
      </c>
      <c r="AV459" s="152"/>
      <c r="AW459" s="152"/>
      <c r="AX459" s="193"/>
      <c r="AY459">
        <f t="shared" si="68"/>
        <v>1</v>
      </c>
    </row>
    <row r="460" spans="1:51" ht="23.25" customHeight="1" x14ac:dyDescent="0.2">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633</v>
      </c>
      <c r="AF460" s="152"/>
      <c r="AG460" s="152"/>
      <c r="AH460" s="153"/>
      <c r="AI460" s="151" t="s">
        <v>633</v>
      </c>
      <c r="AJ460" s="152"/>
      <c r="AK460" s="152"/>
      <c r="AL460" s="152"/>
      <c r="AM460" s="151" t="s">
        <v>663</v>
      </c>
      <c r="AN460" s="152"/>
      <c r="AO460" s="152"/>
      <c r="AP460" s="153"/>
      <c r="AQ460" s="151" t="s">
        <v>633</v>
      </c>
      <c r="AR460" s="152"/>
      <c r="AS460" s="152"/>
      <c r="AT460" s="153"/>
      <c r="AU460" s="152" t="s">
        <v>633</v>
      </c>
      <c r="AV460" s="152"/>
      <c r="AW460" s="152"/>
      <c r="AX460" s="193"/>
      <c r="AY460">
        <f t="shared" si="68"/>
        <v>1</v>
      </c>
    </row>
    <row r="461" spans="1:51" ht="18.75" hidden="1" customHeight="1" x14ac:dyDescent="0.2">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hidden="1" customHeight="1" x14ac:dyDescent="0.2">
      <c r="A481" s="974"/>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4"/>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74"/>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4"/>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hidden="1" customHeight="1" x14ac:dyDescent="0.2">
      <c r="A589" s="974"/>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4"/>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74"/>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4"/>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customHeight="1" x14ac:dyDescent="0.2">
      <c r="A697" s="974"/>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2">
      <c r="A698" s="974"/>
      <c r="B698" s="238"/>
      <c r="C698" s="237"/>
      <c r="D698" s="238"/>
      <c r="E698" s="175" t="s">
        <v>664</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5">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34" customHeight="1" x14ac:dyDescent="0.2">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660</v>
      </c>
      <c r="AE702" s="876"/>
      <c r="AF702" s="876"/>
      <c r="AG702" s="865" t="s">
        <v>665</v>
      </c>
      <c r="AH702" s="866"/>
      <c r="AI702" s="866"/>
      <c r="AJ702" s="866"/>
      <c r="AK702" s="866"/>
      <c r="AL702" s="866"/>
      <c r="AM702" s="866"/>
      <c r="AN702" s="866"/>
      <c r="AO702" s="866"/>
      <c r="AP702" s="866"/>
      <c r="AQ702" s="866"/>
      <c r="AR702" s="866"/>
      <c r="AS702" s="866"/>
      <c r="AT702" s="866"/>
      <c r="AU702" s="866"/>
      <c r="AV702" s="866"/>
      <c r="AW702" s="866"/>
      <c r="AX702" s="867"/>
    </row>
    <row r="703" spans="1:51" ht="45"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660</v>
      </c>
      <c r="AE703" s="170"/>
      <c r="AF703" s="170"/>
      <c r="AG703" s="649" t="s">
        <v>666</v>
      </c>
      <c r="AH703" s="650"/>
      <c r="AI703" s="650"/>
      <c r="AJ703" s="650"/>
      <c r="AK703" s="650"/>
      <c r="AL703" s="650"/>
      <c r="AM703" s="650"/>
      <c r="AN703" s="650"/>
      <c r="AO703" s="650"/>
      <c r="AP703" s="650"/>
      <c r="AQ703" s="650"/>
      <c r="AR703" s="650"/>
      <c r="AS703" s="650"/>
      <c r="AT703" s="650"/>
      <c r="AU703" s="650"/>
      <c r="AV703" s="650"/>
      <c r="AW703" s="650"/>
      <c r="AX703" s="651"/>
    </row>
    <row r="704" spans="1:51" ht="34"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660</v>
      </c>
      <c r="AE704" s="568"/>
      <c r="AF704" s="568"/>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37" customHeight="1" x14ac:dyDescent="0.2">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660</v>
      </c>
      <c r="AE705" s="718"/>
      <c r="AF705" s="718"/>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0"/>
      <c r="B706" s="752"/>
      <c r="C706" s="596"/>
      <c r="D706" s="597"/>
      <c r="E706" s="668" t="s">
        <v>297</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668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669</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43"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660</v>
      </c>
      <c r="AE708" s="653"/>
      <c r="AF708" s="653"/>
      <c r="AG708" s="508" t="s">
        <v>672</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660</v>
      </c>
      <c r="AE709" s="170"/>
      <c r="AF709" s="170"/>
      <c r="AG709" s="649" t="s">
        <v>673</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660</v>
      </c>
      <c r="AE710" s="170"/>
      <c r="AF710" s="170"/>
      <c r="AG710" s="649" t="s">
        <v>674</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660</v>
      </c>
      <c r="AE711" s="170"/>
      <c r="AF711" s="170"/>
      <c r="AG711" s="649" t="s">
        <v>675</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2">
      <c r="A712" s="640"/>
      <c r="B712" s="641"/>
      <c r="C712" s="570" t="s">
        <v>265</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671</v>
      </c>
      <c r="AE712" s="568"/>
      <c r="AF712" s="568"/>
      <c r="AG712" s="576" t="s">
        <v>663</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2">
      <c r="A713" s="640"/>
      <c r="B713" s="641"/>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49" t="s">
        <v>663</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2">
      <c r="A714" s="642"/>
      <c r="B714" s="643"/>
      <c r="C714" s="753" t="s">
        <v>244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671</v>
      </c>
      <c r="AE714" s="574"/>
      <c r="AF714" s="575"/>
      <c r="AG714" s="674" t="s">
        <v>663</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2">
      <c r="A715" s="603" t="s">
        <v>39</v>
      </c>
      <c r="B715" s="639"/>
      <c r="C715" s="644" t="s">
        <v>245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660</v>
      </c>
      <c r="AE715" s="653"/>
      <c r="AF715" s="759"/>
      <c r="AG715" s="508" t="s">
        <v>676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671</v>
      </c>
      <c r="AE716" s="741"/>
      <c r="AF716" s="741"/>
      <c r="AG716" s="649" t="s">
        <v>663</v>
      </c>
      <c r="AH716" s="650"/>
      <c r="AI716" s="650"/>
      <c r="AJ716" s="650"/>
      <c r="AK716" s="650"/>
      <c r="AL716" s="650"/>
      <c r="AM716" s="650"/>
      <c r="AN716" s="650"/>
      <c r="AO716" s="650"/>
      <c r="AP716" s="650"/>
      <c r="AQ716" s="650"/>
      <c r="AR716" s="650"/>
      <c r="AS716" s="650"/>
      <c r="AT716" s="650"/>
      <c r="AU716" s="650"/>
      <c r="AV716" s="650"/>
      <c r="AW716" s="650"/>
      <c r="AX716" s="651"/>
    </row>
    <row r="717" spans="1:50" ht="34"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660</v>
      </c>
      <c r="AE717" s="170"/>
      <c r="AF717" s="170"/>
      <c r="AG717" s="649" t="s">
        <v>677</v>
      </c>
      <c r="AH717" s="650"/>
      <c r="AI717" s="650"/>
      <c r="AJ717" s="650"/>
      <c r="AK717" s="650"/>
      <c r="AL717" s="650"/>
      <c r="AM717" s="650"/>
      <c r="AN717" s="650"/>
      <c r="AO717" s="650"/>
      <c r="AP717" s="650"/>
      <c r="AQ717" s="650"/>
      <c r="AR717" s="650"/>
      <c r="AS717" s="650"/>
      <c r="AT717" s="650"/>
      <c r="AU717" s="650"/>
      <c r="AV717" s="650"/>
      <c r="AW717" s="650"/>
      <c r="AX717" s="651"/>
    </row>
    <row r="718" spans="1:50" ht="34"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660</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671</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5"/>
      <c r="B720" s="636"/>
      <c r="C720" s="914" t="s">
        <v>258</v>
      </c>
      <c r="D720" s="912"/>
      <c r="E720" s="912"/>
      <c r="F720" s="915"/>
      <c r="G720" s="911" t="s">
        <v>259</v>
      </c>
      <c r="H720" s="912"/>
      <c r="I720" s="912"/>
      <c r="J720" s="912"/>
      <c r="K720" s="912"/>
      <c r="L720" s="912"/>
      <c r="M720" s="912"/>
      <c r="N720" s="911" t="s">
        <v>262</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5"/>
      <c r="B721" s="636"/>
      <c r="C721" s="898" t="s">
        <v>633</v>
      </c>
      <c r="D721" s="899"/>
      <c r="E721" s="899"/>
      <c r="F721" s="900"/>
      <c r="G721" s="916"/>
      <c r="H721" s="917"/>
      <c r="I721" s="63" t="str">
        <f>IF(OR(G721="　", G721=""), "", "-")</f>
        <v/>
      </c>
      <c r="J721" s="897"/>
      <c r="K721" s="897"/>
      <c r="L721" s="63" t="str">
        <f>IF(M721="","","-")</f>
        <v/>
      </c>
      <c r="M721" s="64"/>
      <c r="N721" s="894" t="s">
        <v>633</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93.75" customHeight="1" x14ac:dyDescent="0.2">
      <c r="A726" s="603" t="s">
        <v>47</v>
      </c>
      <c r="B726" s="604"/>
      <c r="C726" s="424" t="s">
        <v>52</v>
      </c>
      <c r="D726" s="563"/>
      <c r="E726" s="563"/>
      <c r="F726" s="564"/>
      <c r="G726" s="779" t="s">
        <v>719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5">
      <c r="A727" s="605"/>
      <c r="B727" s="606"/>
      <c r="C727" s="680" t="s">
        <v>56</v>
      </c>
      <c r="D727" s="681"/>
      <c r="E727" s="681"/>
      <c r="F727" s="682"/>
      <c r="G727" s="777" t="s">
        <v>679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2">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37" customHeight="1" thickBot="1" x14ac:dyDescent="0.25">
      <c r="A729" s="747" t="s">
        <v>733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50.15" customHeight="1" thickBot="1" x14ac:dyDescent="0.25">
      <c r="A731" s="600" t="s">
        <v>137</v>
      </c>
      <c r="B731" s="601"/>
      <c r="C731" s="601"/>
      <c r="D731" s="601"/>
      <c r="E731" s="602"/>
      <c r="F731" s="665" t="s">
        <v>732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50.15" customHeight="1" thickBot="1" x14ac:dyDescent="0.25">
      <c r="A733" s="600" t="s">
        <v>137</v>
      </c>
      <c r="B733" s="601"/>
      <c r="C733" s="601"/>
      <c r="D733" s="601"/>
      <c r="E733" s="602"/>
      <c r="F733" s="748" t="s">
        <v>734</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6" t="s">
        <v>271</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2">
      <c r="A737" s="142" t="s">
        <v>588</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313</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312</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311</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310</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309</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308</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307</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306</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461</v>
      </c>
      <c r="B746" s="94"/>
      <c r="C746" s="94"/>
      <c r="D746" s="94"/>
      <c r="E746" s="97" t="s">
        <v>626</v>
      </c>
      <c r="F746" s="98"/>
      <c r="G746" s="98"/>
      <c r="H746" s="85" t="str">
        <f>IF(E746="","","-")</f>
        <v>-</v>
      </c>
      <c r="I746" s="98"/>
      <c r="J746" s="98"/>
      <c r="K746" s="85" t="str">
        <f>IF(I746="","","-")</f>
        <v/>
      </c>
      <c r="L746" s="89">
        <v>812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425</v>
      </c>
      <c r="B747" s="94"/>
      <c r="C747" s="94"/>
      <c r="D747" s="94"/>
      <c r="E747" s="97" t="s">
        <v>626</v>
      </c>
      <c r="F747" s="98"/>
      <c r="G747" s="98"/>
      <c r="H747" s="85" t="str">
        <f>IF(E747="","","-")</f>
        <v>-</v>
      </c>
      <c r="I747" s="98"/>
      <c r="J747" s="98"/>
      <c r="K747" s="85" t="str">
        <f>IF(I747="","","-")</f>
        <v/>
      </c>
      <c r="L747" s="89">
        <v>832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1" customHeight="1" x14ac:dyDescent="0.2">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9.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6" customHeight="1" thickBot="1" x14ac:dyDescent="0.2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4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2" t="s">
        <v>302</v>
      </c>
      <c r="B787" s="743"/>
      <c r="C787" s="743"/>
      <c r="D787" s="743"/>
      <c r="E787" s="743"/>
      <c r="F787" s="744"/>
      <c r="G787" s="420" t="s">
        <v>686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7" customHeight="1" x14ac:dyDescent="0.2">
      <c r="A789" s="538"/>
      <c r="B789" s="745"/>
      <c r="C789" s="745"/>
      <c r="D789" s="745"/>
      <c r="E789" s="745"/>
      <c r="F789" s="746"/>
      <c r="G789" s="430" t="s">
        <v>681</v>
      </c>
      <c r="H789" s="431"/>
      <c r="I789" s="431"/>
      <c r="J789" s="431"/>
      <c r="K789" s="432"/>
      <c r="L789" s="433" t="s">
        <v>688</v>
      </c>
      <c r="M789" s="434"/>
      <c r="N789" s="434"/>
      <c r="O789" s="434"/>
      <c r="P789" s="434"/>
      <c r="Q789" s="434"/>
      <c r="R789" s="434"/>
      <c r="S789" s="434"/>
      <c r="T789" s="434"/>
      <c r="U789" s="434"/>
      <c r="V789" s="434"/>
      <c r="W789" s="434"/>
      <c r="X789" s="435"/>
      <c r="Y789" s="436">
        <v>396.6</v>
      </c>
      <c r="Z789" s="437"/>
      <c r="AA789" s="437"/>
      <c r="AB789" s="539"/>
      <c r="AC789" s="430" t="s">
        <v>691</v>
      </c>
      <c r="AD789" s="431"/>
      <c r="AE789" s="431"/>
      <c r="AF789" s="431"/>
      <c r="AG789" s="432"/>
      <c r="AH789" s="433" t="s">
        <v>692</v>
      </c>
      <c r="AI789" s="434"/>
      <c r="AJ789" s="434"/>
      <c r="AK789" s="434"/>
      <c r="AL789" s="434"/>
      <c r="AM789" s="434"/>
      <c r="AN789" s="434"/>
      <c r="AO789" s="434"/>
      <c r="AP789" s="434"/>
      <c r="AQ789" s="434"/>
      <c r="AR789" s="434"/>
      <c r="AS789" s="434"/>
      <c r="AT789" s="435"/>
      <c r="AU789" s="436">
        <v>461</v>
      </c>
      <c r="AV789" s="437"/>
      <c r="AW789" s="437"/>
      <c r="AX789" s="438"/>
    </row>
    <row r="790" spans="1:51" ht="27" customHeight="1" x14ac:dyDescent="0.2">
      <c r="A790" s="538"/>
      <c r="B790" s="745"/>
      <c r="C790" s="745"/>
      <c r="D790" s="745"/>
      <c r="E790" s="745"/>
      <c r="F790" s="746"/>
      <c r="G790" s="333" t="s">
        <v>683</v>
      </c>
      <c r="H790" s="334"/>
      <c r="I790" s="334"/>
      <c r="J790" s="334"/>
      <c r="K790" s="335"/>
      <c r="L790" s="383" t="s">
        <v>689</v>
      </c>
      <c r="M790" s="384"/>
      <c r="N790" s="384"/>
      <c r="O790" s="384"/>
      <c r="P790" s="384"/>
      <c r="Q790" s="384"/>
      <c r="R790" s="384"/>
      <c r="S790" s="384"/>
      <c r="T790" s="384"/>
      <c r="U790" s="384"/>
      <c r="V790" s="384"/>
      <c r="W790" s="384"/>
      <c r="X790" s="385"/>
      <c r="Y790" s="380">
        <v>80</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7" customHeight="1" x14ac:dyDescent="0.2">
      <c r="A791" s="538"/>
      <c r="B791" s="745"/>
      <c r="C791" s="745"/>
      <c r="D791" s="745"/>
      <c r="E791" s="745"/>
      <c r="F791" s="746"/>
      <c r="G791" s="333" t="s">
        <v>716</v>
      </c>
      <c r="H791" s="334"/>
      <c r="I791" s="334"/>
      <c r="J791" s="334"/>
      <c r="K791" s="335"/>
      <c r="L791" s="383" t="s">
        <v>717</v>
      </c>
      <c r="M791" s="384"/>
      <c r="N791" s="384"/>
      <c r="O791" s="384"/>
      <c r="P791" s="384"/>
      <c r="Q791" s="384"/>
      <c r="R791" s="384"/>
      <c r="S791" s="384"/>
      <c r="T791" s="384"/>
      <c r="U791" s="384"/>
      <c r="V791" s="384"/>
      <c r="W791" s="384"/>
      <c r="X791" s="385"/>
      <c r="Y791" s="380">
        <v>5</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7" customHeight="1" x14ac:dyDescent="0.2">
      <c r="A792" s="538"/>
      <c r="B792" s="745"/>
      <c r="C792" s="745"/>
      <c r="D792" s="745"/>
      <c r="E792" s="745"/>
      <c r="F792" s="746"/>
      <c r="G792" s="333" t="s">
        <v>684</v>
      </c>
      <c r="H792" s="334"/>
      <c r="I792" s="334"/>
      <c r="J792" s="334"/>
      <c r="K792" s="335"/>
      <c r="L792" s="383" t="s">
        <v>690</v>
      </c>
      <c r="M792" s="384"/>
      <c r="N792" s="384"/>
      <c r="O792" s="384"/>
      <c r="P792" s="384"/>
      <c r="Q792" s="384"/>
      <c r="R792" s="384"/>
      <c r="S792" s="384"/>
      <c r="T792" s="384"/>
      <c r="U792" s="384"/>
      <c r="V792" s="384"/>
      <c r="W792" s="384"/>
      <c r="X792" s="385"/>
      <c r="Y792" s="380">
        <v>0.4</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idden="1" x14ac:dyDescent="0.2">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idden="1" x14ac:dyDescent="0.2">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idden="1" x14ac:dyDescent="0.2">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idden="1" x14ac:dyDescent="0.2">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idden="1" x14ac:dyDescent="0.2">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idden="1" x14ac:dyDescent="0.2">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482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461</v>
      </c>
      <c r="AV799" s="397"/>
      <c r="AW799" s="397"/>
      <c r="AX799" s="399"/>
    </row>
    <row r="800" spans="1:51" ht="24.75" customHeight="1" x14ac:dyDescent="0.2">
      <c r="A800" s="538"/>
      <c r="B800" s="745"/>
      <c r="C800" s="745"/>
      <c r="D800" s="745"/>
      <c r="E800" s="745"/>
      <c r="F800" s="746"/>
      <c r="G800" s="420" t="s">
        <v>693</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694</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2">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2">
      <c r="A802" s="538"/>
      <c r="B802" s="745"/>
      <c r="C802" s="745"/>
      <c r="D802" s="745"/>
      <c r="E802" s="745"/>
      <c r="F802" s="746"/>
      <c r="G802" s="430" t="s">
        <v>691</v>
      </c>
      <c r="H802" s="431"/>
      <c r="I802" s="431"/>
      <c r="J802" s="431"/>
      <c r="K802" s="432"/>
      <c r="L802" s="433" t="s">
        <v>692</v>
      </c>
      <c r="M802" s="434"/>
      <c r="N802" s="434"/>
      <c r="O802" s="434"/>
      <c r="P802" s="434"/>
      <c r="Q802" s="434"/>
      <c r="R802" s="434"/>
      <c r="S802" s="434"/>
      <c r="T802" s="434"/>
      <c r="U802" s="434"/>
      <c r="V802" s="434"/>
      <c r="W802" s="434"/>
      <c r="X802" s="435"/>
      <c r="Y802" s="436">
        <v>133</v>
      </c>
      <c r="Z802" s="437"/>
      <c r="AA802" s="437"/>
      <c r="AB802" s="539"/>
      <c r="AC802" s="430" t="s">
        <v>682</v>
      </c>
      <c r="AD802" s="431"/>
      <c r="AE802" s="431"/>
      <c r="AF802" s="431"/>
      <c r="AG802" s="432"/>
      <c r="AH802" s="433" t="s">
        <v>695</v>
      </c>
      <c r="AI802" s="434"/>
      <c r="AJ802" s="434"/>
      <c r="AK802" s="434"/>
      <c r="AL802" s="434"/>
      <c r="AM802" s="434"/>
      <c r="AN802" s="434"/>
      <c r="AO802" s="434"/>
      <c r="AP802" s="434"/>
      <c r="AQ802" s="434"/>
      <c r="AR802" s="434"/>
      <c r="AS802" s="434"/>
      <c r="AT802" s="435"/>
      <c r="AU802" s="436">
        <v>0.4</v>
      </c>
      <c r="AV802" s="437"/>
      <c r="AW802" s="437"/>
      <c r="AX802" s="438"/>
      <c r="AY802">
        <f t="shared" ref="AY802:AY812" si="115">$AY$800</f>
        <v>2</v>
      </c>
    </row>
    <row r="803" spans="1:51" ht="24.75" customHeight="1" x14ac:dyDescent="0.2">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t="s">
        <v>680</v>
      </c>
      <c r="AD803" s="334"/>
      <c r="AE803" s="334"/>
      <c r="AF803" s="334"/>
      <c r="AG803" s="335"/>
      <c r="AH803" s="383" t="s">
        <v>696</v>
      </c>
      <c r="AI803" s="384"/>
      <c r="AJ803" s="384"/>
      <c r="AK803" s="384"/>
      <c r="AL803" s="384"/>
      <c r="AM803" s="384"/>
      <c r="AN803" s="384"/>
      <c r="AO803" s="384"/>
      <c r="AP803" s="384"/>
      <c r="AQ803" s="384"/>
      <c r="AR803" s="384"/>
      <c r="AS803" s="384"/>
      <c r="AT803" s="385"/>
      <c r="AU803" s="380">
        <v>0.2</v>
      </c>
      <c r="AV803" s="381"/>
      <c r="AW803" s="381"/>
      <c r="AX803" s="382"/>
      <c r="AY803">
        <f t="shared" si="115"/>
        <v>2</v>
      </c>
    </row>
    <row r="804" spans="1:51" ht="24.75" customHeight="1" x14ac:dyDescent="0.2">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t="s">
        <v>685</v>
      </c>
      <c r="AD804" s="334"/>
      <c r="AE804" s="334"/>
      <c r="AF804" s="334"/>
      <c r="AG804" s="335"/>
      <c r="AH804" s="383" t="s">
        <v>697</v>
      </c>
      <c r="AI804" s="384"/>
      <c r="AJ804" s="384"/>
      <c r="AK804" s="384"/>
      <c r="AL804" s="384"/>
      <c r="AM804" s="384"/>
      <c r="AN804" s="384"/>
      <c r="AO804" s="384"/>
      <c r="AP804" s="384"/>
      <c r="AQ804" s="384"/>
      <c r="AR804" s="384"/>
      <c r="AS804" s="384"/>
      <c r="AT804" s="385"/>
      <c r="AU804" s="380">
        <v>0.1</v>
      </c>
      <c r="AV804" s="381"/>
      <c r="AW804" s="381"/>
      <c r="AX804" s="382"/>
      <c r="AY804">
        <f t="shared" si="115"/>
        <v>2</v>
      </c>
    </row>
    <row r="805" spans="1:51" ht="24.75" hidden="1" customHeight="1" x14ac:dyDescent="0.2">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2">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2">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2">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2">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2">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2">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133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0.70000000000000007</v>
      </c>
      <c r="AV812" s="397"/>
      <c r="AW812" s="397"/>
      <c r="AX812" s="399"/>
      <c r="AY812">
        <f t="shared" si="115"/>
        <v>2</v>
      </c>
    </row>
    <row r="813" spans="1:51" ht="24.75" hidden="1" customHeight="1" x14ac:dyDescent="0.2">
      <c r="A813" s="538"/>
      <c r="B813" s="745"/>
      <c r="C813" s="745"/>
      <c r="D813" s="745"/>
      <c r="E813" s="745"/>
      <c r="F813" s="746"/>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263</v>
      </c>
      <c r="AM839" s="936"/>
      <c r="AN839" s="936"/>
      <c r="AO839" s="87" t="s">
        <v>261</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56.15" customHeight="1" x14ac:dyDescent="0.2">
      <c r="A845" s="386">
        <v>1</v>
      </c>
      <c r="B845" s="386">
        <v>1</v>
      </c>
      <c r="C845" s="405" t="s">
        <v>698</v>
      </c>
      <c r="D845" s="400"/>
      <c r="E845" s="400"/>
      <c r="F845" s="400"/>
      <c r="G845" s="400"/>
      <c r="H845" s="400"/>
      <c r="I845" s="400"/>
      <c r="J845" s="401">
        <v>2010005018852</v>
      </c>
      <c r="K845" s="402"/>
      <c r="L845" s="402"/>
      <c r="M845" s="402"/>
      <c r="N845" s="402"/>
      <c r="O845" s="402"/>
      <c r="P845" s="406" t="s">
        <v>700</v>
      </c>
      <c r="Q845" s="302"/>
      <c r="R845" s="302"/>
      <c r="S845" s="302"/>
      <c r="T845" s="302"/>
      <c r="U845" s="302"/>
      <c r="V845" s="302"/>
      <c r="W845" s="302"/>
      <c r="X845" s="302"/>
      <c r="Y845" s="303">
        <v>482</v>
      </c>
      <c r="Z845" s="304"/>
      <c r="AA845" s="304"/>
      <c r="AB845" s="305"/>
      <c r="AC845" s="307" t="s">
        <v>701</v>
      </c>
      <c r="AD845" s="308"/>
      <c r="AE845" s="308"/>
      <c r="AF845" s="308"/>
      <c r="AG845" s="308"/>
      <c r="AH845" s="403" t="s">
        <v>663</v>
      </c>
      <c r="AI845" s="404"/>
      <c r="AJ845" s="404"/>
      <c r="AK845" s="404"/>
      <c r="AL845" s="311" t="s">
        <v>663</v>
      </c>
      <c r="AM845" s="312"/>
      <c r="AN845" s="312"/>
      <c r="AO845" s="313"/>
      <c r="AP845" s="306" t="s">
        <v>663</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2">
      <c r="A878" s="386">
        <v>1</v>
      </c>
      <c r="B878" s="386">
        <v>1</v>
      </c>
      <c r="C878" s="405" t="s">
        <v>702</v>
      </c>
      <c r="D878" s="400"/>
      <c r="E878" s="400"/>
      <c r="F878" s="400"/>
      <c r="G878" s="400"/>
      <c r="H878" s="400"/>
      <c r="I878" s="400"/>
      <c r="J878" s="401">
        <v>7010401022916</v>
      </c>
      <c r="K878" s="402"/>
      <c r="L878" s="402"/>
      <c r="M878" s="402"/>
      <c r="N878" s="402"/>
      <c r="O878" s="402"/>
      <c r="P878" s="406" t="s">
        <v>703</v>
      </c>
      <c r="Q878" s="302"/>
      <c r="R878" s="302"/>
      <c r="S878" s="302"/>
      <c r="T878" s="302"/>
      <c r="U878" s="302"/>
      <c r="V878" s="302"/>
      <c r="W878" s="302"/>
      <c r="X878" s="302"/>
      <c r="Y878" s="303">
        <v>461</v>
      </c>
      <c r="Z878" s="304"/>
      <c r="AA878" s="304"/>
      <c r="AB878" s="305"/>
      <c r="AC878" s="307" t="s">
        <v>289</v>
      </c>
      <c r="AD878" s="308"/>
      <c r="AE878" s="308"/>
      <c r="AF878" s="308"/>
      <c r="AG878" s="308"/>
      <c r="AH878" s="403">
        <v>1</v>
      </c>
      <c r="AI878" s="404"/>
      <c r="AJ878" s="404"/>
      <c r="AK878" s="404"/>
      <c r="AL878" s="311">
        <v>92.9</v>
      </c>
      <c r="AM878" s="312"/>
      <c r="AN878" s="312"/>
      <c r="AO878" s="313"/>
      <c r="AP878" s="306" t="s">
        <v>663</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2">
      <c r="A911" s="386">
        <v>1</v>
      </c>
      <c r="B911" s="386">
        <v>1</v>
      </c>
      <c r="C911" s="405" t="s">
        <v>704</v>
      </c>
      <c r="D911" s="400"/>
      <c r="E911" s="400"/>
      <c r="F911" s="400"/>
      <c r="G911" s="400"/>
      <c r="H911" s="400"/>
      <c r="I911" s="400"/>
      <c r="J911" s="401">
        <v>1011001017717</v>
      </c>
      <c r="K911" s="402"/>
      <c r="L911" s="402"/>
      <c r="M911" s="402"/>
      <c r="N911" s="402"/>
      <c r="O911" s="402"/>
      <c r="P911" s="406" t="s">
        <v>703</v>
      </c>
      <c r="Q911" s="302"/>
      <c r="R911" s="302"/>
      <c r="S911" s="302"/>
      <c r="T911" s="302"/>
      <c r="U911" s="302"/>
      <c r="V911" s="302"/>
      <c r="W911" s="302"/>
      <c r="X911" s="302"/>
      <c r="Y911" s="303">
        <v>133</v>
      </c>
      <c r="Z911" s="304"/>
      <c r="AA911" s="304"/>
      <c r="AB911" s="305"/>
      <c r="AC911" s="307" t="s">
        <v>289</v>
      </c>
      <c r="AD911" s="308"/>
      <c r="AE911" s="308"/>
      <c r="AF911" s="308"/>
      <c r="AG911" s="308"/>
      <c r="AH911" s="403">
        <v>1</v>
      </c>
      <c r="AI911" s="404"/>
      <c r="AJ911" s="404"/>
      <c r="AK911" s="404"/>
      <c r="AL911" s="311">
        <v>86.3</v>
      </c>
      <c r="AM911" s="312"/>
      <c r="AN911" s="312"/>
      <c r="AO911" s="313"/>
      <c r="AP911" s="306" t="s">
        <v>663</v>
      </c>
      <c r="AQ911" s="306"/>
      <c r="AR911" s="306"/>
      <c r="AS911" s="306"/>
      <c r="AT911" s="306"/>
      <c r="AU911" s="306"/>
      <c r="AV911" s="306"/>
      <c r="AW911" s="306"/>
      <c r="AX911" s="306"/>
      <c r="AY911">
        <f t="shared" si="119"/>
        <v>1</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3.15" customHeight="1" x14ac:dyDescent="0.2">
      <c r="A944" s="386">
        <v>1</v>
      </c>
      <c r="B944" s="386">
        <v>1</v>
      </c>
      <c r="C944" s="405" t="s">
        <v>721</v>
      </c>
      <c r="D944" s="400" t="s">
        <v>705</v>
      </c>
      <c r="E944" s="400" t="s">
        <v>705</v>
      </c>
      <c r="F944" s="400" t="s">
        <v>705</v>
      </c>
      <c r="G944" s="400" t="s">
        <v>705</v>
      </c>
      <c r="H944" s="400" t="s">
        <v>705</v>
      </c>
      <c r="I944" s="400" t="s">
        <v>705</v>
      </c>
      <c r="J944" s="401">
        <v>4700150027834</v>
      </c>
      <c r="K944" s="402">
        <v>4700150027834</v>
      </c>
      <c r="L944" s="402">
        <v>4700150027834</v>
      </c>
      <c r="M944" s="402">
        <v>4700150027834</v>
      </c>
      <c r="N944" s="402">
        <v>4700150027834</v>
      </c>
      <c r="O944" s="402">
        <v>4700150027834</v>
      </c>
      <c r="P944" s="302" t="s">
        <v>699</v>
      </c>
      <c r="Q944" s="302"/>
      <c r="R944" s="302"/>
      <c r="S944" s="302"/>
      <c r="T944" s="302"/>
      <c r="U944" s="302"/>
      <c r="V944" s="302"/>
      <c r="W944" s="302"/>
      <c r="X944" s="302"/>
      <c r="Y944" s="303">
        <v>0.7</v>
      </c>
      <c r="Z944" s="304"/>
      <c r="AA944" s="304"/>
      <c r="AB944" s="305"/>
      <c r="AC944" s="307" t="s">
        <v>701</v>
      </c>
      <c r="AD944" s="308"/>
      <c r="AE944" s="308"/>
      <c r="AF944" s="308"/>
      <c r="AG944" s="308"/>
      <c r="AH944" s="403" t="s">
        <v>633</v>
      </c>
      <c r="AI944" s="404"/>
      <c r="AJ944" s="404"/>
      <c r="AK944" s="404"/>
      <c r="AL944" s="311" t="s">
        <v>633</v>
      </c>
      <c r="AM944" s="312"/>
      <c r="AN944" s="312"/>
      <c r="AO944" s="313"/>
      <c r="AP944" s="306" t="s">
        <v>663</v>
      </c>
      <c r="AQ944" s="306"/>
      <c r="AR944" s="306"/>
      <c r="AS944" s="306"/>
      <c r="AT944" s="306"/>
      <c r="AU944" s="306"/>
      <c r="AV944" s="306"/>
      <c r="AW944" s="306"/>
      <c r="AX944" s="306"/>
      <c r="AY944">
        <f t="shared" si="120"/>
        <v>1</v>
      </c>
    </row>
    <row r="945" spans="1:51" ht="53.15" customHeight="1" x14ac:dyDescent="0.2">
      <c r="A945" s="386">
        <v>2</v>
      </c>
      <c r="B945" s="386">
        <v>1</v>
      </c>
      <c r="C945" s="405" t="s">
        <v>722</v>
      </c>
      <c r="D945" s="400" t="s">
        <v>706</v>
      </c>
      <c r="E945" s="400" t="s">
        <v>706</v>
      </c>
      <c r="F945" s="400" t="s">
        <v>706</v>
      </c>
      <c r="G945" s="400" t="s">
        <v>706</v>
      </c>
      <c r="H945" s="400" t="s">
        <v>706</v>
      </c>
      <c r="I945" s="400" t="s">
        <v>706</v>
      </c>
      <c r="J945" s="401">
        <v>8700150030256</v>
      </c>
      <c r="K945" s="402">
        <v>8700150030256</v>
      </c>
      <c r="L945" s="402">
        <v>8700150030256</v>
      </c>
      <c r="M945" s="402">
        <v>8700150030256</v>
      </c>
      <c r="N945" s="402">
        <v>8700150030256</v>
      </c>
      <c r="O945" s="402">
        <v>8700150030256</v>
      </c>
      <c r="P945" s="302" t="s">
        <v>699</v>
      </c>
      <c r="Q945" s="302"/>
      <c r="R945" s="302"/>
      <c r="S945" s="302"/>
      <c r="T945" s="302"/>
      <c r="U945" s="302"/>
      <c r="V945" s="302"/>
      <c r="W945" s="302"/>
      <c r="X945" s="302"/>
      <c r="Y945" s="303">
        <v>0.5</v>
      </c>
      <c r="Z945" s="304"/>
      <c r="AA945" s="304"/>
      <c r="AB945" s="305"/>
      <c r="AC945" s="307" t="s">
        <v>701</v>
      </c>
      <c r="AD945" s="308"/>
      <c r="AE945" s="308"/>
      <c r="AF945" s="308"/>
      <c r="AG945" s="308"/>
      <c r="AH945" s="403" t="s">
        <v>633</v>
      </c>
      <c r="AI945" s="404"/>
      <c r="AJ945" s="404"/>
      <c r="AK945" s="404"/>
      <c r="AL945" s="311" t="s">
        <v>633</v>
      </c>
      <c r="AM945" s="312"/>
      <c r="AN945" s="312"/>
      <c r="AO945" s="313"/>
      <c r="AP945" s="306" t="s">
        <v>663</v>
      </c>
      <c r="AQ945" s="306"/>
      <c r="AR945" s="306"/>
      <c r="AS945" s="306"/>
      <c r="AT945" s="306"/>
      <c r="AU945" s="306"/>
      <c r="AV945" s="306"/>
      <c r="AW945" s="306"/>
      <c r="AX945" s="306"/>
      <c r="AY945">
        <f>COUNTA($C$945)</f>
        <v>1</v>
      </c>
    </row>
    <row r="946" spans="1:51" ht="53.15" customHeight="1" x14ac:dyDescent="0.2">
      <c r="A946" s="386">
        <v>3</v>
      </c>
      <c r="B946" s="386">
        <v>1</v>
      </c>
      <c r="C946" s="405" t="s">
        <v>723</v>
      </c>
      <c r="D946" s="400" t="s">
        <v>707</v>
      </c>
      <c r="E946" s="400" t="s">
        <v>707</v>
      </c>
      <c r="F946" s="400" t="s">
        <v>707</v>
      </c>
      <c r="G946" s="400" t="s">
        <v>707</v>
      </c>
      <c r="H946" s="400" t="s">
        <v>707</v>
      </c>
      <c r="I946" s="400" t="s">
        <v>707</v>
      </c>
      <c r="J946" s="401">
        <v>3700150062650</v>
      </c>
      <c r="K946" s="402">
        <v>3700150062650</v>
      </c>
      <c r="L946" s="402">
        <v>3700150062650</v>
      </c>
      <c r="M946" s="402">
        <v>3700150062650</v>
      </c>
      <c r="N946" s="402">
        <v>3700150062650</v>
      </c>
      <c r="O946" s="402">
        <v>3700150062650</v>
      </c>
      <c r="P946" s="406" t="s">
        <v>699</v>
      </c>
      <c r="Q946" s="302"/>
      <c r="R946" s="302"/>
      <c r="S946" s="302"/>
      <c r="T946" s="302"/>
      <c r="U946" s="302"/>
      <c r="V946" s="302"/>
      <c r="W946" s="302"/>
      <c r="X946" s="302"/>
      <c r="Y946" s="303">
        <v>0.4</v>
      </c>
      <c r="Z946" s="304"/>
      <c r="AA946" s="304"/>
      <c r="AB946" s="305"/>
      <c r="AC946" s="307" t="s">
        <v>701</v>
      </c>
      <c r="AD946" s="308"/>
      <c r="AE946" s="308"/>
      <c r="AF946" s="308"/>
      <c r="AG946" s="308"/>
      <c r="AH946" s="309" t="s">
        <v>633</v>
      </c>
      <c r="AI946" s="310"/>
      <c r="AJ946" s="310"/>
      <c r="AK946" s="310"/>
      <c r="AL946" s="311" t="s">
        <v>633</v>
      </c>
      <c r="AM946" s="312"/>
      <c r="AN946" s="312"/>
      <c r="AO946" s="313"/>
      <c r="AP946" s="306" t="s">
        <v>663</v>
      </c>
      <c r="AQ946" s="306"/>
      <c r="AR946" s="306"/>
      <c r="AS946" s="306"/>
      <c r="AT946" s="306"/>
      <c r="AU946" s="306"/>
      <c r="AV946" s="306"/>
      <c r="AW946" s="306"/>
      <c r="AX946" s="306"/>
      <c r="AY946">
        <f>COUNTA($C$946)</f>
        <v>1</v>
      </c>
    </row>
    <row r="947" spans="1:51" ht="53.15" customHeight="1" x14ac:dyDescent="0.2">
      <c r="A947" s="386">
        <v>4</v>
      </c>
      <c r="B947" s="386">
        <v>1</v>
      </c>
      <c r="C947" s="405" t="s">
        <v>724</v>
      </c>
      <c r="D947" s="400" t="s">
        <v>708</v>
      </c>
      <c r="E947" s="400" t="s">
        <v>708</v>
      </c>
      <c r="F947" s="400" t="s">
        <v>708</v>
      </c>
      <c r="G947" s="400" t="s">
        <v>708</v>
      </c>
      <c r="H947" s="400" t="s">
        <v>708</v>
      </c>
      <c r="I947" s="400" t="s">
        <v>708</v>
      </c>
      <c r="J947" s="401">
        <v>2700150059136</v>
      </c>
      <c r="K947" s="402">
        <v>2700150059136</v>
      </c>
      <c r="L947" s="402">
        <v>2700150059136</v>
      </c>
      <c r="M947" s="402">
        <v>2700150059136</v>
      </c>
      <c r="N947" s="402">
        <v>2700150059136</v>
      </c>
      <c r="O947" s="402">
        <v>2700150059136</v>
      </c>
      <c r="P947" s="406" t="s">
        <v>699</v>
      </c>
      <c r="Q947" s="302"/>
      <c r="R947" s="302"/>
      <c r="S947" s="302"/>
      <c r="T947" s="302"/>
      <c r="U947" s="302"/>
      <c r="V947" s="302"/>
      <c r="W947" s="302"/>
      <c r="X947" s="302"/>
      <c r="Y947" s="303">
        <v>0.4</v>
      </c>
      <c r="Z947" s="304"/>
      <c r="AA947" s="304"/>
      <c r="AB947" s="305"/>
      <c r="AC947" s="307" t="s">
        <v>701</v>
      </c>
      <c r="AD947" s="308"/>
      <c r="AE947" s="308"/>
      <c r="AF947" s="308"/>
      <c r="AG947" s="308"/>
      <c r="AH947" s="309" t="s">
        <v>633</v>
      </c>
      <c r="AI947" s="310"/>
      <c r="AJ947" s="310"/>
      <c r="AK947" s="310"/>
      <c r="AL947" s="311" t="s">
        <v>633</v>
      </c>
      <c r="AM947" s="312"/>
      <c r="AN947" s="312"/>
      <c r="AO947" s="313"/>
      <c r="AP947" s="306" t="s">
        <v>663</v>
      </c>
      <c r="AQ947" s="306"/>
      <c r="AR947" s="306"/>
      <c r="AS947" s="306"/>
      <c r="AT947" s="306"/>
      <c r="AU947" s="306"/>
      <c r="AV947" s="306"/>
      <c r="AW947" s="306"/>
      <c r="AX947" s="306"/>
      <c r="AY947">
        <f>COUNTA($C$947)</f>
        <v>1</v>
      </c>
    </row>
    <row r="948" spans="1:51" ht="53.15" customHeight="1" x14ac:dyDescent="0.2">
      <c r="A948" s="386">
        <v>5</v>
      </c>
      <c r="B948" s="386">
        <v>1</v>
      </c>
      <c r="C948" s="405" t="s">
        <v>725</v>
      </c>
      <c r="D948" s="400" t="s">
        <v>709</v>
      </c>
      <c r="E948" s="400" t="s">
        <v>709</v>
      </c>
      <c r="F948" s="400" t="s">
        <v>709</v>
      </c>
      <c r="G948" s="400" t="s">
        <v>709</v>
      </c>
      <c r="H948" s="400" t="s">
        <v>709</v>
      </c>
      <c r="I948" s="400" t="s">
        <v>709</v>
      </c>
      <c r="J948" s="401">
        <v>3700150053963</v>
      </c>
      <c r="K948" s="402">
        <v>3700150053963</v>
      </c>
      <c r="L948" s="402">
        <v>3700150053963</v>
      </c>
      <c r="M948" s="402">
        <v>3700150053963</v>
      </c>
      <c r="N948" s="402">
        <v>3700150053963</v>
      </c>
      <c r="O948" s="402">
        <v>3700150053963</v>
      </c>
      <c r="P948" s="302" t="s">
        <v>699</v>
      </c>
      <c r="Q948" s="302"/>
      <c r="R948" s="302"/>
      <c r="S948" s="302"/>
      <c r="T948" s="302"/>
      <c r="U948" s="302"/>
      <c r="V948" s="302"/>
      <c r="W948" s="302"/>
      <c r="X948" s="302"/>
      <c r="Y948" s="303">
        <v>0.4</v>
      </c>
      <c r="Z948" s="304"/>
      <c r="AA948" s="304"/>
      <c r="AB948" s="305"/>
      <c r="AC948" s="307" t="s">
        <v>701</v>
      </c>
      <c r="AD948" s="308"/>
      <c r="AE948" s="308"/>
      <c r="AF948" s="308"/>
      <c r="AG948" s="308"/>
      <c r="AH948" s="309" t="s">
        <v>633</v>
      </c>
      <c r="AI948" s="310"/>
      <c r="AJ948" s="310"/>
      <c r="AK948" s="310"/>
      <c r="AL948" s="311" t="s">
        <v>633</v>
      </c>
      <c r="AM948" s="312"/>
      <c r="AN948" s="312"/>
      <c r="AO948" s="313"/>
      <c r="AP948" s="306" t="s">
        <v>663</v>
      </c>
      <c r="AQ948" s="306"/>
      <c r="AR948" s="306"/>
      <c r="AS948" s="306"/>
      <c r="AT948" s="306"/>
      <c r="AU948" s="306"/>
      <c r="AV948" s="306"/>
      <c r="AW948" s="306"/>
      <c r="AX948" s="306"/>
      <c r="AY948">
        <f>COUNTA($C$948)</f>
        <v>1</v>
      </c>
    </row>
    <row r="949" spans="1:51" ht="53.15" customHeight="1" x14ac:dyDescent="0.2">
      <c r="A949" s="386">
        <v>6</v>
      </c>
      <c r="B949" s="386">
        <v>1</v>
      </c>
      <c r="C949" s="405" t="s">
        <v>726</v>
      </c>
      <c r="D949" s="400" t="s">
        <v>710</v>
      </c>
      <c r="E949" s="400" t="s">
        <v>710</v>
      </c>
      <c r="F949" s="400" t="s">
        <v>710</v>
      </c>
      <c r="G949" s="400" t="s">
        <v>710</v>
      </c>
      <c r="H949" s="400" t="s">
        <v>710</v>
      </c>
      <c r="I949" s="400" t="s">
        <v>710</v>
      </c>
      <c r="J949" s="401">
        <v>4700150046719</v>
      </c>
      <c r="K949" s="402">
        <v>4700150046719</v>
      </c>
      <c r="L949" s="402">
        <v>4700150046719</v>
      </c>
      <c r="M949" s="402">
        <v>4700150046719</v>
      </c>
      <c r="N949" s="402">
        <v>4700150046719</v>
      </c>
      <c r="O949" s="402">
        <v>4700150046719</v>
      </c>
      <c r="P949" s="302" t="s">
        <v>699</v>
      </c>
      <c r="Q949" s="302"/>
      <c r="R949" s="302"/>
      <c r="S949" s="302"/>
      <c r="T949" s="302"/>
      <c r="U949" s="302"/>
      <c r="V949" s="302"/>
      <c r="W949" s="302"/>
      <c r="X949" s="302"/>
      <c r="Y949" s="303">
        <v>0.4</v>
      </c>
      <c r="Z949" s="304"/>
      <c r="AA949" s="304"/>
      <c r="AB949" s="305"/>
      <c r="AC949" s="307" t="s">
        <v>701</v>
      </c>
      <c r="AD949" s="308"/>
      <c r="AE949" s="308"/>
      <c r="AF949" s="308"/>
      <c r="AG949" s="308"/>
      <c r="AH949" s="309" t="s">
        <v>633</v>
      </c>
      <c r="AI949" s="310"/>
      <c r="AJ949" s="310"/>
      <c r="AK949" s="310"/>
      <c r="AL949" s="311" t="s">
        <v>633</v>
      </c>
      <c r="AM949" s="312"/>
      <c r="AN949" s="312"/>
      <c r="AO949" s="313"/>
      <c r="AP949" s="306" t="s">
        <v>663</v>
      </c>
      <c r="AQ949" s="306"/>
      <c r="AR949" s="306"/>
      <c r="AS949" s="306"/>
      <c r="AT949" s="306"/>
      <c r="AU949" s="306"/>
      <c r="AV949" s="306"/>
      <c r="AW949" s="306"/>
      <c r="AX949" s="306"/>
      <c r="AY949">
        <f>COUNTA($C$949)</f>
        <v>1</v>
      </c>
    </row>
    <row r="950" spans="1:51" ht="53.15" customHeight="1" x14ac:dyDescent="0.2">
      <c r="A950" s="386">
        <v>7</v>
      </c>
      <c r="B950" s="386">
        <v>1</v>
      </c>
      <c r="C950" s="405" t="s">
        <v>727</v>
      </c>
      <c r="D950" s="400" t="s">
        <v>711</v>
      </c>
      <c r="E950" s="400" t="s">
        <v>711</v>
      </c>
      <c r="F950" s="400" t="s">
        <v>711</v>
      </c>
      <c r="G950" s="400" t="s">
        <v>711</v>
      </c>
      <c r="H950" s="400" t="s">
        <v>711</v>
      </c>
      <c r="I950" s="400" t="s">
        <v>711</v>
      </c>
      <c r="J950" s="401">
        <v>1700150037398</v>
      </c>
      <c r="K950" s="402">
        <v>1700150037398</v>
      </c>
      <c r="L950" s="402">
        <v>1700150037398</v>
      </c>
      <c r="M950" s="402">
        <v>1700150037398</v>
      </c>
      <c r="N950" s="402">
        <v>1700150037398</v>
      </c>
      <c r="O950" s="402">
        <v>1700150037398</v>
      </c>
      <c r="P950" s="302" t="s">
        <v>699</v>
      </c>
      <c r="Q950" s="302"/>
      <c r="R950" s="302"/>
      <c r="S950" s="302"/>
      <c r="T950" s="302"/>
      <c r="U950" s="302"/>
      <c r="V950" s="302"/>
      <c r="W950" s="302"/>
      <c r="X950" s="302"/>
      <c r="Y950" s="303">
        <v>0.4</v>
      </c>
      <c r="Z950" s="304"/>
      <c r="AA950" s="304"/>
      <c r="AB950" s="305"/>
      <c r="AC950" s="307" t="s">
        <v>701</v>
      </c>
      <c r="AD950" s="308"/>
      <c r="AE950" s="308"/>
      <c r="AF950" s="308"/>
      <c r="AG950" s="308"/>
      <c r="AH950" s="309" t="s">
        <v>633</v>
      </c>
      <c r="AI950" s="310"/>
      <c r="AJ950" s="310"/>
      <c r="AK950" s="310"/>
      <c r="AL950" s="311" t="s">
        <v>633</v>
      </c>
      <c r="AM950" s="312"/>
      <c r="AN950" s="312"/>
      <c r="AO950" s="313"/>
      <c r="AP950" s="306" t="s">
        <v>663</v>
      </c>
      <c r="AQ950" s="306"/>
      <c r="AR950" s="306"/>
      <c r="AS950" s="306"/>
      <c r="AT950" s="306"/>
      <c r="AU950" s="306"/>
      <c r="AV950" s="306"/>
      <c r="AW950" s="306"/>
      <c r="AX950" s="306"/>
      <c r="AY950">
        <f>COUNTA($C$950)</f>
        <v>1</v>
      </c>
    </row>
    <row r="951" spans="1:51" ht="53.15" customHeight="1" x14ac:dyDescent="0.2">
      <c r="A951" s="386">
        <v>8</v>
      </c>
      <c r="B951" s="386">
        <v>1</v>
      </c>
      <c r="C951" s="405" t="s">
        <v>728</v>
      </c>
      <c r="D951" s="400" t="s">
        <v>712</v>
      </c>
      <c r="E951" s="400" t="s">
        <v>712</v>
      </c>
      <c r="F951" s="400" t="s">
        <v>712</v>
      </c>
      <c r="G951" s="400" t="s">
        <v>712</v>
      </c>
      <c r="H951" s="400" t="s">
        <v>712</v>
      </c>
      <c r="I951" s="400" t="s">
        <v>712</v>
      </c>
      <c r="J951" s="401">
        <v>4700150041793</v>
      </c>
      <c r="K951" s="402">
        <v>4700150041793</v>
      </c>
      <c r="L951" s="402">
        <v>4700150041793</v>
      </c>
      <c r="M951" s="402">
        <v>4700150041793</v>
      </c>
      <c r="N951" s="402">
        <v>4700150041793</v>
      </c>
      <c r="O951" s="402">
        <v>4700150041793</v>
      </c>
      <c r="P951" s="302" t="s">
        <v>699</v>
      </c>
      <c r="Q951" s="302"/>
      <c r="R951" s="302"/>
      <c r="S951" s="302"/>
      <c r="T951" s="302"/>
      <c r="U951" s="302"/>
      <c r="V951" s="302"/>
      <c r="W951" s="302"/>
      <c r="X951" s="302"/>
      <c r="Y951" s="303">
        <v>0.3</v>
      </c>
      <c r="Z951" s="304"/>
      <c r="AA951" s="304"/>
      <c r="AB951" s="305"/>
      <c r="AC951" s="307" t="s">
        <v>701</v>
      </c>
      <c r="AD951" s="308"/>
      <c r="AE951" s="308"/>
      <c r="AF951" s="308"/>
      <c r="AG951" s="308"/>
      <c r="AH951" s="309" t="s">
        <v>633</v>
      </c>
      <c r="AI951" s="310"/>
      <c r="AJ951" s="310"/>
      <c r="AK951" s="310"/>
      <c r="AL951" s="311" t="s">
        <v>633</v>
      </c>
      <c r="AM951" s="312"/>
      <c r="AN951" s="312"/>
      <c r="AO951" s="313"/>
      <c r="AP951" s="306" t="s">
        <v>663</v>
      </c>
      <c r="AQ951" s="306"/>
      <c r="AR951" s="306"/>
      <c r="AS951" s="306"/>
      <c r="AT951" s="306"/>
      <c r="AU951" s="306"/>
      <c r="AV951" s="306"/>
      <c r="AW951" s="306"/>
      <c r="AX951" s="306"/>
      <c r="AY951">
        <f>COUNTA($C$951)</f>
        <v>1</v>
      </c>
    </row>
    <row r="952" spans="1:51" ht="53.15" customHeight="1" x14ac:dyDescent="0.2">
      <c r="A952" s="386">
        <v>9</v>
      </c>
      <c r="B952" s="386">
        <v>1</v>
      </c>
      <c r="C952" s="405" t="s">
        <v>729</v>
      </c>
      <c r="D952" s="400" t="s">
        <v>713</v>
      </c>
      <c r="E952" s="400" t="s">
        <v>713</v>
      </c>
      <c r="F952" s="400" t="s">
        <v>713</v>
      </c>
      <c r="G952" s="400" t="s">
        <v>713</v>
      </c>
      <c r="H952" s="400" t="s">
        <v>713</v>
      </c>
      <c r="I952" s="400" t="s">
        <v>713</v>
      </c>
      <c r="J952" s="401">
        <v>7700150064420</v>
      </c>
      <c r="K952" s="402">
        <v>7700150064420</v>
      </c>
      <c r="L952" s="402">
        <v>7700150064420</v>
      </c>
      <c r="M952" s="402">
        <v>7700150064420</v>
      </c>
      <c r="N952" s="402">
        <v>7700150064420</v>
      </c>
      <c r="O952" s="402">
        <v>7700150064420</v>
      </c>
      <c r="P952" s="302" t="s">
        <v>699</v>
      </c>
      <c r="Q952" s="302"/>
      <c r="R952" s="302"/>
      <c r="S952" s="302"/>
      <c r="T952" s="302"/>
      <c r="U952" s="302"/>
      <c r="V952" s="302"/>
      <c r="W952" s="302"/>
      <c r="X952" s="302"/>
      <c r="Y952" s="303">
        <v>0.3</v>
      </c>
      <c r="Z952" s="304"/>
      <c r="AA952" s="304"/>
      <c r="AB952" s="305"/>
      <c r="AC952" s="307" t="s">
        <v>701</v>
      </c>
      <c r="AD952" s="308"/>
      <c r="AE952" s="308"/>
      <c r="AF952" s="308"/>
      <c r="AG952" s="308"/>
      <c r="AH952" s="309" t="s">
        <v>633</v>
      </c>
      <c r="AI952" s="310"/>
      <c r="AJ952" s="310"/>
      <c r="AK952" s="310"/>
      <c r="AL952" s="311" t="s">
        <v>633</v>
      </c>
      <c r="AM952" s="312"/>
      <c r="AN952" s="312"/>
      <c r="AO952" s="313"/>
      <c r="AP952" s="306" t="s">
        <v>663</v>
      </c>
      <c r="AQ952" s="306"/>
      <c r="AR952" s="306"/>
      <c r="AS952" s="306"/>
      <c r="AT952" s="306"/>
      <c r="AU952" s="306"/>
      <c r="AV952" s="306"/>
      <c r="AW952" s="306"/>
      <c r="AX952" s="306"/>
      <c r="AY952">
        <f>COUNTA($C$952)</f>
        <v>1</v>
      </c>
    </row>
    <row r="953" spans="1:51" ht="53.15" customHeight="1" x14ac:dyDescent="0.2">
      <c r="A953" s="386">
        <v>10</v>
      </c>
      <c r="B953" s="386">
        <v>1</v>
      </c>
      <c r="C953" s="405" t="s">
        <v>730</v>
      </c>
      <c r="D953" s="400" t="s">
        <v>714</v>
      </c>
      <c r="E953" s="400" t="s">
        <v>714</v>
      </c>
      <c r="F953" s="400" t="s">
        <v>714</v>
      </c>
      <c r="G953" s="400" t="s">
        <v>714</v>
      </c>
      <c r="H953" s="400" t="s">
        <v>714</v>
      </c>
      <c r="I953" s="400" t="s">
        <v>714</v>
      </c>
      <c r="J953" s="401">
        <v>7700150057671</v>
      </c>
      <c r="K953" s="402">
        <v>7700150057671</v>
      </c>
      <c r="L953" s="402">
        <v>7700150057671</v>
      </c>
      <c r="M953" s="402">
        <v>7700150057671</v>
      </c>
      <c r="N953" s="402">
        <v>7700150057671</v>
      </c>
      <c r="O953" s="402">
        <v>7700150057671</v>
      </c>
      <c r="P953" s="302" t="s">
        <v>699</v>
      </c>
      <c r="Q953" s="302"/>
      <c r="R953" s="302"/>
      <c r="S953" s="302"/>
      <c r="T953" s="302"/>
      <c r="U953" s="302"/>
      <c r="V953" s="302"/>
      <c r="W953" s="302"/>
      <c r="X953" s="302"/>
      <c r="Y953" s="303">
        <v>0.2</v>
      </c>
      <c r="Z953" s="304"/>
      <c r="AA953" s="304"/>
      <c r="AB953" s="305"/>
      <c r="AC953" s="307" t="s">
        <v>701</v>
      </c>
      <c r="AD953" s="308"/>
      <c r="AE953" s="308"/>
      <c r="AF953" s="308"/>
      <c r="AG953" s="308"/>
      <c r="AH953" s="309" t="s">
        <v>633</v>
      </c>
      <c r="AI953" s="310"/>
      <c r="AJ953" s="310"/>
      <c r="AK953" s="310"/>
      <c r="AL953" s="311" t="s">
        <v>633</v>
      </c>
      <c r="AM953" s="312"/>
      <c r="AN953" s="312"/>
      <c r="AO953" s="313"/>
      <c r="AP953" s="306" t="s">
        <v>663</v>
      </c>
      <c r="AQ953" s="306"/>
      <c r="AR953" s="306"/>
      <c r="AS953" s="306"/>
      <c r="AT953" s="306"/>
      <c r="AU953" s="306"/>
      <c r="AV953" s="306"/>
      <c r="AW953" s="306"/>
      <c r="AX953" s="306"/>
      <c r="AY953">
        <f>COUNTA($C$953)</f>
        <v>1</v>
      </c>
    </row>
    <row r="954" spans="1:51" ht="53.15"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53.15"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53.15"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53.15"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53.15"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53.15"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53.15"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53.15"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53.15"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53.15"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53.15"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53.15"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8" t="s">
        <v>248</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263</v>
      </c>
      <c r="AM1106" s="938"/>
      <c r="AN1106" s="938"/>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249</v>
      </c>
      <c r="AQ1109" s="408"/>
      <c r="AR1109" s="408"/>
      <c r="AS1109" s="408"/>
      <c r="AT1109" s="408"/>
      <c r="AU1109" s="408"/>
      <c r="AV1109" s="408"/>
      <c r="AW1109" s="408"/>
      <c r="AX1109" s="408"/>
    </row>
    <row r="1110" spans="1:51" ht="30" customHeight="1" x14ac:dyDescent="0.2">
      <c r="A1110" s="386">
        <v>1</v>
      </c>
      <c r="B1110" s="386">
        <v>1</v>
      </c>
      <c r="C1110" s="873" t="s">
        <v>633</v>
      </c>
      <c r="D1110" s="873"/>
      <c r="E1110" s="247" t="s">
        <v>663</v>
      </c>
      <c r="F1110" s="872"/>
      <c r="G1110" s="872"/>
      <c r="H1110" s="872"/>
      <c r="I1110" s="872"/>
      <c r="J1110" s="401" t="s">
        <v>663</v>
      </c>
      <c r="K1110" s="402"/>
      <c r="L1110" s="402"/>
      <c r="M1110" s="402"/>
      <c r="N1110" s="402"/>
      <c r="O1110" s="402"/>
      <c r="P1110" s="406" t="s">
        <v>663</v>
      </c>
      <c r="Q1110" s="302"/>
      <c r="R1110" s="302"/>
      <c r="S1110" s="302"/>
      <c r="T1110" s="302"/>
      <c r="U1110" s="302"/>
      <c r="V1110" s="302"/>
      <c r="W1110" s="302"/>
      <c r="X1110" s="302"/>
      <c r="Y1110" s="303" t="s">
        <v>663</v>
      </c>
      <c r="Z1110" s="304"/>
      <c r="AA1110" s="304"/>
      <c r="AB1110" s="305"/>
      <c r="AC1110" s="307" t="s">
        <v>633</v>
      </c>
      <c r="AD1110" s="308"/>
      <c r="AE1110" s="308"/>
      <c r="AF1110" s="308"/>
      <c r="AG1110" s="308"/>
      <c r="AH1110" s="309" t="s">
        <v>663</v>
      </c>
      <c r="AI1110" s="310"/>
      <c r="AJ1110" s="310"/>
      <c r="AK1110" s="310"/>
      <c r="AL1110" s="311" t="s">
        <v>663</v>
      </c>
      <c r="AM1110" s="312"/>
      <c r="AN1110" s="312"/>
      <c r="AO1110" s="313"/>
      <c r="AP1110" s="306" t="s">
        <v>663</v>
      </c>
      <c r="AQ1110" s="306"/>
      <c r="AR1110" s="306"/>
      <c r="AS1110" s="306"/>
      <c r="AT1110" s="306"/>
      <c r="AU1110" s="306"/>
      <c r="AV1110" s="306"/>
      <c r="AW1110" s="306"/>
      <c r="AX1110" s="306"/>
    </row>
    <row r="1111" spans="1:51" ht="30" hidden="1" customHeight="1" x14ac:dyDescent="0.2">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9:AO879">
    <cfRule type="expression" dxfId="1265" priority="2075">
      <formula>IF(AND(AL879&gt;=0, RIGHT(TEXT(AL879,"0.#"),1)&lt;&gt;"."),TRUE,FALSE)</formula>
    </cfRule>
    <cfRule type="expression" dxfId="1264" priority="2076">
      <formula>IF(AND(AL879&gt;=0, RIGHT(TEXT(AL879,"0.#"),1)="."),TRUE,FALSE)</formula>
    </cfRule>
    <cfRule type="expression" dxfId="1263" priority="2077">
      <formula>IF(AND(AL879&lt;0, RIGHT(TEXT(AL879,"0.#"),1)&lt;&gt;"."),TRUE,FALSE)</formula>
    </cfRule>
    <cfRule type="expression" dxfId="1262" priority="2078">
      <formula>IF(AND(AL879&lt;0, RIGHT(TEXT(AL879,"0.#"),1)="."),TRUE,FALSE)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2:AO912">
    <cfRule type="expression" dxfId="1257" priority="2063">
      <formula>IF(AND(AL912&gt;=0, RIGHT(TEXT(AL912,"0.#"),1)&lt;&gt;"."),TRUE,FALSE)</formula>
    </cfRule>
    <cfRule type="expression" dxfId="1256" priority="2064">
      <formula>IF(AND(AL912&gt;=0, RIGHT(TEXT(AL912,"0.#"),1)="."),TRUE,FALSE)</formula>
    </cfRule>
    <cfRule type="expression" dxfId="1255" priority="2065">
      <formula>IF(AND(AL912&lt;0, RIGHT(TEXT(AL912,"0.#"),1)&lt;&gt;"."),TRUE,FALSE)</formula>
    </cfRule>
    <cfRule type="expression" dxfId="1254" priority="2066">
      <formula>IF(AND(AL912&lt;0, RIGHT(TEXT(AL912,"0.#"),1)="."),TRUE,FALSE)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5" max="49" man="1"/>
    <brk id="747" max="49" man="1"/>
    <brk id="87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t="s">
        <v>660</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660</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2">
      <c r="A9" s="14" t="s">
        <v>91</v>
      </c>
      <c r="B9" s="15" t="s">
        <v>660</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2">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2">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2">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2">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2">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2">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2">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2">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2">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2">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2">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2">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2">
      <c r="A24" s="74" t="s">
        <v>320</v>
      </c>
      <c r="B24" s="15"/>
      <c r="C24" s="13" t="str">
        <f t="shared" si="9"/>
        <v/>
      </c>
      <c r="D24" s="13" t="str">
        <f>IF(C24="",D23,IF(D23&lt;&gt;"",CONCATENATE(D23,"、",C24),C24))</f>
        <v>高齢社会対策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2">
      <c r="A27" s="13" t="str">
        <f>IF(D24="", "-", D24)</f>
        <v>高齢社会対策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2">
      <c r="A38" s="13"/>
      <c r="B38" s="13"/>
      <c r="F38" s="13"/>
      <c r="G38" s="19"/>
      <c r="K38" s="13"/>
      <c r="L38" s="13"/>
      <c r="O38" s="13"/>
      <c r="P38" s="13"/>
      <c r="Q38" s="19"/>
      <c r="T38" s="13"/>
      <c r="U38" s="32" t="s">
        <v>304</v>
      </c>
      <c r="Y38" s="32" t="s">
        <v>368</v>
      </c>
      <c r="Z38" s="32" t="s">
        <v>499</v>
      </c>
      <c r="AF38" s="30"/>
      <c r="AK38" s="42" t="str">
        <f t="shared" si="7"/>
        <v>k</v>
      </c>
    </row>
    <row r="39" spans="1:37" x14ac:dyDescent="0.2">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2">
      <c r="A40" s="13"/>
      <c r="B40" s="13"/>
      <c r="F40" s="13"/>
      <c r="G40" s="19"/>
      <c r="K40" s="13"/>
      <c r="L40" s="13"/>
      <c r="O40" s="13"/>
      <c r="P40" s="13"/>
      <c r="Q40" s="19"/>
      <c r="T40" s="13"/>
      <c r="Y40" s="32" t="s">
        <v>370</v>
      </c>
      <c r="Z40" s="32" t="s">
        <v>501</v>
      </c>
      <c r="AF40" s="30"/>
      <c r="AK40" s="42" t="str">
        <f t="shared" si="7"/>
        <v>m</v>
      </c>
    </row>
    <row r="41" spans="1:37" x14ac:dyDescent="0.2">
      <c r="A41" s="13"/>
      <c r="B41" s="13"/>
      <c r="F41" s="13"/>
      <c r="G41" s="19"/>
      <c r="K41" s="13"/>
      <c r="L41" s="13"/>
      <c r="O41" s="13"/>
      <c r="P41" s="13"/>
      <c r="Q41" s="19"/>
      <c r="T41" s="13"/>
      <c r="Y41" s="32" t="s">
        <v>371</v>
      </c>
      <c r="Z41" s="32" t="s">
        <v>502</v>
      </c>
      <c r="AF41" s="30"/>
      <c r="AK41" s="42" t="str">
        <f t="shared" si="7"/>
        <v>n</v>
      </c>
    </row>
    <row r="42" spans="1:37" x14ac:dyDescent="0.2">
      <c r="A42" s="13"/>
      <c r="B42" s="13"/>
      <c r="F42" s="13"/>
      <c r="G42" s="19"/>
      <c r="K42" s="13"/>
      <c r="L42" s="13"/>
      <c r="O42" s="13"/>
      <c r="P42" s="13"/>
      <c r="Q42" s="19"/>
      <c r="T42" s="13"/>
      <c r="Y42" s="32" t="s">
        <v>372</v>
      </c>
      <c r="Z42" s="32" t="s">
        <v>503</v>
      </c>
      <c r="AF42" s="30"/>
      <c r="AK42" s="42" t="str">
        <f t="shared" si="7"/>
        <v>o</v>
      </c>
    </row>
    <row r="43" spans="1:37" x14ac:dyDescent="0.2">
      <c r="A43" s="13"/>
      <c r="B43" s="13"/>
      <c r="F43" s="13"/>
      <c r="G43" s="19"/>
      <c r="K43" s="13"/>
      <c r="L43" s="13"/>
      <c r="O43" s="13"/>
      <c r="P43" s="13"/>
      <c r="Q43" s="19"/>
      <c r="T43" s="13"/>
      <c r="Y43" s="32" t="s">
        <v>373</v>
      </c>
      <c r="Z43" s="32" t="s">
        <v>504</v>
      </c>
      <c r="AF43" s="30"/>
      <c r="AK43" s="42" t="str">
        <f t="shared" si="7"/>
        <v>p</v>
      </c>
    </row>
    <row r="44" spans="1:37" x14ac:dyDescent="0.2">
      <c r="A44" s="13"/>
      <c r="B44" s="13"/>
      <c r="F44" s="13"/>
      <c r="G44" s="19"/>
      <c r="K44" s="13"/>
      <c r="L44" s="13"/>
      <c r="O44" s="13"/>
      <c r="P44" s="13"/>
      <c r="Q44" s="19"/>
      <c r="T44" s="13"/>
      <c r="Y44" s="32" t="s">
        <v>374</v>
      </c>
      <c r="Z44" s="32" t="s">
        <v>505</v>
      </c>
      <c r="AF44" s="30"/>
      <c r="AK44" s="42" t="str">
        <f t="shared" si="7"/>
        <v>q</v>
      </c>
    </row>
    <row r="45" spans="1:37" x14ac:dyDescent="0.2">
      <c r="A45" s="13"/>
      <c r="B45" s="13"/>
      <c r="F45" s="13"/>
      <c r="G45" s="19"/>
      <c r="K45" s="13"/>
      <c r="L45" s="13"/>
      <c r="O45" s="13"/>
      <c r="P45" s="13"/>
      <c r="Q45" s="19"/>
      <c r="T45" s="13"/>
      <c r="Y45" s="32" t="s">
        <v>375</v>
      </c>
      <c r="Z45" s="32" t="s">
        <v>506</v>
      </c>
      <c r="AF45" s="30"/>
      <c r="AK45" s="42" t="str">
        <f t="shared" si="7"/>
        <v>r</v>
      </c>
    </row>
    <row r="46" spans="1:37" x14ac:dyDescent="0.2">
      <c r="A46" s="13"/>
      <c r="B46" s="13"/>
      <c r="F46" s="13"/>
      <c r="G46" s="19"/>
      <c r="K46" s="13"/>
      <c r="L46" s="13"/>
      <c r="O46" s="13"/>
      <c r="P46" s="13"/>
      <c r="Q46" s="19"/>
      <c r="T46" s="13"/>
      <c r="Y46" s="32" t="s">
        <v>376</v>
      </c>
      <c r="Z46" s="32" t="s">
        <v>507</v>
      </c>
      <c r="AF46" s="30"/>
      <c r="AK46" s="42" t="str">
        <f t="shared" si="7"/>
        <v>s</v>
      </c>
    </row>
    <row r="47" spans="1:37" x14ac:dyDescent="0.2">
      <c r="A47" s="13"/>
      <c r="B47" s="13"/>
      <c r="F47" s="13"/>
      <c r="G47" s="19"/>
      <c r="K47" s="13"/>
      <c r="L47" s="13"/>
      <c r="O47" s="13"/>
      <c r="P47" s="13"/>
      <c r="Q47" s="19"/>
      <c r="T47" s="13"/>
      <c r="Y47" s="32" t="s">
        <v>377</v>
      </c>
      <c r="Z47" s="32" t="s">
        <v>508</v>
      </c>
      <c r="AF47" s="30"/>
      <c r="AK47" s="42" t="str">
        <f t="shared" si="7"/>
        <v>t</v>
      </c>
    </row>
    <row r="48" spans="1:37" x14ac:dyDescent="0.2">
      <c r="A48" s="13"/>
      <c r="B48" s="13"/>
      <c r="F48" s="13"/>
      <c r="G48" s="19"/>
      <c r="K48" s="13"/>
      <c r="L48" s="13"/>
      <c r="O48" s="13"/>
      <c r="P48" s="13"/>
      <c r="Q48" s="19"/>
      <c r="T48" s="13"/>
      <c r="Y48" s="32" t="s">
        <v>378</v>
      </c>
      <c r="Z48" s="32" t="s">
        <v>509</v>
      </c>
      <c r="AF48" s="30"/>
      <c r="AK48" s="42" t="str">
        <f t="shared" si="7"/>
        <v>u</v>
      </c>
    </row>
    <row r="49" spans="1:37" x14ac:dyDescent="0.2">
      <c r="A49" s="13"/>
      <c r="B49" s="13"/>
      <c r="F49" s="13"/>
      <c r="G49" s="19"/>
      <c r="K49" s="13"/>
      <c r="L49" s="13"/>
      <c r="O49" s="13"/>
      <c r="P49" s="13"/>
      <c r="Q49" s="19"/>
      <c r="T49" s="13"/>
      <c r="Y49" s="32" t="s">
        <v>379</v>
      </c>
      <c r="Z49" s="32" t="s">
        <v>510</v>
      </c>
      <c r="AF49" s="30"/>
      <c r="AK49" s="42" t="str">
        <f t="shared" si="7"/>
        <v>v</v>
      </c>
    </row>
    <row r="50" spans="1:37" x14ac:dyDescent="0.2">
      <c r="A50" s="13"/>
      <c r="B50" s="13"/>
      <c r="F50" s="13"/>
      <c r="G50" s="19"/>
      <c r="K50" s="13"/>
      <c r="L50" s="13"/>
      <c r="O50" s="13"/>
      <c r="P50" s="13"/>
      <c r="Q50" s="19"/>
      <c r="T50" s="13"/>
      <c r="Y50" s="32" t="s">
        <v>380</v>
      </c>
      <c r="Z50" s="32" t="s">
        <v>511</v>
      </c>
      <c r="AF50" s="30"/>
    </row>
    <row r="51" spans="1:37" x14ac:dyDescent="0.2">
      <c r="A51" s="13"/>
      <c r="B51" s="13"/>
      <c r="F51" s="13"/>
      <c r="G51" s="19"/>
      <c r="K51" s="13"/>
      <c r="L51" s="13"/>
      <c r="O51" s="13"/>
      <c r="P51" s="13"/>
      <c r="Q51" s="19"/>
      <c r="T51" s="13"/>
      <c r="Y51" s="32" t="s">
        <v>381</v>
      </c>
      <c r="Z51" s="32" t="s">
        <v>512</v>
      </c>
      <c r="AF51" s="30"/>
    </row>
    <row r="52" spans="1:37" x14ac:dyDescent="0.2">
      <c r="A52" s="13"/>
      <c r="B52" s="13"/>
      <c r="F52" s="13"/>
      <c r="G52" s="19"/>
      <c r="K52" s="13"/>
      <c r="L52" s="13"/>
      <c r="O52" s="13"/>
      <c r="P52" s="13"/>
      <c r="Q52" s="19"/>
      <c r="T52" s="13"/>
      <c r="Y52" s="32" t="s">
        <v>382</v>
      </c>
      <c r="Z52" s="32" t="s">
        <v>513</v>
      </c>
      <c r="AF52" s="30"/>
    </row>
    <row r="53" spans="1:37" x14ac:dyDescent="0.2">
      <c r="A53" s="13"/>
      <c r="B53" s="13"/>
      <c r="F53" s="13"/>
      <c r="G53" s="19"/>
      <c r="K53" s="13"/>
      <c r="L53" s="13"/>
      <c r="O53" s="13"/>
      <c r="P53" s="13"/>
      <c r="Q53" s="19"/>
      <c r="T53" s="13"/>
      <c r="Y53" s="32" t="s">
        <v>383</v>
      </c>
      <c r="Z53" s="32" t="s">
        <v>514</v>
      </c>
      <c r="AF53" s="30"/>
    </row>
    <row r="54" spans="1:37" x14ac:dyDescent="0.2">
      <c r="A54" s="13"/>
      <c r="B54" s="13"/>
      <c r="F54" s="13"/>
      <c r="G54" s="19"/>
      <c r="K54" s="13"/>
      <c r="L54" s="13"/>
      <c r="O54" s="13"/>
      <c r="P54" s="20"/>
      <c r="Q54" s="19"/>
      <c r="T54" s="13"/>
      <c r="Y54" s="32" t="s">
        <v>384</v>
      </c>
      <c r="Z54" s="32" t="s">
        <v>515</v>
      </c>
      <c r="AF54" s="30"/>
    </row>
    <row r="55" spans="1:37" x14ac:dyDescent="0.2">
      <c r="A55" s="13"/>
      <c r="B55" s="13"/>
      <c r="F55" s="13"/>
      <c r="G55" s="19"/>
      <c r="K55" s="13"/>
      <c r="L55" s="13"/>
      <c r="O55" s="13"/>
      <c r="P55" s="13"/>
      <c r="Q55" s="19"/>
      <c r="T55" s="13"/>
      <c r="Y55" s="32" t="s">
        <v>385</v>
      </c>
      <c r="Z55" s="32" t="s">
        <v>516</v>
      </c>
      <c r="AF55" s="30"/>
    </row>
    <row r="56" spans="1:37" x14ac:dyDescent="0.2">
      <c r="A56" s="13"/>
      <c r="B56" s="13"/>
      <c r="F56" s="13"/>
      <c r="G56" s="19"/>
      <c r="K56" s="13"/>
      <c r="L56" s="13"/>
      <c r="O56" s="13"/>
      <c r="P56" s="13"/>
      <c r="Q56" s="19"/>
      <c r="T56" s="13"/>
      <c r="Y56" s="32" t="s">
        <v>386</v>
      </c>
      <c r="Z56" s="32" t="s">
        <v>517</v>
      </c>
      <c r="AF56" s="30"/>
    </row>
    <row r="57" spans="1:37" x14ac:dyDescent="0.2">
      <c r="A57" s="13"/>
      <c r="B57" s="13"/>
      <c r="F57" s="13"/>
      <c r="G57" s="19"/>
      <c r="K57" s="13"/>
      <c r="L57" s="13"/>
      <c r="O57" s="13"/>
      <c r="P57" s="13"/>
      <c r="Q57" s="19"/>
      <c r="T57" s="13"/>
      <c r="Y57" s="32" t="s">
        <v>387</v>
      </c>
      <c r="Z57" s="32" t="s">
        <v>518</v>
      </c>
      <c r="AF57" s="30"/>
    </row>
    <row r="58" spans="1:37" x14ac:dyDescent="0.2">
      <c r="A58" s="13"/>
      <c r="B58" s="13"/>
      <c r="F58" s="13"/>
      <c r="G58" s="19"/>
      <c r="K58" s="13"/>
      <c r="L58" s="13"/>
      <c r="O58" s="13"/>
      <c r="P58" s="13"/>
      <c r="Q58" s="19"/>
      <c r="T58" s="13"/>
      <c r="Y58" s="32" t="s">
        <v>388</v>
      </c>
      <c r="Z58" s="32" t="s">
        <v>519</v>
      </c>
      <c r="AF58" s="30"/>
    </row>
    <row r="59" spans="1:37" x14ac:dyDescent="0.2">
      <c r="A59" s="13"/>
      <c r="B59" s="13"/>
      <c r="F59" s="13"/>
      <c r="G59" s="19"/>
      <c r="K59" s="13"/>
      <c r="L59" s="13"/>
      <c r="O59" s="13"/>
      <c r="P59" s="13"/>
      <c r="Q59" s="19"/>
      <c r="T59" s="13"/>
      <c r="Y59" s="32" t="s">
        <v>389</v>
      </c>
      <c r="Z59" s="32" t="s">
        <v>520</v>
      </c>
      <c r="AF59" s="30"/>
    </row>
    <row r="60" spans="1:37" x14ac:dyDescent="0.2">
      <c r="A60" s="13"/>
      <c r="B60" s="13"/>
      <c r="F60" s="13"/>
      <c r="G60" s="19"/>
      <c r="K60" s="13"/>
      <c r="L60" s="13"/>
      <c r="O60" s="13"/>
      <c r="P60" s="13"/>
      <c r="Q60" s="19"/>
      <c r="T60" s="13"/>
      <c r="Y60" s="32" t="s">
        <v>390</v>
      </c>
      <c r="Z60" s="32" t="s">
        <v>521</v>
      </c>
      <c r="AF60" s="30"/>
    </row>
    <row r="61" spans="1:37" x14ac:dyDescent="0.2">
      <c r="A61" s="13"/>
      <c r="B61" s="13"/>
      <c r="F61" s="13"/>
      <c r="G61" s="19"/>
      <c r="K61" s="13"/>
      <c r="L61" s="13"/>
      <c r="O61" s="13"/>
      <c r="P61" s="13"/>
      <c r="Q61" s="19"/>
      <c r="T61" s="13"/>
      <c r="Y61" s="32" t="s">
        <v>391</v>
      </c>
      <c r="Z61" s="32" t="s">
        <v>522</v>
      </c>
      <c r="AF61" s="30"/>
    </row>
    <row r="62" spans="1:37" x14ac:dyDescent="0.2">
      <c r="A62" s="13"/>
      <c r="B62" s="13"/>
      <c r="F62" s="13"/>
      <c r="G62" s="19"/>
      <c r="K62" s="13"/>
      <c r="L62" s="13"/>
      <c r="O62" s="13"/>
      <c r="P62" s="13"/>
      <c r="Q62" s="19"/>
      <c r="T62" s="13"/>
      <c r="Y62" s="32" t="s">
        <v>392</v>
      </c>
      <c r="Z62" s="32" t="s">
        <v>523</v>
      </c>
      <c r="AF62" s="30"/>
    </row>
    <row r="63" spans="1:37" x14ac:dyDescent="0.2">
      <c r="A63" s="13"/>
      <c r="B63" s="13"/>
      <c r="F63" s="13"/>
      <c r="G63" s="19"/>
      <c r="K63" s="13"/>
      <c r="L63" s="13"/>
      <c r="O63" s="13"/>
      <c r="P63" s="13"/>
      <c r="Q63" s="19"/>
      <c r="T63" s="13"/>
      <c r="Y63" s="32" t="s">
        <v>393</v>
      </c>
      <c r="Z63" s="32" t="s">
        <v>524</v>
      </c>
      <c r="AF63" s="30"/>
    </row>
    <row r="64" spans="1:37" x14ac:dyDescent="0.2">
      <c r="A64" s="13"/>
      <c r="B64" s="13"/>
      <c r="F64" s="13"/>
      <c r="G64" s="19"/>
      <c r="K64" s="13"/>
      <c r="L64" s="13"/>
      <c r="O64" s="13"/>
      <c r="P64" s="13"/>
      <c r="Q64" s="19"/>
      <c r="T64" s="13"/>
      <c r="Y64" s="32" t="s">
        <v>394</v>
      </c>
      <c r="Z64" s="32" t="s">
        <v>525</v>
      </c>
      <c r="AF64" s="30"/>
    </row>
    <row r="65" spans="1:32" x14ac:dyDescent="0.2">
      <c r="A65" s="13"/>
      <c r="B65" s="13"/>
      <c r="F65" s="13"/>
      <c r="G65" s="19"/>
      <c r="K65" s="13"/>
      <c r="L65" s="13"/>
      <c r="O65" s="13"/>
      <c r="P65" s="13"/>
      <c r="Q65" s="19"/>
      <c r="T65" s="13"/>
      <c r="Y65" s="32" t="s">
        <v>395</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396</v>
      </c>
      <c r="Z67" s="32" t="s">
        <v>528</v>
      </c>
      <c r="AF67" s="30"/>
    </row>
    <row r="68" spans="1:32" x14ac:dyDescent="0.2">
      <c r="A68" s="13"/>
      <c r="B68" s="13"/>
      <c r="F68" s="13"/>
      <c r="G68" s="19"/>
      <c r="K68" s="13"/>
      <c r="L68" s="13"/>
      <c r="O68" s="13"/>
      <c r="P68" s="13"/>
      <c r="Q68" s="19"/>
      <c r="T68" s="13"/>
      <c r="Y68" s="32" t="s">
        <v>397</v>
      </c>
      <c r="Z68" s="32" t="s">
        <v>529</v>
      </c>
      <c r="AF68" s="30"/>
    </row>
    <row r="69" spans="1:32" x14ac:dyDescent="0.2">
      <c r="A69" s="13"/>
      <c r="B69" s="13"/>
      <c r="F69" s="13"/>
      <c r="G69" s="19"/>
      <c r="K69" s="13"/>
      <c r="L69" s="13"/>
      <c r="O69" s="13"/>
      <c r="P69" s="13"/>
      <c r="Q69" s="19"/>
      <c r="T69" s="13"/>
      <c r="Y69" s="32" t="s">
        <v>398</v>
      </c>
      <c r="Z69" s="32" t="s">
        <v>530</v>
      </c>
      <c r="AF69" s="30"/>
    </row>
    <row r="70" spans="1:32" x14ac:dyDescent="0.2">
      <c r="A70" s="13"/>
      <c r="B70" s="13"/>
      <c r="Y70" s="32" t="s">
        <v>399</v>
      </c>
      <c r="Z70" s="32" t="s">
        <v>531</v>
      </c>
    </row>
    <row r="71" spans="1:32" x14ac:dyDescent="0.2">
      <c r="Y71" s="32" t="s">
        <v>400</v>
      </c>
      <c r="Z71" s="32" t="s">
        <v>532</v>
      </c>
    </row>
    <row r="72" spans="1:32" x14ac:dyDescent="0.2">
      <c r="Y72" s="32" t="s">
        <v>401</v>
      </c>
      <c r="Z72" s="32" t="s">
        <v>533</v>
      </c>
    </row>
    <row r="73" spans="1:32" x14ac:dyDescent="0.2">
      <c r="Y73" s="32" t="s">
        <v>402</v>
      </c>
      <c r="Z73" s="32" t="s">
        <v>534</v>
      </c>
    </row>
    <row r="74" spans="1:32" x14ac:dyDescent="0.2">
      <c r="Y74" s="32" t="s">
        <v>403</v>
      </c>
      <c r="Z74" s="32" t="s">
        <v>535</v>
      </c>
    </row>
    <row r="75" spans="1:32" x14ac:dyDescent="0.2">
      <c r="Y75" s="32" t="s">
        <v>404</v>
      </c>
      <c r="Z75" s="32" t="s">
        <v>536</v>
      </c>
    </row>
    <row r="76" spans="1:32" x14ac:dyDescent="0.2">
      <c r="Y76" s="32" t="s">
        <v>405</v>
      </c>
      <c r="Z76" s="32" t="s">
        <v>537</v>
      </c>
    </row>
    <row r="77" spans="1:32" x14ac:dyDescent="0.2">
      <c r="Y77" s="32" t="s">
        <v>406</v>
      </c>
      <c r="Z77" s="32" t="s">
        <v>538</v>
      </c>
    </row>
    <row r="78" spans="1:32" x14ac:dyDescent="0.2">
      <c r="Y78" s="32" t="s">
        <v>407</v>
      </c>
      <c r="Z78" s="32" t="s">
        <v>539</v>
      </c>
    </row>
    <row r="79" spans="1:32" x14ac:dyDescent="0.2">
      <c r="Y79" s="32" t="s">
        <v>408</v>
      </c>
      <c r="Z79" s="32" t="s">
        <v>540</v>
      </c>
    </row>
    <row r="80" spans="1:32" x14ac:dyDescent="0.2">
      <c r="Y80" s="32" t="s">
        <v>409</v>
      </c>
      <c r="Z80" s="32" t="s">
        <v>541</v>
      </c>
    </row>
    <row r="81" spans="25:26" x14ac:dyDescent="0.2">
      <c r="Y81" s="32" t="s">
        <v>410</v>
      </c>
      <c r="Z81" s="32" t="s">
        <v>542</v>
      </c>
    </row>
    <row r="82" spans="25:26" x14ac:dyDescent="0.2">
      <c r="Y82" s="32" t="s">
        <v>411</v>
      </c>
      <c r="Z82" s="32" t="s">
        <v>543</v>
      </c>
    </row>
    <row r="83" spans="25:26" x14ac:dyDescent="0.2">
      <c r="Y83" s="32" t="s">
        <v>412</v>
      </c>
      <c r="Z83" s="32" t="s">
        <v>544</v>
      </c>
    </row>
    <row r="84" spans="25:26" x14ac:dyDescent="0.2">
      <c r="Y84" s="32" t="s">
        <v>413</v>
      </c>
      <c r="Z84" s="32" t="s">
        <v>545</v>
      </c>
    </row>
    <row r="85" spans="25:26" x14ac:dyDescent="0.2">
      <c r="Y85" s="32" t="s">
        <v>414</v>
      </c>
      <c r="Z85" s="32" t="s">
        <v>546</v>
      </c>
    </row>
    <row r="86" spans="25:26" x14ac:dyDescent="0.2">
      <c r="Y86" s="32" t="s">
        <v>415</v>
      </c>
      <c r="Z86" s="32" t="s">
        <v>547</v>
      </c>
    </row>
    <row r="87" spans="25:26" x14ac:dyDescent="0.2">
      <c r="Y87" s="32" t="s">
        <v>416</v>
      </c>
      <c r="Z87" s="32" t="s">
        <v>548</v>
      </c>
    </row>
    <row r="88" spans="25:26" x14ac:dyDescent="0.2">
      <c r="Y88" s="32" t="s">
        <v>417</v>
      </c>
      <c r="Z88" s="32" t="s">
        <v>549</v>
      </c>
    </row>
    <row r="89" spans="25:26" x14ac:dyDescent="0.2">
      <c r="Y89" s="32" t="s">
        <v>418</v>
      </c>
      <c r="Z89" s="32" t="s">
        <v>550</v>
      </c>
    </row>
    <row r="90" spans="25:26" x14ac:dyDescent="0.2">
      <c r="Y90" s="32" t="s">
        <v>419</v>
      </c>
      <c r="Z90" s="32" t="s">
        <v>551</v>
      </c>
    </row>
    <row r="91" spans="25:26" x14ac:dyDescent="0.2">
      <c r="Y91" s="32" t="s">
        <v>420</v>
      </c>
      <c r="Z91" s="32" t="s">
        <v>552</v>
      </c>
    </row>
    <row r="92" spans="25:26" x14ac:dyDescent="0.2">
      <c r="Y92" s="32" t="s">
        <v>421</v>
      </c>
      <c r="Z92" s="32" t="s">
        <v>553</v>
      </c>
    </row>
    <row r="93" spans="25:26" x14ac:dyDescent="0.2">
      <c r="Y93" s="32" t="s">
        <v>422</v>
      </c>
      <c r="Z93" s="32" t="s">
        <v>554</v>
      </c>
    </row>
    <row r="94" spans="25:26" x14ac:dyDescent="0.2">
      <c r="Y94" s="32" t="s">
        <v>423</v>
      </c>
      <c r="Z94" s="32" t="s">
        <v>555</v>
      </c>
    </row>
    <row r="95" spans="25:26" x14ac:dyDescent="0.2">
      <c r="Y95" s="32" t="s">
        <v>424</v>
      </c>
      <c r="Z95" s="32" t="s">
        <v>556</v>
      </c>
    </row>
    <row r="96" spans="25:26" x14ac:dyDescent="0.2">
      <c r="Y96" s="32" t="s">
        <v>326</v>
      </c>
      <c r="Z96" s="32" t="s">
        <v>557</v>
      </c>
    </row>
    <row r="97" spans="25:26" x14ac:dyDescent="0.2">
      <c r="Y97" s="32" t="s">
        <v>425</v>
      </c>
      <c r="Z97" s="32" t="s">
        <v>558</v>
      </c>
    </row>
    <row r="98" spans="25:26" x14ac:dyDescent="0.2">
      <c r="Y98" s="32" t="s">
        <v>426</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勲(araki-isao)</dc:creator>
  <cp:lastModifiedBy>厚生労働省ネットワークシステム</cp:lastModifiedBy>
  <cp:lastPrinted>2021-05-24T10:39:47Z</cp:lastPrinted>
  <dcterms:created xsi:type="dcterms:W3CDTF">2012-03-13T00:50:25Z</dcterms:created>
  <dcterms:modified xsi:type="dcterms:W3CDTF">2021-08-18T04:53:01Z</dcterms:modified>
</cp:coreProperties>
</file>