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55" i="3"/>
  <c r="AY606" i="3"/>
  <c r="AY369" i="3"/>
  <c r="AY61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<sst xmlns="http://schemas.openxmlformats.org/spreadsheetml/2006/main" count="2440" uniqueCount="727">
  <si>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</si>
  <si>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</si>
  <si>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</si>
  <si>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</si>
  <si>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</si>
  <si>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</si>
  <si>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</si>
  <si>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</si>
  <si>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</si>
  <si>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</si>
  <si>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</si>
  <si>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</si>
  <si>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</si>
  <si>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</si>
  <si>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</si>
  <si>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</si>
  <si>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</si>
  <si>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</si>
  <si>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</si>
  <si>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</si>
  <si>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</si>
  <si>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</si>
  <si>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</si>
  <si>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</si>
  <si>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</si>
  <si>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</si>
  <si>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</si>
  <si>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</si>
  <si>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</si>
  <si>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</si>
  <si>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</si>
  <si>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</si>
  <si>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</si>
  <si>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</si>
  <si>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</si>
  <si>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</si>
  <si>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</si>
  <si>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</si>
  <si>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</si>
  <si>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</si>
  <si>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</si>
  <si>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</si>
  <si>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</si>
  <si>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</si>
  <si>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</si>
  <si>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</si>
  <si>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</si>
  <si>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</si>
  <si>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</si>
  <si>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</si>
  <si>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</si>
  <si>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</si>
  <si>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</si>
  <si>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</si>
  <si>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</si>
  <si>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</si>
  <si>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</si>
  <si>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</si>
  <si>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</si>
  <si>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</si>
  <si>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</si>
  <si>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</si>
  <si>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</si>
  <si>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</si>
  <si>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</si>
  <si>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</si>
  <si>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</si>
  <si>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</si>
  <si>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</si>
  <si>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</si>
  <si>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</si>
  <si>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</si>
  <si>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</si>
  <si>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</si>
  <si>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</si>
  <si>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</si>
  <si>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</si>
  <si>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</si>
  <si>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</si>
  <si>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</si>
  <si>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</si>
  <si>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</si>
  <si>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</si>
  <si>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</si>
  <si>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</si>
  <si>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</si>
  <si>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</si>
  <si>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</si>
  <si>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</si>
  <si>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</si>
  <si>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</si>
  <si>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</si>
  <si>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</si>
  <si>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</si>
  <si>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</si>
  <si>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</si>
  <si>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</si>
  <si>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</si>
  <si>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</si>
  <si>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</si>
  <si>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</si>
  <si>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</si>
  <si>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</si>
  <si>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</si>
  <si>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</si>
  <si>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</si>
  <si>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</si>
  <si>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</si>
  <si>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</si>
  <si>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</si>
  <si>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</si>
  <si>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</si>
  <si>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</si>
  <si>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</si>
  <si>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</si>
  <si>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</si>
  <si>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</si>
  <si>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</si>
  <si>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</si>
  <si>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</si>
  <si>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</si>
  <si>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</si>
  <si>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</si>
  <si>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</si>
  <si>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</si>
  <si>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</si>
  <si>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</si>
  <si>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</si>
  <si>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</si>
  <si>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</si>
  <si>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</si>
  <si>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</si>
  <si>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</si>
  <si>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</si>
  <si>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</si>
  <si>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</si>
  <si>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</si>
  <si>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</si>
  <si>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</si>
  <si>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</si>
  <si>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</si>
  <si>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</si>
  <si>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</si>
  <si>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</si>
  <si>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</si>
  <si>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</si>
  <si>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</si>
  <si>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</si>
  <si>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</si>
  <si>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</si>
  <si>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</si>
  <si>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</si>
  <si>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</si>
  <si>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</si>
  <si>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</si>
  <si>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</si>
  <si>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</si>
  <si>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</si>
  <si>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</si>
  <si>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</si>
  <si>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</si>
  <si>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</si>
  <si>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</si>
  <si>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</si>
  <si>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</si>
  <si>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</si>
  <si>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</si>
  <si>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</si>
  <si>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</si>
  <si>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</si>
  <si>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</si>
  <si>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</si>
  <si>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</si>
  <si>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</si>
  <si>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</si>
  <si>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</si>
  <si>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</si>
  <si>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</si>
  <si>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</si>
  <si>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</si>
  <si>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</si>
  <si>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</si>
  <si>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</si>
  <si>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</si>
  <si>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</si>
  <si>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</si>
  <si>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</si>
  <si>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</si>
  <si>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</si>
  <si>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</si>
  <si>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</si>
  <si>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</si>
  <si>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</si>
  <si>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</si>
  <si>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</si>
  <si>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</si>
  <si>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</si>
  <si>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</si>
  <si>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</si>
  <si>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</si>
  <si>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</si>
  <si>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</si>
  <si>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</si>
  <si>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</si>
  <si>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</si>
  <si>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</si>
  <si>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</si>
  <si>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</si>
  <si>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</si>
  <si>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</si>
  <si>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</si>
  <si>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</si>
  <si>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</si>
  <si>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</si>
  <si>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</si>
  <si>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</si>
  <si>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</si>
  <si>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</si>
  <si>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</si>
  <si>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</si>
  <si>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</si>
  <si>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</si>
  <si>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</si>
  <si>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</si>
  <si>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</si>
  <si>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</si>
  <si>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</si>
  <si>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</si>
  <si>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</si>
  <si>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</si>
  <si>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</si>
  <si>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</si>
  <si>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</si>
  <si>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</si>
  <si>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</si>
  <si>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</si>
  <si>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</si>
  <si>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</si>
  <si>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</si>
  <si>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</si>
  <si>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</si>
  <si>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</si>
  <si>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</si>
  <si>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</si>
  <si>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</si>
  <si>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</si>
  <si>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</si>
  <si>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</si>
  <si>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</si>
  <si>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</si>
  <si>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</si>
  <si>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</si>
  <si>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</si>
  <si>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</si>
  <si>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</si>
  <si>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</si>
  <si>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</si>
  <si>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</si>
  <si>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</si>
  <si>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</si>
  <si>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</si>
  <si>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</si>
  <si>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</si>
  <si>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</si>
  <si>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</si>
  <si>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</si>
  <si>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</si>
  <si>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</si>
  <si>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</si>
  <si>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</si>
  <si>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</si>
  <si>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</si>
  <si>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</si>
  <si>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</si>
  <si>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</si>
  <si>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</si>
  <si>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</si>
  <si>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</si>
  <si>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</si>
  <si>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</si>
  <si>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</si>
  <si>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</si>
  <si>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</si>
  <si>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</si>
  <si>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</si>
  <si>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</si>
  <si>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</si>
  <si>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</si>
  <si>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</si>
  <si>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</si>
  <si>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</si>
  <si>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</si>
  <si>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</si>
  <si>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</si>
  <si>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</si>
  <si>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</si>
  <si>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</si>
  <si>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</si>
  <si>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</si>
  <si>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</si>
  <si>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</si>
  <si>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</si>
  <si>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</si>
  <si>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</si>
  <si>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</si>
  <si>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</si>
  <si>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</si>
  <si>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</si>
  <si>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</si>
  <si>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</si>
  <si>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</si>
  <si>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</si>
  <si>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</si>
  <si>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</si>
  <si>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</si>
  <si>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</si>
  <si>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</si>
  <si>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</si>
  <si>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</si>
  <si>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</si>
  <si>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</si>
  <si>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</si>
  <si>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</si>
  <si>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</si>
  <si>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</si>
  <si>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</si>
  <si>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</si>
  <si>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</si>
  <si>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</si>
  <si>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</si>
  <si>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</si>
  <si>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</si>
  <si>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</si>
  <si>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</si>
  <si>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</si>
  <si>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</si>
  <si>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</si>
  <si>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</si>
  <si>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</si>
  <si>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</si>
  <si>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</si>
  <si>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</si>
  <si>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</si>
  <si>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</si>
  <si>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</si>
  <si>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</si>
  <si>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</si>
  <si>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</si>
  <si>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</si>
  <si>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</si>
  <si>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</si>
  <si>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</si>
  <si>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</si>
  <si>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</si>
  <si>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</si>
  <si>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</si>
  <si>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</si>
  <si>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</si>
  <si>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</si>
  <si>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</si>
  <si>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</si>
  <si>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</si>
  <si>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</si>
  <si>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</si>
  <si>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</si>
  <si>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</si>
  <si>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</si>
  <si>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</si>
  <si>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</si>
  <si>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</si>
  <si>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</si>
  <si>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</si>
  <si>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</si>
  <si>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</si>
  <si>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</si>
  <si>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</si>
  <si>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</si>
  <si>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</si>
  <si>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</si>
  <si>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</si>
  <si>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</si>
  <si>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</si>
  <si>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</si>
  <si>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</si>
  <si>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</si>
  <si>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</si>
  <si>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</si>
  <si>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</si>
  <si>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</si>
  <si>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</si>
  <si>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</si>
  <si>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</si>
  <si>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</si>
  <si>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</si>
  <si>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</si>
  <si>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</si>
  <si>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</si>
  <si>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</si>
  <si>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</si>
  <si>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</si>
  <si>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</si>
  <si>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</si>
  <si>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</si>
  <si>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</si>
  <si>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</si>
  <si>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</si>
  <si>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</si>
  <si>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</si>
  <si>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</si>
  <si>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</si>
  <si>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</si>
  <si>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</si>
  <si>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</si>
  <si>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</si>
  <si>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</si>
  <si>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</si>
  <si>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</si>
  <si>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</si>
  <si>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</si>
  <si>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</si>
  <si>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</si>
  <si>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</si>
  <si>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</si>
  <si>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</si>
  <si>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</si>
  <si>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</si>
  <si>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</si>
  <si>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</si>
  <si>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</si>
  <si>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</si>
  <si>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</si>
  <si>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</si>
  <si>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</si>
  <si>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</si>
  <si>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</si>
  <si>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</si>
  <si>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</si>
  <si>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</si>
  <si>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</si>
  <si>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</si>
  <si>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</si>
  <si>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</si>
  <si>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</si>
  <si>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</si>
  <si>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</si>
  <si>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</si>
  <si>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</si>
  <si>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</si>
  <si>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</si>
  <si>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</si>
  <si>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</si>
  <si>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</si>
  <si>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</si>
  <si>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</si>
  <si>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</si>
  <si>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</si>
  <si>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</si>
  <si>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</si>
  <si>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</si>
  <si>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</si>
  <si>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</si>
  <si>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</si>
  <si>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</si>
  <si>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</si>
  <si>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</si>
  <si>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</si>
  <si>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</si>
  <si>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</si>
  <si>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</si>
  <si>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</si>
  <si>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</si>
  <si>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</si>
  <si>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</si>
  <si>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</si>
  <si>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</si>
  <si>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</si>
  <si>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</si>
  <si>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</si>
  <si>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</si>
  <si>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</si>
  <si>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</si>
  <si>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</si>
  <si>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</si>
  <si>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</si>
  <si>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</si>
  <si>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</si>
  <si>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</si>
  <si>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</si>
  <si>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</si>
  <si>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</si>
  <si>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</si>
  <si>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</si>
  <si>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</si>
  <si>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</si>
  <si>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</si>
  <si>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</si>
  <si>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</si>
  <si>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</si>
  <si>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</si>
  <si>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</si>
  <si>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</si>
  <si>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</si>
  <si>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</si>
  <si>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</si>
  <si>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</si>
  <si>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</si>
  <si>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</si>
  <si>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</si>
  <si>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</si>
  <si>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</si>
  <si>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</si>
  <si>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</si>
  <si>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</si>
  <si>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</si>
  <si>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</si>
  <si>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</si>
  <si>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</si>
  <si>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</si>
  <si>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</si>
  <si>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</si>
  <si>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</si>
  <si>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</si>
  <si>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</si>
  <si>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</si>
  <si>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</si>
  <si>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</si>
  <si>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</si>
  <si>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</si>
  <si>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</si>
  <si>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</si>
  <si>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</si>
  <si>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</si>
  <si>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</si>
  <si>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</si>
  <si>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</si>
  <si>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</si>
  <si>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</si>
  <si>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</si>
  <si>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</si>
  <si>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</si>
  <si>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</si>
  <si>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</si>
  <si>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</si>
  <si>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</si>
  <si>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</si>
  <si>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</si>
  <si>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</si>
  <si>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</si>
  <si>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</si>
  <si>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</si>
  <si>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</si>
  <si>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</si>
  <si>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</si>
  <si>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</si>
  <si>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</si>
  <si>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</si>
  <si>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</si>
  <si>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</si>
  <si>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</si>
  <si>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</si>
  <si>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</si>
  <si>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</si>
  <si>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</si>
  <si>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</si>
  <si>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</si>
  <si>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</si>
  <si>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</si>
  <si>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</si>
  <si>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</si>
  <si>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</si>
  <si>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</si>
  <si>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</si>
  <si>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</si>
  <si>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</si>
  <si>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</si>
  <si>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</si>
  <si>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</si>
  <si>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</si>
  <si>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</si>
  <si>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</si>
  <si>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</si>
  <si>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</si>
  <si>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</si>
  <si>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</si>
  <si>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</si>
  <si>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</si>
  <si>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</si>
  <si>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</si>
  <si>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</si>
  <si>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</si>
  <si>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</si>
  <si>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</si>
  <si>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</si>
  <si>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</si>
  <si>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</si>
  <si>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</si>
  <si>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</si>
  <si>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</si>
  <si>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</si>
  <si>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</si>
  <si>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</si>
  <si>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</si>
  <si>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</si>
  <si>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</si>
  <si>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</si>
  <si>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</si>
  <si>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</si>
  <si>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</si>
  <si>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</si>
  <si>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</si>
  <si>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</si>
  <si>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</si>
  <si>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</si>
  <si>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</si>
  <si>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</si>
  <si>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</si>
  <si>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</si>
  <si>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</si>
  <si>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</si>
  <si>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</si>
  <si>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</si>
  <si>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</si>
  <si>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</si>
  <si>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</si>
  <si>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</si>
  <si>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</si>
  <si>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</si>
  <si>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</si>
  <si>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</si>
  <si>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</si>
  <si>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</si>
  <si>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</si>
  <si>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高齢者権利擁護等推進事業</t>
    <phoneticPr fontId="5"/>
  </si>
  <si>
    <t>老健局</t>
    <rPh sb="0" eb="2">
      <t>ロウケン</t>
    </rPh>
    <rPh sb="2" eb="3">
      <t>キョク</t>
    </rPh>
    <phoneticPr fontId="5"/>
  </si>
  <si>
    <t>高齢者支援課</t>
    <rPh sb="0" eb="3">
      <t>コウレイシャ</t>
    </rPh>
    <rPh sb="3" eb="6">
      <t>シエンカ</t>
    </rPh>
    <phoneticPr fontId="5"/>
  </si>
  <si>
    <t>課長　須藤　明彦</t>
    <rPh sb="0" eb="2">
      <t>カチョウ</t>
    </rPh>
    <rPh sb="3" eb="5">
      <t>ストウ</t>
    </rPh>
    <rPh sb="6" eb="8">
      <t>アキヒコ</t>
    </rPh>
    <phoneticPr fontId="5"/>
  </si>
  <si>
    <t>高齢者虐待の防止、高齢者の養護者に対する支援等に関する法律（第３条）</t>
    <phoneticPr fontId="5"/>
  </si>
  <si>
    <t>令和3年3月10日老発0311第2号　令和元年度「高齢者の虐待の防止、高齢者の養護者に対する支援等に関する法律に基づく対応状況等に関する調査」の結果及び高齢者虐待の状況等を踏まえた対応の強化について
（⇒本事業の活用を働きかけ）</t>
    <rPh sb="19" eb="21">
      <t>レイワ</t>
    </rPh>
    <phoneticPr fontId="5"/>
  </si>
  <si>
    <t>高齢者の尊厳の保持の視点に立って、虐待防止及び虐待を受けた高齢者の被害の防止や救済、高齢者の権利擁護を図る。</t>
    <phoneticPr fontId="5"/>
  </si>
  <si>
    <t>市町村・地域包括支援センター、介護施設従事者に対する研修を実施し、身体拘束の廃止に向けた取組など介護現場での権利擁護のための取組を支援するとともに、各都道府県による地域の実状に応じた専門的な相談体制等の整備など、各都道府県における高齢者の権利擁護のための取組を推進する。
補助率１／２</t>
    <phoneticPr fontId="5"/>
  </si>
  <si>
    <t>○</t>
  </si>
  <si>
    <t>介護保険事業費補助金</t>
    <rPh sb="0" eb="2">
      <t>カイゴ</t>
    </rPh>
    <rPh sb="2" eb="4">
      <t>ホケン</t>
    </rPh>
    <rPh sb="4" eb="7">
      <t>ジギョウヒ</t>
    </rPh>
    <rPh sb="7" eb="10">
      <t>ホジョキン</t>
    </rPh>
    <phoneticPr fontId="5"/>
  </si>
  <si>
    <t>市町村における高齢者虐待防止に関する体制整備等の充実</t>
    <phoneticPr fontId="5"/>
  </si>
  <si>
    <t>厚生労働省調査の「高齢者虐待の防止、高齢者の養護者に対する支援等に関する法律に基づく対応状況調査」</t>
    <phoneticPr fontId="5"/>
  </si>
  <si>
    <t>本事業を活用して研修や相談支援体制設置等により、高齢者の権利擁護を推進する都道府県の数</t>
    <phoneticPr fontId="5"/>
  </si>
  <si>
    <t>都道府県</t>
    <rPh sb="0" eb="4">
      <t>トドウフケン</t>
    </rPh>
    <phoneticPr fontId="5"/>
  </si>
  <si>
    <t>補助金交付額／交付都道府県数　　　　　　　　　　　　　　</t>
    <rPh sb="0" eb="3">
      <t>ホジョキン</t>
    </rPh>
    <rPh sb="3" eb="6">
      <t>コウフガク</t>
    </rPh>
    <rPh sb="7" eb="9">
      <t>コウフ</t>
    </rPh>
    <rPh sb="9" eb="13">
      <t>トドウフケン</t>
    </rPh>
    <rPh sb="13" eb="14">
      <t>スウ</t>
    </rPh>
    <phoneticPr fontId="5"/>
  </si>
  <si>
    <t>百万円</t>
    <rPh sb="0" eb="2">
      <t>ヒャクマン</t>
    </rPh>
    <rPh sb="2" eb="3">
      <t>エン</t>
    </rPh>
    <phoneticPr fontId="5"/>
  </si>
  <si>
    <t>補助金交付額/交付都道府県数</t>
    <rPh sb="0" eb="3">
      <t>ホジョキン</t>
    </rPh>
    <rPh sb="3" eb="6">
      <t>コウフガク</t>
    </rPh>
    <rPh sb="7" eb="9">
      <t>コウフ</t>
    </rPh>
    <rPh sb="9" eb="13">
      <t>トドウフケン</t>
    </rPh>
    <rPh sb="13" eb="14">
      <t>スウ</t>
    </rPh>
    <phoneticPr fontId="5"/>
  </si>
  <si>
    <t>107/46</t>
    <phoneticPr fontId="5"/>
  </si>
  <si>
    <t>114/46</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</si>
  <si>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</si>
  <si>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介護保険制度の適切な運営を図るとともに、質・量両面にわたり介護サービス基盤の整備を図ること（施策目標ⅩⅠ－１－４）</t>
    <phoneticPr fontId="5"/>
  </si>
  <si>
    <t>増加する高齢者虐待への対策として重要性は極めて高い。</t>
    <phoneticPr fontId="5"/>
  </si>
  <si>
    <t>全国遍く取組を進める必要があり、国として適切な支援が不可欠。</t>
    <phoneticPr fontId="5"/>
  </si>
  <si>
    <t>高齢者権利擁護として唯一の事業であり、優先度は高い。</t>
    <phoneticPr fontId="5"/>
  </si>
  <si>
    <t>事業実施に必要な最低限の経費のみを計上しており、コストの水準は妥当である。</t>
    <phoneticPr fontId="5"/>
  </si>
  <si>
    <t>‐</t>
  </si>
  <si>
    <t>高齢者の権利擁護に資する研修、体制整備に限定。</t>
    <phoneticPr fontId="5"/>
  </si>
  <si>
    <t>当該事業は、高齢者虐待防止に関する国の唯一の事業であって、他部局・他府省等と重複している事業はなく、適切に役割分担できている。</t>
    <phoneticPr fontId="5"/>
  </si>
  <si>
    <t>介護保険事業費補助金</t>
    <phoneticPr fontId="5"/>
  </si>
  <si>
    <t>認知症施策等総合事業</t>
    <phoneticPr fontId="5"/>
  </si>
  <si>
    <t>低所得者に対する介護保険サービスに係る利用者負担額の軽減措置事業</t>
    <phoneticPr fontId="5"/>
  </si>
  <si>
    <t>介護給付等費用適正化事業</t>
    <phoneticPr fontId="5"/>
  </si>
  <si>
    <t>介護報酬改定等に伴うシステム改修経費</t>
    <phoneticPr fontId="5"/>
  </si>
  <si>
    <t>本事業は、平成28年度の行政事業レビュー公開プロセスの対象となり、「抜本的な見直し」という評価結果となった。
公開プロセスの外部委員や都道府県からの意見を踏まえ、①事業の柱立てを整理、②メニューの整理統合、新設、③成果指標の見直しを行い、平成29年度から実施した。</t>
    <phoneticPr fontId="5"/>
  </si>
  <si>
    <t>点検対象外</t>
    <rPh sb="0" eb="2">
      <t>テンケン</t>
    </rPh>
    <rPh sb="2" eb="5">
      <t>タイショウガイ</t>
    </rPh>
    <phoneticPr fontId="5"/>
  </si>
  <si>
    <t>539</t>
    <phoneticPr fontId="5"/>
  </si>
  <si>
    <t>491</t>
    <phoneticPr fontId="5"/>
  </si>
  <si>
    <t>435</t>
    <phoneticPr fontId="5"/>
  </si>
  <si>
    <t>822</t>
    <phoneticPr fontId="5"/>
  </si>
  <si>
    <t>823</t>
    <phoneticPr fontId="5"/>
  </si>
  <si>
    <t>834</t>
    <phoneticPr fontId="5"/>
  </si>
  <si>
    <t>804</t>
    <phoneticPr fontId="5"/>
  </si>
  <si>
    <t>高齢者の権利擁護のための取組を推進</t>
    <phoneticPr fontId="5"/>
  </si>
  <si>
    <t>0799</t>
    <phoneticPr fontId="5"/>
  </si>
  <si>
    <t>東京都</t>
    <rPh sb="0" eb="3">
      <t>トウキョウト</t>
    </rPh>
    <phoneticPr fontId="5"/>
  </si>
  <si>
    <t>北海道</t>
    <rPh sb="0" eb="3">
      <t>ホッカイドウ</t>
    </rPh>
    <phoneticPr fontId="5"/>
  </si>
  <si>
    <t>鹿児島県</t>
    <rPh sb="0" eb="4">
      <t>カゴシマケン</t>
    </rPh>
    <phoneticPr fontId="5"/>
  </si>
  <si>
    <t>高知県</t>
    <rPh sb="0" eb="3">
      <t>コウチケン</t>
    </rPh>
    <phoneticPr fontId="5"/>
  </si>
  <si>
    <t>宮崎県</t>
    <rPh sb="0" eb="3">
      <t>ミヤザキケン</t>
    </rPh>
    <phoneticPr fontId="5"/>
  </si>
  <si>
    <t>千葉県</t>
    <rPh sb="0" eb="3">
      <t>チバケン</t>
    </rPh>
    <phoneticPr fontId="5"/>
  </si>
  <si>
    <t>岐阜県</t>
    <rPh sb="0" eb="3">
      <t>ギフケン</t>
    </rPh>
    <phoneticPr fontId="5"/>
  </si>
  <si>
    <t>熊本県</t>
    <rPh sb="0" eb="2">
      <t>クマモト</t>
    </rPh>
    <rPh sb="2" eb="3">
      <t>ケン</t>
    </rPh>
    <phoneticPr fontId="5"/>
  </si>
  <si>
    <t>茨城県</t>
    <rPh sb="0" eb="3">
      <t>イバラキケン</t>
    </rPh>
    <phoneticPr fontId="5"/>
  </si>
  <si>
    <t>補助金等交付</t>
  </si>
  <si>
    <t>-</t>
  </si>
  <si>
    <t>東京都福祉保健財団</t>
    <phoneticPr fontId="5"/>
  </si>
  <si>
    <t>北海道社会福祉協議会</t>
    <phoneticPr fontId="5"/>
  </si>
  <si>
    <t>鹿児島県社会福祉協議会</t>
    <rPh sb="0" eb="4">
      <t>カゴシマケン</t>
    </rPh>
    <rPh sb="4" eb="6">
      <t>シャカイ</t>
    </rPh>
    <rPh sb="6" eb="8">
      <t>フクシ</t>
    </rPh>
    <rPh sb="8" eb="11">
      <t>キョウギカイ</t>
    </rPh>
    <phoneticPr fontId="1"/>
  </si>
  <si>
    <t>宮崎県社会福祉協議会</t>
    <rPh sb="0" eb="3">
      <t>ミヤザキケン</t>
    </rPh>
    <rPh sb="3" eb="5">
      <t>シャカイ</t>
    </rPh>
    <rPh sb="5" eb="7">
      <t>フクシ</t>
    </rPh>
    <rPh sb="7" eb="10">
      <t>キョウギカイ</t>
    </rPh>
    <phoneticPr fontId="5"/>
  </si>
  <si>
    <t>相談窓口の設置、研修の実施</t>
    <rPh sb="0" eb="2">
      <t>ソウダン</t>
    </rPh>
    <rPh sb="2" eb="4">
      <t>マドグチ</t>
    </rPh>
    <rPh sb="5" eb="7">
      <t>セッチ</t>
    </rPh>
    <rPh sb="8" eb="10">
      <t>ケンシュウ</t>
    </rPh>
    <rPh sb="11" eb="13">
      <t>ジッシ</t>
    </rPh>
    <phoneticPr fontId="5"/>
  </si>
  <si>
    <t>相談窓口の設置</t>
    <rPh sb="0" eb="2">
      <t>ソウダン</t>
    </rPh>
    <rPh sb="2" eb="4">
      <t>マドグチ</t>
    </rPh>
    <rPh sb="5" eb="7">
      <t>セッチ</t>
    </rPh>
    <phoneticPr fontId="5"/>
  </si>
  <si>
    <t>研修の実施</t>
    <rPh sb="0" eb="2">
      <t>ケンシュウ</t>
    </rPh>
    <rPh sb="3" eb="5">
      <t>ジッシ</t>
    </rPh>
    <phoneticPr fontId="5"/>
  </si>
  <si>
    <t>－</t>
  </si>
  <si>
    <t>A.東京都</t>
    <rPh sb="2" eb="5">
      <t>トウキョウト</t>
    </rPh>
    <phoneticPr fontId="5"/>
  </si>
  <si>
    <t>B.東京都福祉保健財団</t>
    <rPh sb="2" eb="5">
      <t>トウキョウト</t>
    </rPh>
    <rPh sb="5" eb="7">
      <t>フクシ</t>
    </rPh>
    <rPh sb="7" eb="9">
      <t>ホケン</t>
    </rPh>
    <rPh sb="9" eb="11">
      <t>ザイダン</t>
    </rPh>
    <phoneticPr fontId="5"/>
  </si>
  <si>
    <t>委託料</t>
    <rPh sb="0" eb="3">
      <t>イタクリョウ</t>
    </rPh>
    <phoneticPr fontId="5"/>
  </si>
  <si>
    <t>研修・相談支援</t>
    <rPh sb="0" eb="2">
      <t>ケンシュウ</t>
    </rPh>
    <rPh sb="3" eb="5">
      <t>ソウダン</t>
    </rPh>
    <rPh sb="5" eb="7">
      <t>シエン</t>
    </rPh>
    <phoneticPr fontId="5"/>
  </si>
  <si>
    <t>無</t>
  </si>
  <si>
    <t>各都道府県が規定する契約関連条例・規則等に基づき、適切に契約している。</t>
    <phoneticPr fontId="5"/>
  </si>
  <si>
    <t>事業費</t>
    <rPh sb="0" eb="3">
      <t>ジギョウヒ</t>
    </rPh>
    <phoneticPr fontId="5"/>
  </si>
  <si>
    <t>区市町村職員等の対応力強化研修</t>
    <rPh sb="0" eb="1">
      <t>ク</t>
    </rPh>
    <rPh sb="1" eb="4">
      <t>シチョウソン</t>
    </rPh>
    <rPh sb="4" eb="6">
      <t>ショクイン</t>
    </rPh>
    <rPh sb="6" eb="7">
      <t>トウ</t>
    </rPh>
    <rPh sb="8" eb="11">
      <t>タイオウリョク</t>
    </rPh>
    <rPh sb="11" eb="13">
      <t>キョウカ</t>
    </rPh>
    <rPh sb="13" eb="15">
      <t>ケンシュウ</t>
    </rPh>
    <phoneticPr fontId="5"/>
  </si>
  <si>
    <t>区市町村職員相談支援</t>
    <rPh sb="0" eb="4">
      <t>クシチョウソン</t>
    </rPh>
    <rPh sb="4" eb="6">
      <t>ショクイン</t>
    </rPh>
    <rPh sb="6" eb="8">
      <t>ソウダン</t>
    </rPh>
    <rPh sb="8" eb="10">
      <t>シエン</t>
    </rPh>
    <phoneticPr fontId="5"/>
  </si>
  <si>
    <t>介護サービス事業者管理者研修</t>
    <rPh sb="0" eb="2">
      <t>カイゴ</t>
    </rPh>
    <rPh sb="6" eb="9">
      <t>ジギョウシャ</t>
    </rPh>
    <rPh sb="9" eb="12">
      <t>カンリシャ</t>
    </rPh>
    <rPh sb="12" eb="14">
      <t>ケンシュウ</t>
    </rPh>
    <phoneticPr fontId="5"/>
  </si>
  <si>
    <t>看護指導者・実務者研修</t>
    <rPh sb="0" eb="2">
      <t>カンゴ</t>
    </rPh>
    <rPh sb="2" eb="5">
      <t>シドウシャ</t>
    </rPh>
    <rPh sb="6" eb="9">
      <t>ジツムシャ</t>
    </rPh>
    <rPh sb="9" eb="11">
      <t>ケンシュウ</t>
    </rPh>
    <phoneticPr fontId="5"/>
  </si>
  <si>
    <t>滋賀県</t>
    <rPh sb="0" eb="3">
      <t>シガケン</t>
    </rPh>
    <phoneticPr fontId="5"/>
  </si>
  <si>
    <t>相談窓口の設置、シンポジウム等の開催</t>
    <rPh sb="0" eb="2">
      <t>ソウダン</t>
    </rPh>
    <rPh sb="2" eb="4">
      <t>マドグチ</t>
    </rPh>
    <rPh sb="5" eb="7">
      <t>セッチ</t>
    </rPh>
    <rPh sb="14" eb="15">
      <t>トウ</t>
    </rPh>
    <rPh sb="16" eb="18">
      <t>カイサイ</t>
    </rPh>
    <phoneticPr fontId="5"/>
  </si>
  <si>
    <t>茨城県社会福祉士会</t>
    <rPh sb="0" eb="2">
      <t>イバラキ</t>
    </rPh>
    <rPh sb="2" eb="3">
      <t>ケン</t>
    </rPh>
    <rPh sb="3" eb="5">
      <t>シャカイ</t>
    </rPh>
    <rPh sb="5" eb="8">
      <t>フクシシ</t>
    </rPh>
    <rPh sb="8" eb="9">
      <t>カイ</t>
    </rPh>
    <phoneticPr fontId="1"/>
  </si>
  <si>
    <t>岐阜県社会福祉士会</t>
    <rPh sb="0" eb="3">
      <t>ギフケン</t>
    </rPh>
    <rPh sb="3" eb="5">
      <t>シャカイ</t>
    </rPh>
    <rPh sb="5" eb="8">
      <t>フクシシ</t>
    </rPh>
    <rPh sb="8" eb="9">
      <t>カイ</t>
    </rPh>
    <phoneticPr fontId="1"/>
  </si>
  <si>
    <t>和歌山県社会福祉士会</t>
    <rPh sb="0" eb="4">
      <t>ワカヤマケン</t>
    </rPh>
    <rPh sb="4" eb="6">
      <t>シャカイ</t>
    </rPh>
    <rPh sb="6" eb="9">
      <t>フクシシ</t>
    </rPh>
    <rPh sb="9" eb="10">
      <t>カイ</t>
    </rPh>
    <phoneticPr fontId="1"/>
  </si>
  <si>
    <t>市町村における体制整備等に関する状況（市町村において実施が望まれる17項目についての実施済みの割合（全国平均））
※各項目における実施市町村/全市町村の和（17項目分）の単純平均</t>
    <phoneticPr fontId="5"/>
  </si>
  <si>
    <t>139/47</t>
    <phoneticPr fontId="5"/>
  </si>
  <si>
    <t>45都道府県が当該事業を活用。</t>
    <phoneticPr fontId="5"/>
  </si>
  <si>
    <t>803</t>
    <phoneticPr fontId="5"/>
  </si>
  <si>
    <t>京都社会福祉士会</t>
    <rPh sb="0" eb="2">
      <t>キョウト</t>
    </rPh>
    <rPh sb="2" eb="4">
      <t>シャカイ</t>
    </rPh>
    <rPh sb="4" eb="7">
      <t>フクシシ</t>
    </rPh>
    <rPh sb="7" eb="8">
      <t>カイ</t>
    </rPh>
    <phoneticPr fontId="1"/>
  </si>
  <si>
    <t>成果実績が対前年比で低下した理由は、R2年度から体制整備項目が14項目から17項目に増えたこと及び、新型コロナウィルス感染症の影響により研修等が実施できなかったことに起因する</t>
    <phoneticPr fontId="5"/>
  </si>
  <si>
    <t>111/45</t>
    <phoneticPr fontId="5"/>
  </si>
  <si>
    <t>特定非営利活動法人あさがお</t>
    <rPh sb="0" eb="2">
      <t>トクテイ</t>
    </rPh>
    <rPh sb="2" eb="5">
      <t>ヒエイリ</t>
    </rPh>
    <rPh sb="5" eb="7">
      <t>カツドウ</t>
    </rPh>
    <rPh sb="7" eb="9">
      <t>ホウジン</t>
    </rPh>
    <phoneticPr fontId="1"/>
  </si>
  <si>
    <t>高知県社会福祉協議会</t>
    <rPh sb="0" eb="3">
      <t>コウチケン</t>
    </rPh>
    <rPh sb="3" eb="5">
      <t>シャカイ</t>
    </rPh>
    <rPh sb="5" eb="7">
      <t>フクシ</t>
    </rPh>
    <rPh sb="7" eb="10">
      <t>キョウギカイ</t>
    </rPh>
    <phoneticPr fontId="5"/>
  </si>
  <si>
    <t>上記のとおり、公開プロセスの外部委員、また都道府県へのヒアリング等での意見を踏まえ、事業の見直しを平成29年度から実施したところであり、見直し後の事業について、令和3年度に検証する。</t>
    <phoneticPr fontId="5"/>
  </si>
  <si>
    <t>厚労</t>
  </si>
  <si>
    <t>-</t>
    <phoneticPr fontId="5"/>
  </si>
  <si>
    <t>-</t>
    <phoneticPr fontId="5"/>
  </si>
  <si>
    <t>各都道府県における高齢者の権利擁護のための取組を推進するため、引き続き、必要な予算額を確保し、適正な執行に努めること。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</si>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</sst>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136070</xdr:colOff>
      <xdr:row>748</xdr:row>
      <xdr:rowOff>74839</xdr:rowOff>
    </xdr:from>
    <xdr:to>
      <xdr:col>33</xdr:col>
      <xdr:colOff>68050</xdr:colOff>
      <xdr:row>750</xdr:row>
      <xdr:rowOff>182739</xdr:rowOff>
    </xdr:to>
    <xdr:sp macro="" textlink="">
      <xdr:nvSpPr>
        <xdr:cNvPr id="4" name="正方形/長方形 3"/>
        <xdr:cNvSpPr/>
      </xdr:nvSpPr>
      <xdr:spPr>
        <a:xfrm>
          <a:off x="3936545" y="39775039"/>
          <a:ext cx="2732330" cy="812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厚生労働省</a:t>
          </a:r>
          <a:endParaRPr kumimoji="1" lang="en-US" altLang="ja-JP" sz="1800" b="1"/>
        </a:p>
        <a:p>
          <a:pPr algn="ctr"/>
          <a:r>
            <a:rPr kumimoji="1" lang="ja-JP" altLang="en-US" sz="1800" b="1"/>
            <a:t>１１１百万円</a:t>
          </a:r>
        </a:p>
      </xdr:txBody>
    </xdr:sp>
    <xdr:clientData/>
  </xdr:twoCellAnchor>
  <xdr:twoCellAnchor>
    <xdr:from>
      <xdr:col>26</xdr:col>
      <xdr:colOff>40822</xdr:colOff>
      <xdr:row>750</xdr:row>
      <xdr:rowOff>194582</xdr:rowOff>
    </xdr:from>
    <xdr:to>
      <xdr:col>26</xdr:col>
      <xdr:colOff>40822</xdr:colOff>
      <xdr:row>752</xdr:row>
      <xdr:rowOff>5708</xdr:rowOff>
    </xdr:to>
    <xdr:cxnSp macro="">
      <xdr:nvCxnSpPr>
        <xdr:cNvPr id="6" name="直線矢印コネクタ 5"/>
        <xdr:cNvCxnSpPr/>
      </xdr:nvCxnSpPr>
      <xdr:spPr>
        <a:xfrm>
          <a:off x="5241472" y="40599632"/>
          <a:ext cx="0" cy="515976"/>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xdr:colOff>
      <xdr:row>751</xdr:row>
      <xdr:rowOff>280308</xdr:rowOff>
    </xdr:from>
    <xdr:to>
      <xdr:col>32</xdr:col>
      <xdr:colOff>69548</xdr:colOff>
      <xdr:row>753</xdr:row>
      <xdr:rowOff>93305</xdr:rowOff>
    </xdr:to>
    <xdr:sp macro="" textlink="">
      <xdr:nvSpPr>
        <xdr:cNvPr id="7" name="正方形/長方形 6"/>
        <xdr:cNvSpPr/>
      </xdr:nvSpPr>
      <xdr:spPr>
        <a:xfrm>
          <a:off x="4000501" y="41037783"/>
          <a:ext cx="2469847" cy="5178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補助金等交付</a:t>
          </a:r>
          <a:r>
            <a:rPr kumimoji="1" lang="en-US" altLang="ja-JP" sz="1800" b="1"/>
            <a:t>】</a:t>
          </a:r>
          <a:endParaRPr kumimoji="1" lang="ja-JP" altLang="en-US" sz="1800" b="1"/>
        </a:p>
      </xdr:txBody>
    </xdr:sp>
    <xdr:clientData/>
  </xdr:twoCellAnchor>
  <xdr:twoCellAnchor>
    <xdr:from>
      <xdr:col>19</xdr:col>
      <xdr:colOff>126547</xdr:colOff>
      <xdr:row>753</xdr:row>
      <xdr:rowOff>17689</xdr:rowOff>
    </xdr:from>
    <xdr:to>
      <xdr:col>33</xdr:col>
      <xdr:colOff>58527</xdr:colOff>
      <xdr:row>755</xdr:row>
      <xdr:rowOff>300476</xdr:rowOff>
    </xdr:to>
    <xdr:sp macro="" textlink="">
      <xdr:nvSpPr>
        <xdr:cNvPr id="9" name="正方形/長方形 8"/>
        <xdr:cNvSpPr/>
      </xdr:nvSpPr>
      <xdr:spPr>
        <a:xfrm>
          <a:off x="3927022" y="41480014"/>
          <a:ext cx="2732330" cy="9876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Ａ　都道府県</a:t>
          </a:r>
          <a:endParaRPr kumimoji="1" lang="en-US" altLang="ja-JP" sz="1800" b="1"/>
        </a:p>
        <a:p>
          <a:pPr algn="ctr"/>
          <a:r>
            <a:rPr kumimoji="1" lang="ja-JP" altLang="en-US" sz="1800" b="1"/>
            <a:t>１１１百万円</a:t>
          </a:r>
        </a:p>
      </xdr:txBody>
    </xdr:sp>
    <xdr:clientData/>
  </xdr:twoCellAnchor>
  <xdr:twoCellAnchor>
    <xdr:from>
      <xdr:col>19</xdr:col>
      <xdr:colOff>118382</xdr:colOff>
      <xdr:row>758</xdr:row>
      <xdr:rowOff>146958</xdr:rowOff>
    </xdr:from>
    <xdr:to>
      <xdr:col>34</xdr:col>
      <xdr:colOff>43490</xdr:colOff>
      <xdr:row>761</xdr:row>
      <xdr:rowOff>89535</xdr:rowOff>
    </xdr:to>
    <xdr:sp macro="" textlink="">
      <xdr:nvSpPr>
        <xdr:cNvPr id="10" name="正方形/長方形 9"/>
        <xdr:cNvSpPr/>
      </xdr:nvSpPr>
      <xdr:spPr>
        <a:xfrm>
          <a:off x="3918857" y="43371408"/>
          <a:ext cx="2925483" cy="9998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Ｂ　社会福祉関係団体等</a:t>
          </a:r>
          <a:endParaRPr kumimoji="1" lang="en-US" altLang="ja-JP" sz="1800" b="1"/>
        </a:p>
        <a:p>
          <a:pPr algn="ctr"/>
          <a:r>
            <a:rPr kumimoji="1" lang="ja-JP" altLang="en-US" sz="1800" b="1"/>
            <a:t>１０１百万円</a:t>
          </a:r>
        </a:p>
      </xdr:txBody>
    </xdr:sp>
    <xdr:clientData/>
  </xdr:twoCellAnchor>
  <xdr:twoCellAnchor>
    <xdr:from>
      <xdr:col>26</xdr:col>
      <xdr:colOff>28575</xdr:colOff>
      <xdr:row>755</xdr:row>
      <xdr:rowOff>296636</xdr:rowOff>
    </xdr:from>
    <xdr:to>
      <xdr:col>26</xdr:col>
      <xdr:colOff>32657</xdr:colOff>
      <xdr:row>757</xdr:row>
      <xdr:rowOff>133350</xdr:rowOff>
    </xdr:to>
    <xdr:cxnSp macro="">
      <xdr:nvCxnSpPr>
        <xdr:cNvPr id="11" name="直線矢印コネクタ 10"/>
        <xdr:cNvCxnSpPr/>
      </xdr:nvCxnSpPr>
      <xdr:spPr>
        <a:xfrm flipH="1">
          <a:off x="5229225" y="42463811"/>
          <a:ext cx="4082" cy="541564"/>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757</xdr:row>
      <xdr:rowOff>6804</xdr:rowOff>
    </xdr:from>
    <xdr:to>
      <xdr:col>35</xdr:col>
      <xdr:colOff>28878</xdr:colOff>
      <xdr:row>758</xdr:row>
      <xdr:rowOff>178332</xdr:rowOff>
    </xdr:to>
    <xdr:sp macro="" textlink="">
      <xdr:nvSpPr>
        <xdr:cNvPr id="12" name="正方形/長方形 11"/>
        <xdr:cNvSpPr/>
      </xdr:nvSpPr>
      <xdr:spPr>
        <a:xfrm>
          <a:off x="3676650" y="42878829"/>
          <a:ext cx="3353103" cy="5239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一部委託（随意契約等）</a:t>
          </a:r>
          <a:r>
            <a:rPr kumimoji="1" lang="en-US" altLang="ja-JP" sz="1800" b="1"/>
            <a:t>】</a:t>
          </a:r>
          <a:endParaRPr kumimoji="1" lang="ja-JP" altLang="en-US" sz="1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E742" sqref="E742:P7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325</v>
      </c>
      <c r="AJ2" s="942" t="s">
        <v>721</v>
      </c>
      <c r="AK2" s="942"/>
      <c r="AL2" s="942"/>
      <c r="AM2" s="942"/>
      <c r="AN2" s="83" t="s">
        <v>325</v>
      </c>
      <c r="AO2" s="942">
        <v>20</v>
      </c>
      <c r="AP2" s="942"/>
      <c r="AQ2" s="942"/>
      <c r="AR2" s="84" t="s">
        <v>630</v>
      </c>
      <c r="AS2" s="948">
        <v>907</v>
      </c>
      <c r="AT2" s="948"/>
      <c r="AU2" s="948"/>
      <c r="AV2" s="83" t="str">
        <f>IF(AW2="","","-")</f>
        <v/>
      </c>
      <c r="AW2" s="908"/>
      <c r="AX2" s="908"/>
    </row>
    <row r="3" spans="1:50" ht="21" customHeight="1" thickBot="1" x14ac:dyDescent="0.2">
      <c r="A3" s="859" t="s">
        <v>623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631</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632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0" t="s">
        <v>416</v>
      </c>
      <c r="H5" s="831"/>
      <c r="I5" s="831"/>
      <c r="J5" s="831"/>
      <c r="K5" s="831"/>
      <c r="L5" s="831"/>
      <c r="M5" s="832" t="s">
        <v>65</v>
      </c>
      <c r="N5" s="833"/>
      <c r="O5" s="833"/>
      <c r="P5" s="833"/>
      <c r="Q5" s="833"/>
      <c r="R5" s="834"/>
      <c r="S5" s="835" t="s">
        <v>69</v>
      </c>
      <c r="T5" s="831"/>
      <c r="U5" s="831"/>
      <c r="V5" s="831"/>
      <c r="W5" s="831"/>
      <c r="X5" s="836"/>
      <c r="Y5" s="687" t="s">
        <v>3</v>
      </c>
      <c r="Z5" s="533"/>
      <c r="AA5" s="533"/>
      <c r="AB5" s="533"/>
      <c r="AC5" s="533"/>
      <c r="AD5" s="534"/>
      <c r="AE5" s="688" t="s">
        <v>634</v>
      </c>
      <c r="AF5" s="688"/>
      <c r="AG5" s="688"/>
      <c r="AH5" s="688"/>
      <c r="AI5" s="688"/>
      <c r="AJ5" s="688"/>
      <c r="AK5" s="688"/>
      <c r="AL5" s="688"/>
      <c r="AM5" s="688"/>
      <c r="AN5" s="688"/>
      <c r="AO5" s="688"/>
      <c r="AP5" s="689"/>
      <c r="AQ5" s="690" t="s">
        <v>635</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87" customHeight="1" x14ac:dyDescent="0.15">
      <c r="A7" s="485" t="s">
        <v>22</v>
      </c>
      <c r="B7" s="486"/>
      <c r="C7" s="486"/>
      <c r="D7" s="486"/>
      <c r="E7" s="486"/>
      <c r="F7" s="487"/>
      <c r="G7" s="488" t="s">
        <v>636</v>
      </c>
      <c r="H7" s="489"/>
      <c r="I7" s="489"/>
      <c r="J7" s="489"/>
      <c r="K7" s="489"/>
      <c r="L7" s="489"/>
      <c r="M7" s="489"/>
      <c r="N7" s="489"/>
      <c r="O7" s="489"/>
      <c r="P7" s="489"/>
      <c r="Q7" s="489"/>
      <c r="R7" s="489"/>
      <c r="S7" s="489"/>
      <c r="T7" s="489"/>
      <c r="U7" s="489"/>
      <c r="V7" s="489"/>
      <c r="W7" s="489"/>
      <c r="X7" s="490"/>
      <c r="Y7" s="920" t="s">
        <v>308</v>
      </c>
      <c r="Z7" s="430"/>
      <c r="AA7" s="430"/>
      <c r="AB7" s="430"/>
      <c r="AC7" s="430"/>
      <c r="AD7" s="921"/>
      <c r="AE7" s="909" t="s">
        <v>637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5" t="s">
        <v>208</v>
      </c>
      <c r="B8" s="486"/>
      <c r="C8" s="486"/>
      <c r="D8" s="486"/>
      <c r="E8" s="486"/>
      <c r="F8" s="487"/>
      <c r="G8" s="943" t="str">
        <f>入力規則等!A27</f>
        <v>-</v>
      </c>
      <c r="H8" s="709"/>
      <c r="I8" s="709"/>
      <c r="J8" s="709"/>
      <c r="K8" s="709"/>
      <c r="L8" s="709"/>
      <c r="M8" s="709"/>
      <c r="N8" s="709"/>
      <c r="O8" s="709"/>
      <c r="P8" s="709"/>
      <c r="Q8" s="709"/>
      <c r="R8" s="709"/>
      <c r="S8" s="709"/>
      <c r="T8" s="709"/>
      <c r="U8" s="709"/>
      <c r="V8" s="709"/>
      <c r="W8" s="709"/>
      <c r="X8" s="944"/>
      <c r="Y8" s="837" t="s">
        <v>209</v>
      </c>
      <c r="Z8" s="838"/>
      <c r="AA8" s="838"/>
      <c r="AB8" s="838"/>
      <c r="AC8" s="838"/>
      <c r="AD8" s="839"/>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0" t="s">
        <v>23</v>
      </c>
      <c r="B9" s="841"/>
      <c r="C9" s="841"/>
      <c r="D9" s="841"/>
      <c r="E9" s="841"/>
      <c r="F9" s="841"/>
      <c r="G9" s="842" t="s">
        <v>638</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9" t="s">
        <v>29</v>
      </c>
      <c r="B10" s="650"/>
      <c r="C10" s="650"/>
      <c r="D10" s="650"/>
      <c r="E10" s="650"/>
      <c r="F10" s="650"/>
      <c r="G10" s="743" t="s">
        <v>639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1" t="s">
        <v>24</v>
      </c>
      <c r="B12" s="962"/>
      <c r="C12" s="962"/>
      <c r="D12" s="962"/>
      <c r="E12" s="962"/>
      <c r="F12" s="963"/>
      <c r="G12" s="749"/>
      <c r="H12" s="750"/>
      <c r="I12" s="750"/>
      <c r="J12" s="750"/>
      <c r="K12" s="750"/>
      <c r="L12" s="750"/>
      <c r="M12" s="750"/>
      <c r="N12" s="750"/>
      <c r="O12" s="750"/>
      <c r="P12" s="437" t="s">
        <v>309</v>
      </c>
      <c r="Q12" s="432"/>
      <c r="R12" s="432"/>
      <c r="S12" s="432"/>
      <c r="T12" s="432"/>
      <c r="U12" s="432"/>
      <c r="V12" s="433"/>
      <c r="W12" s="437" t="s">
        <v>331</v>
      </c>
      <c r="X12" s="432"/>
      <c r="Y12" s="432"/>
      <c r="Z12" s="432"/>
      <c r="AA12" s="432"/>
      <c r="AB12" s="432"/>
      <c r="AC12" s="433"/>
      <c r="AD12" s="437" t="s">
        <v>620</v>
      </c>
      <c r="AE12" s="432"/>
      <c r="AF12" s="432"/>
      <c r="AG12" s="432"/>
      <c r="AH12" s="432"/>
      <c r="AI12" s="432"/>
      <c r="AJ12" s="433"/>
      <c r="AK12" s="437" t="s">
        <v>624</v>
      </c>
      <c r="AL12" s="432"/>
      <c r="AM12" s="432"/>
      <c r="AN12" s="432"/>
      <c r="AO12" s="432"/>
      <c r="AP12" s="432"/>
      <c r="AQ12" s="433"/>
      <c r="AR12" s="437" t="s">
        <v>625</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94</v>
      </c>
      <c r="Q13" s="647"/>
      <c r="R13" s="647"/>
      <c r="S13" s="647"/>
      <c r="T13" s="647"/>
      <c r="U13" s="647"/>
      <c r="V13" s="648"/>
      <c r="W13" s="646">
        <v>139</v>
      </c>
      <c r="X13" s="647"/>
      <c r="Y13" s="647"/>
      <c r="Z13" s="647"/>
      <c r="AA13" s="647"/>
      <c r="AB13" s="647"/>
      <c r="AC13" s="648"/>
      <c r="AD13" s="646">
        <v>139</v>
      </c>
      <c r="AE13" s="647"/>
      <c r="AF13" s="647"/>
      <c r="AG13" s="647"/>
      <c r="AH13" s="647"/>
      <c r="AI13" s="647"/>
      <c r="AJ13" s="648"/>
      <c r="AK13" s="646">
        <v>139</v>
      </c>
      <c r="AL13" s="647"/>
      <c r="AM13" s="647"/>
      <c r="AN13" s="647"/>
      <c r="AO13" s="647"/>
      <c r="AP13" s="647"/>
      <c r="AQ13" s="648"/>
      <c r="AR13" s="917">
        <v>139</v>
      </c>
      <c r="AS13" s="918"/>
      <c r="AT13" s="918"/>
      <c r="AU13" s="918"/>
      <c r="AV13" s="918"/>
      <c r="AW13" s="918"/>
      <c r="AX13" s="919"/>
    </row>
    <row r="14" spans="1:50" ht="21" customHeight="1" x14ac:dyDescent="0.15">
      <c r="A14" s="603"/>
      <c r="B14" s="604"/>
      <c r="C14" s="604"/>
      <c r="D14" s="604"/>
      <c r="E14" s="604"/>
      <c r="F14" s="605"/>
      <c r="G14" s="714"/>
      <c r="H14" s="715"/>
      <c r="I14" s="700" t="s">
        <v>8</v>
      </c>
      <c r="J14" s="751"/>
      <c r="K14" s="751"/>
      <c r="L14" s="751"/>
      <c r="M14" s="751"/>
      <c r="N14" s="751"/>
      <c r="O14" s="752"/>
      <c r="P14" s="646" t="s">
        <v>686</v>
      </c>
      <c r="Q14" s="647"/>
      <c r="R14" s="647"/>
      <c r="S14" s="647"/>
      <c r="T14" s="647"/>
      <c r="U14" s="647"/>
      <c r="V14" s="648"/>
      <c r="W14" s="646" t="s">
        <v>686</v>
      </c>
      <c r="X14" s="647"/>
      <c r="Y14" s="647"/>
      <c r="Z14" s="647"/>
      <c r="AA14" s="647"/>
      <c r="AB14" s="647"/>
      <c r="AC14" s="648"/>
      <c r="AD14" s="646" t="s">
        <v>686</v>
      </c>
      <c r="AE14" s="647"/>
      <c r="AF14" s="647"/>
      <c r="AG14" s="647"/>
      <c r="AH14" s="647"/>
      <c r="AI14" s="647"/>
      <c r="AJ14" s="648"/>
      <c r="AK14" s="646" t="s">
        <v>686</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686</v>
      </c>
      <c r="Q15" s="647"/>
      <c r="R15" s="647"/>
      <c r="S15" s="647"/>
      <c r="T15" s="647"/>
      <c r="U15" s="647"/>
      <c r="V15" s="648"/>
      <c r="W15" s="646" t="s">
        <v>686</v>
      </c>
      <c r="X15" s="647"/>
      <c r="Y15" s="647"/>
      <c r="Z15" s="647"/>
      <c r="AA15" s="647"/>
      <c r="AB15" s="647"/>
      <c r="AC15" s="648"/>
      <c r="AD15" s="646" t="s">
        <v>686</v>
      </c>
      <c r="AE15" s="647"/>
      <c r="AF15" s="647"/>
      <c r="AG15" s="647"/>
      <c r="AH15" s="647"/>
      <c r="AI15" s="647"/>
      <c r="AJ15" s="648"/>
      <c r="AK15" s="646" t="s">
        <v>686</v>
      </c>
      <c r="AL15" s="647"/>
      <c r="AM15" s="647"/>
      <c r="AN15" s="647"/>
      <c r="AO15" s="647"/>
      <c r="AP15" s="647"/>
      <c r="AQ15" s="648"/>
      <c r="AR15" s="646" t="s">
        <v>686</v>
      </c>
      <c r="AS15" s="647"/>
      <c r="AT15" s="647"/>
      <c r="AU15" s="647"/>
      <c r="AV15" s="647"/>
      <c r="AW15" s="647"/>
      <c r="AX15" s="648"/>
    </row>
    <row r="16" spans="1:50" ht="21" customHeight="1" x14ac:dyDescent="0.15">
      <c r="A16" s="603"/>
      <c r="B16" s="604"/>
      <c r="C16" s="604"/>
      <c r="D16" s="604"/>
      <c r="E16" s="604"/>
      <c r="F16" s="605"/>
      <c r="G16" s="714"/>
      <c r="H16" s="715"/>
      <c r="I16" s="700" t="s">
        <v>51</v>
      </c>
      <c r="J16" s="701"/>
      <c r="K16" s="701"/>
      <c r="L16" s="701"/>
      <c r="M16" s="701"/>
      <c r="N16" s="701"/>
      <c r="O16" s="702"/>
      <c r="P16" s="646" t="s">
        <v>686</v>
      </c>
      <c r="Q16" s="647"/>
      <c r="R16" s="647"/>
      <c r="S16" s="647"/>
      <c r="T16" s="647"/>
      <c r="U16" s="647"/>
      <c r="V16" s="648"/>
      <c r="W16" s="646" t="s">
        <v>686</v>
      </c>
      <c r="X16" s="647"/>
      <c r="Y16" s="647"/>
      <c r="Z16" s="647"/>
      <c r="AA16" s="647"/>
      <c r="AB16" s="647"/>
      <c r="AC16" s="648"/>
      <c r="AD16" s="646" t="s">
        <v>686</v>
      </c>
      <c r="AE16" s="647"/>
      <c r="AF16" s="647"/>
      <c r="AG16" s="647"/>
      <c r="AH16" s="647"/>
      <c r="AI16" s="647"/>
      <c r="AJ16" s="648"/>
      <c r="AK16" s="646" t="s">
        <v>686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v>13</v>
      </c>
      <c r="Q17" s="647"/>
      <c r="R17" s="647"/>
      <c r="S17" s="647"/>
      <c r="T17" s="647"/>
      <c r="U17" s="647"/>
      <c r="V17" s="648"/>
      <c r="W17" s="646" t="s">
        <v>686</v>
      </c>
      <c r="X17" s="647"/>
      <c r="Y17" s="647"/>
      <c r="Z17" s="647"/>
      <c r="AA17" s="647"/>
      <c r="AB17" s="647"/>
      <c r="AC17" s="648"/>
      <c r="AD17" s="646">
        <v>-28</v>
      </c>
      <c r="AE17" s="647"/>
      <c r="AF17" s="647"/>
      <c r="AG17" s="647"/>
      <c r="AH17" s="647"/>
      <c r="AI17" s="647"/>
      <c r="AJ17" s="648"/>
      <c r="AK17" s="646" t="s">
        <v>723</v>
      </c>
      <c r="AL17" s="647"/>
      <c r="AM17" s="647"/>
      <c r="AN17" s="647"/>
      <c r="AO17" s="647"/>
      <c r="AP17" s="647"/>
      <c r="AQ17" s="648"/>
      <c r="AR17" s="915"/>
      <c r="AS17" s="915"/>
      <c r="AT17" s="915"/>
      <c r="AU17" s="915"/>
      <c r="AV17" s="915"/>
      <c r="AW17" s="915"/>
      <c r="AX17" s="916"/>
    </row>
    <row r="18" spans="1:50" ht="24.75" customHeight="1" x14ac:dyDescent="0.15">
      <c r="A18" s="603"/>
      <c r="B18" s="604"/>
      <c r="C18" s="604"/>
      <c r="D18" s="604"/>
      <c r="E18" s="604"/>
      <c r="F18" s="605"/>
      <c r="G18" s="716"/>
      <c r="H18" s="717"/>
      <c r="I18" s="705" t="s">
        <v>20</v>
      </c>
      <c r="J18" s="706"/>
      <c r="K18" s="706"/>
      <c r="L18" s="706"/>
      <c r="M18" s="706"/>
      <c r="N18" s="706"/>
      <c r="O18" s="707"/>
      <c r="P18" s="870">
        <f>SUM(P13:V17)</f>
        <v>107</v>
      </c>
      <c r="Q18" s="871"/>
      <c r="R18" s="871"/>
      <c r="S18" s="871"/>
      <c r="T18" s="871"/>
      <c r="U18" s="871"/>
      <c r="V18" s="872"/>
      <c r="W18" s="870">
        <f>SUM(W13:AC17)</f>
        <v>139</v>
      </c>
      <c r="X18" s="871"/>
      <c r="Y18" s="871"/>
      <c r="Z18" s="871"/>
      <c r="AA18" s="871"/>
      <c r="AB18" s="871"/>
      <c r="AC18" s="872"/>
      <c r="AD18" s="870">
        <f>SUM(AD13:AJ17)</f>
        <v>111</v>
      </c>
      <c r="AE18" s="871"/>
      <c r="AF18" s="871"/>
      <c r="AG18" s="871"/>
      <c r="AH18" s="871"/>
      <c r="AI18" s="871"/>
      <c r="AJ18" s="872"/>
      <c r="AK18" s="870">
        <f>SUM(AK13:AQ17)</f>
        <v>139</v>
      </c>
      <c r="AL18" s="871"/>
      <c r="AM18" s="871"/>
      <c r="AN18" s="871"/>
      <c r="AO18" s="871"/>
      <c r="AP18" s="871"/>
      <c r="AQ18" s="872"/>
      <c r="AR18" s="870">
        <f>SUM(AR13:AX17)</f>
        <v>139</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v>107</v>
      </c>
      <c r="Q19" s="647"/>
      <c r="R19" s="647"/>
      <c r="S19" s="647"/>
      <c r="T19" s="647"/>
      <c r="U19" s="647"/>
      <c r="V19" s="648"/>
      <c r="W19" s="646">
        <v>114</v>
      </c>
      <c r="X19" s="647"/>
      <c r="Y19" s="647"/>
      <c r="Z19" s="647"/>
      <c r="AA19" s="647"/>
      <c r="AB19" s="647"/>
      <c r="AC19" s="648"/>
      <c r="AD19" s="646">
        <v>111</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8" t="s">
        <v>10</v>
      </c>
      <c r="H20" s="869"/>
      <c r="I20" s="869"/>
      <c r="J20" s="869"/>
      <c r="K20" s="869"/>
      <c r="L20" s="869"/>
      <c r="M20" s="869"/>
      <c r="N20" s="869"/>
      <c r="O20" s="869"/>
      <c r="P20" s="301">
        <f>IF(P18=0, "-", SUM(P19)/P18)</f>
        <v>1</v>
      </c>
      <c r="Q20" s="301"/>
      <c r="R20" s="301"/>
      <c r="S20" s="301"/>
      <c r="T20" s="301"/>
      <c r="U20" s="301"/>
      <c r="V20" s="301"/>
      <c r="W20" s="301">
        <f t="shared" ref="W20" si="0">IF(W18=0, "-", SUM(W19)/W18)</f>
        <v>0.82014388489208634</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64"/>
      <c r="G21" s="299" t="s">
        <v>274</v>
      </c>
      <c r="H21" s="300"/>
      <c r="I21" s="300"/>
      <c r="J21" s="300"/>
      <c r="K21" s="300"/>
      <c r="L21" s="300"/>
      <c r="M21" s="300"/>
      <c r="N21" s="300"/>
      <c r="O21" s="300"/>
      <c r="P21" s="301">
        <f>IF(P19=0, "-", SUM(P19)/SUM(P13,P14))</f>
        <v>1.1382978723404256</v>
      </c>
      <c r="Q21" s="301"/>
      <c r="R21" s="301"/>
      <c r="S21" s="301"/>
      <c r="T21" s="301"/>
      <c r="U21" s="301"/>
      <c r="V21" s="301"/>
      <c r="W21" s="301">
        <f t="shared" ref="W21" si="2">IF(W19=0, "-", SUM(W19)/SUM(W13,W14))</f>
        <v>0.82014388489208634</v>
      </c>
      <c r="X21" s="301"/>
      <c r="Y21" s="301"/>
      <c r="Z21" s="301"/>
      <c r="AA21" s="301"/>
      <c r="AB21" s="301"/>
      <c r="AC21" s="301"/>
      <c r="AD21" s="301">
        <f t="shared" ref="AD21" si="3">IF(AD19=0, "-", SUM(AD19)/SUM(AD13,AD14))</f>
        <v>0.79856115107913672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0" t="s">
        <v>628</v>
      </c>
      <c r="B22" s="971"/>
      <c r="C22" s="971"/>
      <c r="D22" s="971"/>
      <c r="E22" s="971"/>
      <c r="F22" s="972"/>
      <c r="G22" s="966" t="s">
        <v>254</v>
      </c>
      <c r="H22" s="207"/>
      <c r="I22" s="207"/>
      <c r="J22" s="207"/>
      <c r="K22" s="207"/>
      <c r="L22" s="207"/>
      <c r="M22" s="207"/>
      <c r="N22" s="207"/>
      <c r="O22" s="208"/>
      <c r="P22" s="931" t="s">
        <v>626</v>
      </c>
      <c r="Q22" s="207"/>
      <c r="R22" s="207"/>
      <c r="S22" s="207"/>
      <c r="T22" s="207"/>
      <c r="U22" s="207"/>
      <c r="V22" s="208"/>
      <c r="W22" s="931" t="s">
        <v>627</v>
      </c>
      <c r="X22" s="207"/>
      <c r="Y22" s="207"/>
      <c r="Z22" s="207"/>
      <c r="AA22" s="207"/>
      <c r="AB22" s="207"/>
      <c r="AC22" s="208"/>
      <c r="AD22" s="931" t="s">
        <v>253</v>
      </c>
      <c r="AE22" s="207"/>
      <c r="AF22" s="207"/>
      <c r="AG22" s="207"/>
      <c r="AH22" s="207"/>
      <c r="AI22" s="207"/>
      <c r="AJ22" s="207"/>
      <c r="AK22" s="207"/>
      <c r="AL22" s="207"/>
      <c r="AM22" s="207"/>
      <c r="AN22" s="207"/>
      <c r="AO22" s="207"/>
      <c r="AP22" s="207"/>
      <c r="AQ22" s="207"/>
      <c r="AR22" s="207"/>
      <c r="AS22" s="207"/>
      <c r="AT22" s="207"/>
      <c r="AU22" s="207"/>
      <c r="AV22" s="207"/>
      <c r="AW22" s="207"/>
      <c r="AX22" s="979"/>
    </row>
    <row r="23" spans="1:50" ht="25.5" customHeight="1" x14ac:dyDescent="0.15">
      <c r="A23" s="973"/>
      <c r="B23" s="974"/>
      <c r="C23" s="974"/>
      <c r="D23" s="974"/>
      <c r="E23" s="974"/>
      <c r="F23" s="975"/>
      <c r="G23" s="967" t="s">
        <v>641</v>
      </c>
      <c r="H23" s="968"/>
      <c r="I23" s="968"/>
      <c r="J23" s="968"/>
      <c r="K23" s="968"/>
      <c r="L23" s="968"/>
      <c r="M23" s="968"/>
      <c r="N23" s="968"/>
      <c r="O23" s="969"/>
      <c r="P23" s="917">
        <v>139</v>
      </c>
      <c r="Q23" s="918"/>
      <c r="R23" s="918"/>
      <c r="S23" s="918"/>
      <c r="T23" s="918"/>
      <c r="U23" s="918"/>
      <c r="V23" s="932"/>
      <c r="W23" s="917">
        <v>139</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46"/>
      <c r="Q24" s="647"/>
      <c r="R24" s="647"/>
      <c r="S24" s="647"/>
      <c r="T24" s="647"/>
      <c r="U24" s="647"/>
      <c r="V24" s="648"/>
      <c r="W24" s="646"/>
      <c r="X24" s="647"/>
      <c r="Y24" s="647"/>
      <c r="Z24" s="647"/>
      <c r="AA24" s="647"/>
      <c r="AB24" s="647"/>
      <c r="AC24" s="64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46"/>
      <c r="Q25" s="647"/>
      <c r="R25" s="647"/>
      <c r="S25" s="647"/>
      <c r="T25" s="647"/>
      <c r="U25" s="647"/>
      <c r="V25" s="648"/>
      <c r="W25" s="646"/>
      <c r="X25" s="647"/>
      <c r="Y25" s="647"/>
      <c r="Z25" s="647"/>
      <c r="AA25" s="647"/>
      <c r="AB25" s="647"/>
      <c r="AC25" s="64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46"/>
      <c r="Q26" s="647"/>
      <c r="R26" s="647"/>
      <c r="S26" s="647"/>
      <c r="T26" s="647"/>
      <c r="U26" s="647"/>
      <c r="V26" s="648"/>
      <c r="W26" s="646"/>
      <c r="X26" s="647"/>
      <c r="Y26" s="647"/>
      <c r="Z26" s="647"/>
      <c r="AA26" s="647"/>
      <c r="AB26" s="647"/>
      <c r="AC26" s="64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46"/>
      <c r="Q27" s="647"/>
      <c r="R27" s="647"/>
      <c r="S27" s="647"/>
      <c r="T27" s="647"/>
      <c r="U27" s="647"/>
      <c r="V27" s="648"/>
      <c r="W27" s="646"/>
      <c r="X27" s="647"/>
      <c r="Y27" s="647"/>
      <c r="Z27" s="647"/>
      <c r="AA27" s="647"/>
      <c r="AB27" s="647"/>
      <c r="AC27" s="64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258</v>
      </c>
      <c r="H28" s="937"/>
      <c r="I28" s="937"/>
      <c r="J28" s="937"/>
      <c r="K28" s="937"/>
      <c r="L28" s="937"/>
      <c r="M28" s="937"/>
      <c r="N28" s="937"/>
      <c r="O28" s="938"/>
      <c r="P28" s="870">
        <f>P29-SUM(P23:P27)</f>
        <v>0</v>
      </c>
      <c r="Q28" s="871"/>
      <c r="R28" s="871"/>
      <c r="S28" s="871"/>
      <c r="T28" s="871"/>
      <c r="U28" s="871"/>
      <c r="V28" s="872"/>
      <c r="W28" s="870">
        <f>W29-SUM(W23:W27)</f>
        <v>0</v>
      </c>
      <c r="X28" s="871"/>
      <c r="Y28" s="871"/>
      <c r="Z28" s="871"/>
      <c r="AA28" s="871"/>
      <c r="AB28" s="871"/>
      <c r="AC28" s="872"/>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255</v>
      </c>
      <c r="H29" s="940"/>
      <c r="I29" s="940"/>
      <c r="J29" s="940"/>
      <c r="K29" s="940"/>
      <c r="L29" s="940"/>
      <c r="M29" s="940"/>
      <c r="N29" s="940"/>
      <c r="O29" s="941"/>
      <c r="P29" s="646">
        <f>AK13</f>
        <v>139</v>
      </c>
      <c r="Q29" s="647"/>
      <c r="R29" s="647"/>
      <c r="S29" s="647"/>
      <c r="T29" s="647"/>
      <c r="U29" s="647"/>
      <c r="V29" s="648"/>
      <c r="W29" s="949">
        <f>AR13</f>
        <v>139</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3" t="s">
        <v>270</v>
      </c>
      <c r="B30" s="854"/>
      <c r="C30" s="854"/>
      <c r="D30" s="854"/>
      <c r="E30" s="854"/>
      <c r="F30" s="855"/>
      <c r="G30" s="762" t="s">
        <v>145</v>
      </c>
      <c r="H30" s="763"/>
      <c r="I30" s="763"/>
      <c r="J30" s="763"/>
      <c r="K30" s="763"/>
      <c r="L30" s="763"/>
      <c r="M30" s="763"/>
      <c r="N30" s="763"/>
      <c r="O30" s="764"/>
      <c r="P30" s="848" t="s">
        <v>58</v>
      </c>
      <c r="Q30" s="763"/>
      <c r="R30" s="763"/>
      <c r="S30" s="763"/>
      <c r="T30" s="763"/>
      <c r="U30" s="763"/>
      <c r="V30" s="763"/>
      <c r="W30" s="763"/>
      <c r="X30" s="764"/>
      <c r="Y30" s="845"/>
      <c r="Z30" s="846"/>
      <c r="AA30" s="847"/>
      <c r="AB30" s="849" t="s">
        <v>11</v>
      </c>
      <c r="AC30" s="850"/>
      <c r="AD30" s="851"/>
      <c r="AE30" s="849" t="s">
        <v>309</v>
      </c>
      <c r="AF30" s="850"/>
      <c r="AG30" s="850"/>
      <c r="AH30" s="851"/>
      <c r="AI30" s="912" t="s">
        <v>331</v>
      </c>
      <c r="AJ30" s="912"/>
      <c r="AK30" s="912"/>
      <c r="AL30" s="849"/>
      <c r="AM30" s="912" t="s">
        <v>428</v>
      </c>
      <c r="AN30" s="912"/>
      <c r="AO30" s="912"/>
      <c r="AP30" s="849"/>
      <c r="AQ30" s="756" t="s">
        <v>184</v>
      </c>
      <c r="AR30" s="757"/>
      <c r="AS30" s="757"/>
      <c r="AT30" s="758"/>
      <c r="AU30" s="763" t="s">
        <v>133</v>
      </c>
      <c r="AV30" s="763"/>
      <c r="AW30" s="763"/>
      <c r="AX30" s="914"/>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3"/>
      <c r="AJ31" s="913"/>
      <c r="AK31" s="913"/>
      <c r="AL31" s="398"/>
      <c r="AM31" s="913"/>
      <c r="AN31" s="913"/>
      <c r="AO31" s="913"/>
      <c r="AP31" s="398"/>
      <c r="AQ31" s="235">
        <v>35</v>
      </c>
      <c r="AR31" s="186"/>
      <c r="AS31" s="121" t="s">
        <v>185</v>
      </c>
      <c r="AT31" s="122"/>
      <c r="AU31" s="185">
        <v>40</v>
      </c>
      <c r="AV31" s="185"/>
      <c r="AW31" s="383" t="s">
        <v>175</v>
      </c>
      <c r="AX31" s="384"/>
    </row>
    <row r="32" spans="1:50" ht="39.950000000000003" customHeight="1" x14ac:dyDescent="0.15">
      <c r="A32" s="388"/>
      <c r="B32" s="386"/>
      <c r="C32" s="386"/>
      <c r="D32" s="386"/>
      <c r="E32" s="386"/>
      <c r="F32" s="387"/>
      <c r="G32" s="554" t="s">
        <v>642</v>
      </c>
      <c r="H32" s="555"/>
      <c r="I32" s="555"/>
      <c r="J32" s="555"/>
      <c r="K32" s="555"/>
      <c r="L32" s="555"/>
      <c r="M32" s="555"/>
      <c r="N32" s="555"/>
      <c r="O32" s="556"/>
      <c r="P32" s="93" t="s">
        <v>711</v>
      </c>
      <c r="Q32" s="93"/>
      <c r="R32" s="93"/>
      <c r="S32" s="93"/>
      <c r="T32" s="93"/>
      <c r="U32" s="93"/>
      <c r="V32" s="93"/>
      <c r="W32" s="93"/>
      <c r="X32" s="94"/>
      <c r="Y32" s="461" t="s">
        <v>12</v>
      </c>
      <c r="Z32" s="521"/>
      <c r="AA32" s="522"/>
      <c r="AB32" s="852" t="s">
        <v>14</v>
      </c>
      <c r="AC32" s="852"/>
      <c r="AD32" s="852"/>
      <c r="AE32" s="203">
        <v>69.400000000000006</v>
      </c>
      <c r="AF32" s="204"/>
      <c r="AG32" s="204"/>
      <c r="AH32" s="204"/>
      <c r="AI32" s="203">
        <v>70.599999999999994</v>
      </c>
      <c r="AJ32" s="204"/>
      <c r="AK32" s="204"/>
      <c r="AL32" s="204"/>
      <c r="AM32" s="203">
        <v>67.400000000000006</v>
      </c>
      <c r="AN32" s="204"/>
      <c r="AO32" s="204"/>
      <c r="AP32" s="204"/>
      <c r="AQ32" s="321" t="s">
        <v>726</v>
      </c>
      <c r="AR32" s="193"/>
      <c r="AS32" s="193"/>
      <c r="AT32" s="322"/>
      <c r="AU32" s="204" t="s">
        <v>726</v>
      </c>
      <c r="AV32" s="204"/>
      <c r="AW32" s="204"/>
      <c r="AX32" s="206"/>
    </row>
    <row r="33" spans="1:51" ht="39.950000000000003"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852" t="s">
        <v>14</v>
      </c>
      <c r="AC33" s="852"/>
      <c r="AD33" s="852"/>
      <c r="AE33" s="203">
        <v>100</v>
      </c>
      <c r="AF33" s="204"/>
      <c r="AG33" s="204"/>
      <c r="AH33" s="204"/>
      <c r="AI33" s="203">
        <v>100</v>
      </c>
      <c r="AJ33" s="204"/>
      <c r="AK33" s="204"/>
      <c r="AL33" s="204"/>
      <c r="AM33" s="203">
        <v>100</v>
      </c>
      <c r="AN33" s="204"/>
      <c r="AO33" s="204"/>
      <c r="AP33" s="204"/>
      <c r="AQ33" s="321">
        <v>100</v>
      </c>
      <c r="AR33" s="193"/>
      <c r="AS33" s="193"/>
      <c r="AT33" s="322"/>
      <c r="AU33" s="204">
        <v>100</v>
      </c>
      <c r="AV33" s="204"/>
      <c r="AW33" s="204"/>
      <c r="AX33" s="206"/>
    </row>
    <row r="34" spans="1:51" ht="39.950000000000003"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69.400000000000006</v>
      </c>
      <c r="AF34" s="204"/>
      <c r="AG34" s="204"/>
      <c r="AH34" s="204"/>
      <c r="AI34" s="203">
        <v>70.599999999999994</v>
      </c>
      <c r="AJ34" s="204"/>
      <c r="AK34" s="204"/>
      <c r="AL34" s="204"/>
      <c r="AM34" s="203">
        <v>67.400000000000006</v>
      </c>
      <c r="AN34" s="204"/>
      <c r="AO34" s="204"/>
      <c r="AP34" s="204"/>
      <c r="AQ34" s="321" t="s">
        <v>726</v>
      </c>
      <c r="AR34" s="193"/>
      <c r="AS34" s="193"/>
      <c r="AT34" s="322"/>
      <c r="AU34" s="204" t="s">
        <v>726</v>
      </c>
      <c r="AV34" s="204"/>
      <c r="AW34" s="204"/>
      <c r="AX34" s="206"/>
    </row>
    <row r="35" spans="1:51" ht="23.25" customHeight="1" x14ac:dyDescent="0.15">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270</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309</v>
      </c>
      <c r="AF37" s="232"/>
      <c r="AG37" s="232"/>
      <c r="AH37" s="232"/>
      <c r="AI37" s="232" t="s">
        <v>331</v>
      </c>
      <c r="AJ37" s="232"/>
      <c r="AK37" s="232"/>
      <c r="AL37" s="232"/>
      <c r="AM37" s="232" t="s">
        <v>428</v>
      </c>
      <c r="AN37" s="232"/>
      <c r="AO37" s="232"/>
      <c r="AP37" s="232"/>
      <c r="AQ37" s="139" t="s">
        <v>184</v>
      </c>
      <c r="AR37" s="140"/>
      <c r="AS37" s="140"/>
      <c r="AT37" s="141"/>
      <c r="AU37" s="402" t="s">
        <v>133</v>
      </c>
      <c r="AV37" s="402"/>
      <c r="AW37" s="402"/>
      <c r="AX37" s="907"/>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270</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309</v>
      </c>
      <c r="AF44" s="232"/>
      <c r="AG44" s="232"/>
      <c r="AH44" s="232"/>
      <c r="AI44" s="232" t="s">
        <v>331</v>
      </c>
      <c r="AJ44" s="232"/>
      <c r="AK44" s="232"/>
      <c r="AL44" s="232"/>
      <c r="AM44" s="232" t="s">
        <v>428</v>
      </c>
      <c r="AN44" s="232"/>
      <c r="AO44" s="232"/>
      <c r="AP44" s="232"/>
      <c r="AQ44" s="139" t="s">
        <v>184</v>
      </c>
      <c r="AR44" s="140"/>
      <c r="AS44" s="140"/>
      <c r="AT44" s="141"/>
      <c r="AU44" s="402" t="s">
        <v>133</v>
      </c>
      <c r="AV44" s="402"/>
      <c r="AW44" s="402"/>
      <c r="AX44" s="907"/>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309</v>
      </c>
      <c r="AF51" s="232"/>
      <c r="AG51" s="232"/>
      <c r="AH51" s="232"/>
      <c r="AI51" s="232" t="s">
        <v>331</v>
      </c>
      <c r="AJ51" s="232"/>
      <c r="AK51" s="232"/>
      <c r="AL51" s="232"/>
      <c r="AM51" s="232" t="s">
        <v>428</v>
      </c>
      <c r="AN51" s="232"/>
      <c r="AO51" s="232"/>
      <c r="AP51" s="232"/>
      <c r="AQ51" s="139" t="s">
        <v>184</v>
      </c>
      <c r="AR51" s="140"/>
      <c r="AS51" s="140"/>
      <c r="AT51" s="141"/>
      <c r="AU51" s="922" t="s">
        <v>133</v>
      </c>
      <c r="AV51" s="922"/>
      <c r="AW51" s="922"/>
      <c r="AX51" s="923"/>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309</v>
      </c>
      <c r="AF58" s="232"/>
      <c r="AG58" s="232"/>
      <c r="AH58" s="232"/>
      <c r="AI58" s="232" t="s">
        <v>331</v>
      </c>
      <c r="AJ58" s="232"/>
      <c r="AK58" s="232"/>
      <c r="AL58" s="232"/>
      <c r="AM58" s="232" t="s">
        <v>428</v>
      </c>
      <c r="AN58" s="232"/>
      <c r="AO58" s="232"/>
      <c r="AP58" s="232"/>
      <c r="AQ58" s="139" t="s">
        <v>184</v>
      </c>
      <c r="AR58" s="140"/>
      <c r="AS58" s="140"/>
      <c r="AT58" s="141"/>
      <c r="AU58" s="922" t="s">
        <v>133</v>
      </c>
      <c r="AV58" s="922"/>
      <c r="AW58" s="922"/>
      <c r="AX58" s="923"/>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275</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82"/>
      <c r="AF77" s="883"/>
      <c r="AG77" s="883"/>
      <c r="AH77" s="883"/>
      <c r="AI77" s="882"/>
      <c r="AJ77" s="883"/>
      <c r="AK77" s="883"/>
      <c r="AL77" s="883"/>
      <c r="AM77" s="882"/>
      <c r="AN77" s="883"/>
      <c r="AO77" s="883"/>
      <c r="AP77" s="883"/>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7"/>
      <c r="I78" s="578"/>
      <c r="J78" s="578"/>
      <c r="K78" s="578"/>
      <c r="L78" s="578"/>
      <c r="M78" s="578"/>
      <c r="N78" s="578"/>
      <c r="O78" s="579"/>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c r="AS79" s="258"/>
      <c r="AT79" s="259"/>
      <c r="AU79" s="259"/>
      <c r="AV79" s="259"/>
      <c r="AW79" s="259"/>
      <c r="AX79" s="965"/>
      <c r="AY79">
        <f>COUNTIF($AR$79,"☑")</f>
        <v>0</v>
      </c>
    </row>
    <row r="80" spans="1:51" ht="18.75" hidden="1" customHeight="1" x14ac:dyDescent="0.15">
      <c r="A80" s="856"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621</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7"/>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7"/>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c r="AY82">
        <f t="shared" ref="AY82:AY89" si="10">$AY$80</f>
        <v>0</v>
      </c>
    </row>
    <row r="83" spans="1:60" ht="22.5" hidden="1" customHeight="1" x14ac:dyDescent="0.15">
      <c r="A83" s="857"/>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c r="AY83">
        <f t="shared" si="10"/>
        <v>0</v>
      </c>
    </row>
    <row r="84" spans="1:60" ht="19.5" hidden="1" customHeight="1" x14ac:dyDescent="0.15">
      <c r="A84" s="857"/>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1"/>
      <c r="AY84">
        <f t="shared" si="10"/>
        <v>0</v>
      </c>
    </row>
    <row r="85" spans="1:60" ht="18.75" hidden="1" customHeight="1" x14ac:dyDescent="0.15">
      <c r="A85" s="857"/>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309</v>
      </c>
      <c r="AF85" s="232"/>
      <c r="AG85" s="232"/>
      <c r="AH85" s="232"/>
      <c r="AI85" s="232" t="s">
        <v>331</v>
      </c>
      <c r="AJ85" s="232"/>
      <c r="AK85" s="232"/>
      <c r="AL85" s="232"/>
      <c r="AM85" s="232" t="s">
        <v>428</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7"/>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7"/>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7"/>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57"/>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7"/>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309</v>
      </c>
      <c r="AF90" s="232"/>
      <c r="AG90" s="232"/>
      <c r="AH90" s="232"/>
      <c r="AI90" s="232" t="s">
        <v>331</v>
      </c>
      <c r="AJ90" s="232"/>
      <c r="AK90" s="232"/>
      <c r="AL90" s="232"/>
      <c r="AM90" s="232" t="s">
        <v>428</v>
      </c>
      <c r="AN90" s="232"/>
      <c r="AO90" s="232"/>
      <c r="AP90" s="232"/>
      <c r="AQ90" s="143" t="s">
        <v>184</v>
      </c>
      <c r="AR90" s="118"/>
      <c r="AS90" s="118"/>
      <c r="AT90" s="119"/>
      <c r="AU90" s="523" t="s">
        <v>133</v>
      </c>
      <c r="AV90" s="523"/>
      <c r="AW90" s="523"/>
      <c r="AX90" s="524"/>
      <c r="AY90">
        <f>COUNTA($G$92)</f>
        <v>0</v>
      </c>
    </row>
    <row r="91" spans="1:60" ht="18.75" hidden="1" customHeight="1" x14ac:dyDescent="0.15">
      <c r="A91" s="857"/>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7"/>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7"/>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7"/>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7"/>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309</v>
      </c>
      <c r="AF95" s="232"/>
      <c r="AG95" s="232"/>
      <c r="AH95" s="232"/>
      <c r="AI95" s="232" t="s">
        <v>331</v>
      </c>
      <c r="AJ95" s="232"/>
      <c r="AK95" s="232"/>
      <c r="AL95" s="232"/>
      <c r="AM95" s="232" t="s">
        <v>428</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7"/>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7"/>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7"/>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8"/>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7" t="s">
        <v>13</v>
      </c>
      <c r="Z99" s="888"/>
      <c r="AA99" s="889"/>
      <c r="AB99" s="884" t="s">
        <v>14</v>
      </c>
      <c r="AC99" s="885"/>
      <c r="AD99" s="886"/>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5"/>
      <c r="Z100" s="846"/>
      <c r="AA100" s="847"/>
      <c r="AB100" s="471" t="s">
        <v>11</v>
      </c>
      <c r="AC100" s="471"/>
      <c r="AD100" s="471"/>
      <c r="AE100" s="529" t="s">
        <v>309</v>
      </c>
      <c r="AF100" s="530"/>
      <c r="AG100" s="530"/>
      <c r="AH100" s="531"/>
      <c r="AI100" s="529" t="s">
        <v>331</v>
      </c>
      <c r="AJ100" s="530"/>
      <c r="AK100" s="530"/>
      <c r="AL100" s="531"/>
      <c r="AM100" s="529" t="s">
        <v>428</v>
      </c>
      <c r="AN100" s="530"/>
      <c r="AO100" s="530"/>
      <c r="AP100" s="531"/>
      <c r="AQ100" s="302" t="s">
        <v>336</v>
      </c>
      <c r="AR100" s="303"/>
      <c r="AS100" s="303"/>
      <c r="AT100" s="304"/>
      <c r="AU100" s="302" t="s">
        <v>462</v>
      </c>
      <c r="AV100" s="303"/>
      <c r="AW100" s="303"/>
      <c r="AX100" s="305"/>
    </row>
    <row r="101" spans="1:60" ht="23.25" customHeight="1" x14ac:dyDescent="0.15">
      <c r="A101" s="409"/>
      <c r="B101" s="410"/>
      <c r="C101" s="410"/>
      <c r="D101" s="410"/>
      <c r="E101" s="410"/>
      <c r="F101" s="411"/>
      <c r="G101" s="93" t="s">
        <v>644</v>
      </c>
      <c r="H101" s="93"/>
      <c r="I101" s="93"/>
      <c r="J101" s="93"/>
      <c r="K101" s="93"/>
      <c r="L101" s="93"/>
      <c r="M101" s="93"/>
      <c r="N101" s="93"/>
      <c r="O101" s="93"/>
      <c r="P101" s="93"/>
      <c r="Q101" s="93"/>
      <c r="R101" s="93"/>
      <c r="S101" s="93"/>
      <c r="T101" s="93"/>
      <c r="U101" s="93"/>
      <c r="V101" s="93"/>
      <c r="W101" s="93"/>
      <c r="X101" s="94"/>
      <c r="Y101" s="532" t="s">
        <v>54</v>
      </c>
      <c r="Z101" s="533"/>
      <c r="AA101" s="534"/>
      <c r="AB101" s="451" t="s">
        <v>645</v>
      </c>
      <c r="AC101" s="451"/>
      <c r="AD101" s="451"/>
      <c r="AE101" s="267">
        <v>46</v>
      </c>
      <c r="AF101" s="267"/>
      <c r="AG101" s="267"/>
      <c r="AH101" s="267"/>
      <c r="AI101" s="267">
        <v>46</v>
      </c>
      <c r="AJ101" s="267"/>
      <c r="AK101" s="267"/>
      <c r="AL101" s="267"/>
      <c r="AM101" s="267">
        <v>45</v>
      </c>
      <c r="AN101" s="267"/>
      <c r="AO101" s="267"/>
      <c r="AP101" s="267"/>
      <c r="AQ101" s="267">
        <v>45</v>
      </c>
      <c r="AR101" s="267"/>
      <c r="AS101" s="267"/>
      <c r="AT101" s="267"/>
      <c r="AU101" s="203">
        <v>45</v>
      </c>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645</v>
      </c>
      <c r="AC102" s="451"/>
      <c r="AD102" s="451"/>
      <c r="AE102" s="267">
        <v>47</v>
      </c>
      <c r="AF102" s="267"/>
      <c r="AG102" s="267"/>
      <c r="AH102" s="267"/>
      <c r="AI102" s="267">
        <v>47</v>
      </c>
      <c r="AJ102" s="267"/>
      <c r="AK102" s="267"/>
      <c r="AL102" s="267"/>
      <c r="AM102" s="267">
        <v>47</v>
      </c>
      <c r="AN102" s="267"/>
      <c r="AO102" s="267"/>
      <c r="AP102" s="267"/>
      <c r="AQ102" s="267">
        <v>47</v>
      </c>
      <c r="AR102" s="267"/>
      <c r="AS102" s="267"/>
      <c r="AT102" s="267"/>
      <c r="AU102" s="210">
        <v>47</v>
      </c>
      <c r="AV102" s="211"/>
      <c r="AW102" s="211"/>
      <c r="AX102" s="306"/>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309</v>
      </c>
      <c r="AF115" s="232"/>
      <c r="AG115" s="232"/>
      <c r="AH115" s="232"/>
      <c r="AI115" s="232" t="s">
        <v>331</v>
      </c>
      <c r="AJ115" s="232"/>
      <c r="AK115" s="232"/>
      <c r="AL115" s="232"/>
      <c r="AM115" s="232" t="s">
        <v>428</v>
      </c>
      <c r="AN115" s="232"/>
      <c r="AO115" s="232"/>
      <c r="AP115" s="232"/>
      <c r="AQ115" s="580" t="s">
        <v>463</v>
      </c>
      <c r="AR115" s="581"/>
      <c r="AS115" s="581"/>
      <c r="AT115" s="581"/>
      <c r="AU115" s="581"/>
      <c r="AV115" s="581"/>
      <c r="AW115" s="581"/>
      <c r="AX115" s="582"/>
    </row>
    <row r="116" spans="1:51" ht="23.25" customHeight="1" x14ac:dyDescent="0.15">
      <c r="A116" s="426"/>
      <c r="B116" s="427"/>
      <c r="C116" s="427"/>
      <c r="D116" s="427"/>
      <c r="E116" s="427"/>
      <c r="F116" s="428"/>
      <c r="G116" s="378" t="s">
        <v>646</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647</v>
      </c>
      <c r="AC116" s="453"/>
      <c r="AD116" s="454"/>
      <c r="AE116" s="267">
        <v>2</v>
      </c>
      <c r="AF116" s="267"/>
      <c r="AG116" s="267"/>
      <c r="AH116" s="267"/>
      <c r="AI116" s="267">
        <v>2</v>
      </c>
      <c r="AJ116" s="267"/>
      <c r="AK116" s="267"/>
      <c r="AL116" s="267"/>
      <c r="AM116" s="267">
        <v>2</v>
      </c>
      <c r="AN116" s="267"/>
      <c r="AO116" s="267"/>
      <c r="AP116" s="267"/>
      <c r="AQ116" s="203">
        <v>3</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648</v>
      </c>
      <c r="AC117" s="463"/>
      <c r="AD117" s="464"/>
      <c r="AE117" s="541" t="s">
        <v>649</v>
      </c>
      <c r="AF117" s="541"/>
      <c r="AG117" s="541"/>
      <c r="AH117" s="541"/>
      <c r="AI117" s="541" t="s">
        <v>650</v>
      </c>
      <c r="AJ117" s="541"/>
      <c r="AK117" s="541"/>
      <c r="AL117" s="541"/>
      <c r="AM117" s="541" t="s">
        <v>717</v>
      </c>
      <c r="AN117" s="541"/>
      <c r="AO117" s="541"/>
      <c r="AP117" s="541"/>
      <c r="AQ117" s="541" t="s">
        <v>712</v>
      </c>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309</v>
      </c>
      <c r="AF118" s="232"/>
      <c r="AG118" s="232"/>
      <c r="AH118" s="232"/>
      <c r="AI118" s="232" t="s">
        <v>331</v>
      </c>
      <c r="AJ118" s="232"/>
      <c r="AK118" s="232"/>
      <c r="AL118" s="232"/>
      <c r="AM118" s="232" t="s">
        <v>428</v>
      </c>
      <c r="AN118" s="232"/>
      <c r="AO118" s="232"/>
      <c r="AP118" s="232"/>
      <c r="AQ118" s="580" t="s">
        <v>463</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309</v>
      </c>
      <c r="AF121" s="232"/>
      <c r="AG121" s="232"/>
      <c r="AH121" s="232"/>
      <c r="AI121" s="232" t="s">
        <v>331</v>
      </c>
      <c r="AJ121" s="232"/>
      <c r="AK121" s="232"/>
      <c r="AL121" s="232"/>
      <c r="AM121" s="232" t="s">
        <v>428</v>
      </c>
      <c r="AN121" s="232"/>
      <c r="AO121" s="232"/>
      <c r="AP121" s="232"/>
      <c r="AQ121" s="580" t="s">
        <v>463</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281</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309</v>
      </c>
      <c r="AF124" s="232"/>
      <c r="AG124" s="232"/>
      <c r="AH124" s="232"/>
      <c r="AI124" s="232" t="s">
        <v>331</v>
      </c>
      <c r="AJ124" s="232"/>
      <c r="AK124" s="232"/>
      <c r="AL124" s="232"/>
      <c r="AM124" s="232" t="s">
        <v>428</v>
      </c>
      <c r="AN124" s="232"/>
      <c r="AO124" s="232"/>
      <c r="AP124" s="232"/>
      <c r="AQ124" s="580" t="s">
        <v>463</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459</v>
      </c>
      <c r="H125" s="378"/>
      <c r="I125" s="378"/>
      <c r="J125" s="378"/>
      <c r="K125" s="378"/>
      <c r="L125" s="378"/>
      <c r="M125" s="378"/>
      <c r="N125" s="378"/>
      <c r="O125" s="378"/>
      <c r="P125" s="378"/>
      <c r="Q125" s="378"/>
      <c r="R125" s="378"/>
      <c r="S125" s="378"/>
      <c r="T125" s="378"/>
      <c r="U125" s="378"/>
      <c r="V125" s="378"/>
      <c r="W125" s="378"/>
      <c r="X125" s="927"/>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8"/>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4"/>
      <c r="Z127" s="925"/>
      <c r="AA127" s="926"/>
      <c r="AB127" s="398" t="s">
        <v>11</v>
      </c>
      <c r="AC127" s="399"/>
      <c r="AD127" s="400"/>
      <c r="AE127" s="232" t="s">
        <v>309</v>
      </c>
      <c r="AF127" s="232"/>
      <c r="AG127" s="232"/>
      <c r="AH127" s="232"/>
      <c r="AI127" s="232" t="s">
        <v>331</v>
      </c>
      <c r="AJ127" s="232"/>
      <c r="AK127" s="232"/>
      <c r="AL127" s="232"/>
      <c r="AM127" s="232" t="s">
        <v>428</v>
      </c>
      <c r="AN127" s="232"/>
      <c r="AO127" s="232"/>
      <c r="AP127" s="232"/>
      <c r="AQ127" s="580" t="s">
        <v>463</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460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324</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723</v>
      </c>
      <c r="AR133" s="185"/>
      <c r="AS133" s="121" t="s">
        <v>185</v>
      </c>
      <c r="AT133" s="122"/>
      <c r="AU133" s="186" t="s">
        <v>723</v>
      </c>
      <c r="AV133" s="186"/>
      <c r="AW133" s="121" t="s">
        <v>175</v>
      </c>
      <c r="AX133" s="181"/>
      <c r="AY133">
        <f>$AY$132</f>
        <v>1</v>
      </c>
    </row>
    <row r="134" spans="1:51" ht="31.9" customHeight="1" x14ac:dyDescent="0.15">
      <c r="A134" s="175"/>
      <c r="B134" s="172"/>
      <c r="C134" s="166"/>
      <c r="D134" s="172"/>
      <c r="E134" s="166"/>
      <c r="F134" s="167"/>
      <c r="G134" s="92" t="s">
        <v>723</v>
      </c>
      <c r="H134" s="93"/>
      <c r="I134" s="93"/>
      <c r="J134" s="93"/>
      <c r="K134" s="93"/>
      <c r="L134" s="93"/>
      <c r="M134" s="93"/>
      <c r="N134" s="93"/>
      <c r="O134" s="93"/>
      <c r="P134" s="93"/>
      <c r="Q134" s="93"/>
      <c r="R134" s="93"/>
      <c r="S134" s="93"/>
      <c r="T134" s="93"/>
      <c r="U134" s="93"/>
      <c r="V134" s="93"/>
      <c r="W134" s="93"/>
      <c r="X134" s="94"/>
      <c r="Y134" s="187" t="s">
        <v>199</v>
      </c>
      <c r="Z134" s="188"/>
      <c r="AA134" s="189"/>
      <c r="AB134" s="190" t="s">
        <v>723</v>
      </c>
      <c r="AC134" s="191"/>
      <c r="AD134" s="191"/>
      <c r="AE134" s="192" t="s">
        <v>723</v>
      </c>
      <c r="AF134" s="193"/>
      <c r="AG134" s="193"/>
      <c r="AH134" s="193"/>
      <c r="AI134" s="192" t="s">
        <v>723</v>
      </c>
      <c r="AJ134" s="193"/>
      <c r="AK134" s="193"/>
      <c r="AL134" s="193"/>
      <c r="AM134" s="192" t="s">
        <v>723</v>
      </c>
      <c r="AN134" s="193"/>
      <c r="AO134" s="193"/>
      <c r="AP134" s="193"/>
      <c r="AQ134" s="192" t="s">
        <v>723</v>
      </c>
      <c r="AR134" s="193"/>
      <c r="AS134" s="193"/>
      <c r="AT134" s="193"/>
      <c r="AU134" s="192" t="s">
        <v>723</v>
      </c>
      <c r="AV134" s="193"/>
      <c r="AW134" s="193"/>
      <c r="AX134" s="194"/>
      <c r="AY134">
        <f t="shared" ref="AY134:AY135" si="13">$AY$132</f>
        <v>1</v>
      </c>
    </row>
    <row r="135" spans="1:51" ht="31.9"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723</v>
      </c>
      <c r="AC135" s="199"/>
      <c r="AD135" s="199"/>
      <c r="AE135" s="192" t="s">
        <v>723</v>
      </c>
      <c r="AF135" s="193"/>
      <c r="AG135" s="193"/>
      <c r="AH135" s="193"/>
      <c r="AI135" s="192" t="s">
        <v>723</v>
      </c>
      <c r="AJ135" s="193"/>
      <c r="AK135" s="193"/>
      <c r="AL135" s="193"/>
      <c r="AM135" s="192" t="s">
        <v>723</v>
      </c>
      <c r="AN135" s="193"/>
      <c r="AO135" s="193"/>
      <c r="AP135" s="193"/>
      <c r="AQ135" s="192" t="s">
        <v>723</v>
      </c>
      <c r="AR135" s="193"/>
      <c r="AS135" s="193"/>
      <c r="AT135" s="193"/>
      <c r="AU135" s="192" t="s">
        <v>723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19.899999999999999" customHeight="1" x14ac:dyDescent="0.15">
      <c r="A428" s="175"/>
      <c r="B428" s="172"/>
      <c r="C428" s="166"/>
      <c r="D428" s="172"/>
      <c r="E428" s="113" t="s">
        <v>723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19.899999999999999"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592</v>
      </c>
      <c r="D430" s="929"/>
      <c r="E430" s="160" t="s">
        <v>318</v>
      </c>
      <c r="F430" s="890"/>
      <c r="G430" s="891" t="s">
        <v>204</v>
      </c>
      <c r="H430" s="111"/>
      <c r="I430" s="111"/>
      <c r="J430" s="892" t="s">
        <v>723</v>
      </c>
      <c r="K430" s="893"/>
      <c r="L430" s="893"/>
      <c r="M430" s="893"/>
      <c r="N430" s="893"/>
      <c r="O430" s="893"/>
      <c r="P430" s="893"/>
      <c r="Q430" s="893"/>
      <c r="R430" s="893"/>
      <c r="S430" s="893"/>
      <c r="T430" s="894"/>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722</v>
      </c>
      <c r="AF432" s="186"/>
      <c r="AG432" s="121" t="s">
        <v>185</v>
      </c>
      <c r="AH432" s="122"/>
      <c r="AI432" s="320"/>
      <c r="AJ432" s="320"/>
      <c r="AK432" s="320"/>
      <c r="AL432" s="142"/>
      <c r="AM432" s="320"/>
      <c r="AN432" s="320"/>
      <c r="AO432" s="320"/>
      <c r="AP432" s="142"/>
      <c r="AQ432" s="235" t="s">
        <v>722</v>
      </c>
      <c r="AR432" s="186"/>
      <c r="AS432" s="121" t="s">
        <v>185</v>
      </c>
      <c r="AT432" s="122"/>
      <c r="AU432" s="186" t="s">
        <v>722</v>
      </c>
      <c r="AV432" s="186"/>
      <c r="AW432" s="121" t="s">
        <v>175</v>
      </c>
      <c r="AX432" s="181"/>
      <c r="AY432">
        <f>$AY$431</f>
        <v>1</v>
      </c>
    </row>
    <row r="433" spans="1:51" ht="23.25" customHeight="1" x14ac:dyDescent="0.15">
      <c r="A433" s="175"/>
      <c r="B433" s="172"/>
      <c r="C433" s="166"/>
      <c r="D433" s="172"/>
      <c r="E433" s="323"/>
      <c r="F433" s="324"/>
      <c r="G433" s="92" t="s">
        <v>722</v>
      </c>
      <c r="H433" s="93"/>
      <c r="I433" s="93"/>
      <c r="J433" s="93"/>
      <c r="K433" s="93"/>
      <c r="L433" s="93"/>
      <c r="M433" s="93"/>
      <c r="N433" s="93"/>
      <c r="O433" s="93"/>
      <c r="P433" s="93"/>
      <c r="Q433" s="93"/>
      <c r="R433" s="93"/>
      <c r="S433" s="93"/>
      <c r="T433" s="93"/>
      <c r="U433" s="93"/>
      <c r="V433" s="93"/>
      <c r="W433" s="93"/>
      <c r="X433" s="94"/>
      <c r="Y433" s="187" t="s">
        <v>12</v>
      </c>
      <c r="Z433" s="188"/>
      <c r="AA433" s="189"/>
      <c r="AB433" s="199" t="s">
        <v>722</v>
      </c>
      <c r="AC433" s="199"/>
      <c r="AD433" s="199"/>
      <c r="AE433" s="321" t="s">
        <v>722</v>
      </c>
      <c r="AF433" s="193"/>
      <c r="AG433" s="193"/>
      <c r="AH433" s="193"/>
      <c r="AI433" s="321" t="s">
        <v>722</v>
      </c>
      <c r="AJ433" s="193"/>
      <c r="AK433" s="193"/>
      <c r="AL433" s="193"/>
      <c r="AM433" s="321" t="s">
        <v>722</v>
      </c>
      <c r="AN433" s="193"/>
      <c r="AO433" s="193"/>
      <c r="AP433" s="322"/>
      <c r="AQ433" s="321" t="s">
        <v>722</v>
      </c>
      <c r="AR433" s="193"/>
      <c r="AS433" s="193"/>
      <c r="AT433" s="322"/>
      <c r="AU433" s="193" t="s">
        <v>722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722</v>
      </c>
      <c r="AC434" s="191"/>
      <c r="AD434" s="191"/>
      <c r="AE434" s="321" t="s">
        <v>722</v>
      </c>
      <c r="AF434" s="193"/>
      <c r="AG434" s="193"/>
      <c r="AH434" s="322"/>
      <c r="AI434" s="321" t="s">
        <v>722</v>
      </c>
      <c r="AJ434" s="193"/>
      <c r="AK434" s="193"/>
      <c r="AL434" s="193"/>
      <c r="AM434" s="321" t="s">
        <v>722</v>
      </c>
      <c r="AN434" s="193"/>
      <c r="AO434" s="193"/>
      <c r="AP434" s="322"/>
      <c r="AQ434" s="321" t="s">
        <v>722</v>
      </c>
      <c r="AR434" s="193"/>
      <c r="AS434" s="193"/>
      <c r="AT434" s="322"/>
      <c r="AU434" s="193" t="s">
        <v>722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1" t="s">
        <v>722</v>
      </c>
      <c r="AF435" s="193"/>
      <c r="AG435" s="193"/>
      <c r="AH435" s="322"/>
      <c r="AI435" s="321" t="s">
        <v>722</v>
      </c>
      <c r="AJ435" s="193"/>
      <c r="AK435" s="193"/>
      <c r="AL435" s="193"/>
      <c r="AM435" s="321" t="s">
        <v>722</v>
      </c>
      <c r="AN435" s="193"/>
      <c r="AO435" s="193"/>
      <c r="AP435" s="322"/>
      <c r="AQ435" s="321" t="s">
        <v>722</v>
      </c>
      <c r="AR435" s="193"/>
      <c r="AS435" s="193"/>
      <c r="AT435" s="322"/>
      <c r="AU435" s="193" t="s">
        <v>722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722</v>
      </c>
      <c r="AF457" s="186"/>
      <c r="AG457" s="121" t="s">
        <v>185</v>
      </c>
      <c r="AH457" s="122"/>
      <c r="AI457" s="320"/>
      <c r="AJ457" s="320"/>
      <c r="AK457" s="320"/>
      <c r="AL457" s="142"/>
      <c r="AM457" s="320"/>
      <c r="AN457" s="320"/>
      <c r="AO457" s="320"/>
      <c r="AP457" s="142"/>
      <c r="AQ457" s="235" t="s">
        <v>722</v>
      </c>
      <c r="AR457" s="186"/>
      <c r="AS457" s="121" t="s">
        <v>185</v>
      </c>
      <c r="AT457" s="122"/>
      <c r="AU457" s="186" t="s">
        <v>722</v>
      </c>
      <c r="AV457" s="186"/>
      <c r="AW457" s="121" t="s">
        <v>175</v>
      </c>
      <c r="AX457" s="181"/>
      <c r="AY457">
        <f>$AY$456</f>
        <v>1</v>
      </c>
    </row>
    <row r="458" spans="1:51" ht="23.25" customHeight="1" x14ac:dyDescent="0.15">
      <c r="A458" s="175"/>
      <c r="B458" s="172"/>
      <c r="C458" s="166"/>
      <c r="D458" s="172"/>
      <c r="E458" s="323"/>
      <c r="F458" s="324"/>
      <c r="G458" s="92" t="s">
        <v>722</v>
      </c>
      <c r="H458" s="93"/>
      <c r="I458" s="93"/>
      <c r="J458" s="93"/>
      <c r="K458" s="93"/>
      <c r="L458" s="93"/>
      <c r="M458" s="93"/>
      <c r="N458" s="93"/>
      <c r="O458" s="93"/>
      <c r="P458" s="93"/>
      <c r="Q458" s="93"/>
      <c r="R458" s="93"/>
      <c r="S458" s="93"/>
      <c r="T458" s="93"/>
      <c r="U458" s="93"/>
      <c r="V458" s="93"/>
      <c r="W458" s="93"/>
      <c r="X458" s="94"/>
      <c r="Y458" s="187" t="s">
        <v>12</v>
      </c>
      <c r="Z458" s="188"/>
      <c r="AA458" s="189"/>
      <c r="AB458" s="199" t="s">
        <v>722</v>
      </c>
      <c r="AC458" s="199"/>
      <c r="AD458" s="199"/>
      <c r="AE458" s="321" t="s">
        <v>722</v>
      </c>
      <c r="AF458" s="193"/>
      <c r="AG458" s="193"/>
      <c r="AH458" s="193"/>
      <c r="AI458" s="321" t="s">
        <v>722</v>
      </c>
      <c r="AJ458" s="193"/>
      <c r="AK458" s="193"/>
      <c r="AL458" s="193"/>
      <c r="AM458" s="321" t="s">
        <v>722</v>
      </c>
      <c r="AN458" s="193"/>
      <c r="AO458" s="193"/>
      <c r="AP458" s="322"/>
      <c r="AQ458" s="321" t="s">
        <v>722</v>
      </c>
      <c r="AR458" s="193"/>
      <c r="AS458" s="193"/>
      <c r="AT458" s="322"/>
      <c r="AU458" s="193" t="s">
        <v>722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722</v>
      </c>
      <c r="AC459" s="191"/>
      <c r="AD459" s="191"/>
      <c r="AE459" s="321" t="s">
        <v>722</v>
      </c>
      <c r="AF459" s="193"/>
      <c r="AG459" s="193"/>
      <c r="AH459" s="322"/>
      <c r="AI459" s="321" t="s">
        <v>722</v>
      </c>
      <c r="AJ459" s="193"/>
      <c r="AK459" s="193"/>
      <c r="AL459" s="193"/>
      <c r="AM459" s="321" t="s">
        <v>722</v>
      </c>
      <c r="AN459" s="193"/>
      <c r="AO459" s="193"/>
      <c r="AP459" s="322"/>
      <c r="AQ459" s="321" t="s">
        <v>722</v>
      </c>
      <c r="AR459" s="193"/>
      <c r="AS459" s="193"/>
      <c r="AT459" s="322"/>
      <c r="AU459" s="193" t="s">
        <v>722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1" t="s">
        <v>722</v>
      </c>
      <c r="AF460" s="193"/>
      <c r="AG460" s="193"/>
      <c r="AH460" s="322"/>
      <c r="AI460" s="321" t="s">
        <v>722</v>
      </c>
      <c r="AJ460" s="193"/>
      <c r="AK460" s="193"/>
      <c r="AL460" s="193"/>
      <c r="AM460" s="321" t="s">
        <v>722</v>
      </c>
      <c r="AN460" s="193"/>
      <c r="AO460" s="193"/>
      <c r="AP460" s="322"/>
      <c r="AQ460" s="321" t="s">
        <v>722</v>
      </c>
      <c r="AR460" s="193"/>
      <c r="AS460" s="193"/>
      <c r="AT460" s="322"/>
      <c r="AU460" s="193" t="s">
        <v>722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91" t="s">
        <v>204</v>
      </c>
      <c r="H484" s="111"/>
      <c r="I484" s="111"/>
      <c r="J484" s="892"/>
      <c r="K484" s="893"/>
      <c r="L484" s="893"/>
      <c r="M484" s="893"/>
      <c r="N484" s="893"/>
      <c r="O484" s="893"/>
      <c r="P484" s="893"/>
      <c r="Q484" s="893"/>
      <c r="R484" s="893"/>
      <c r="S484" s="893"/>
      <c r="T484" s="894"/>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1</v>
      </c>
    </row>
    <row r="536" spans="1:51" ht="24.75" customHeight="1" x14ac:dyDescent="0.15">
      <c r="A536" s="175"/>
      <c r="B536" s="172"/>
      <c r="C536" s="166"/>
      <c r="D536" s="172"/>
      <c r="E536" s="113" t="s">
        <v>722</v>
      </c>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1</v>
      </c>
    </row>
    <row r="537" spans="1:51" ht="24.75"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1</v>
      </c>
    </row>
    <row r="538" spans="1:51" ht="34.5" hidden="1" customHeight="1" x14ac:dyDescent="0.15">
      <c r="A538" s="175"/>
      <c r="B538" s="172"/>
      <c r="C538" s="166"/>
      <c r="D538" s="172"/>
      <c r="E538" s="160" t="s">
        <v>322</v>
      </c>
      <c r="F538" s="161"/>
      <c r="G538" s="891" t="s">
        <v>204</v>
      </c>
      <c r="H538" s="111"/>
      <c r="I538" s="111"/>
      <c r="J538" s="892"/>
      <c r="K538" s="893"/>
      <c r="L538" s="893"/>
      <c r="M538" s="893"/>
      <c r="N538" s="893"/>
      <c r="O538" s="893"/>
      <c r="P538" s="893"/>
      <c r="Q538" s="893"/>
      <c r="R538" s="893"/>
      <c r="S538" s="893"/>
      <c r="T538" s="894"/>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91" t="s">
        <v>204</v>
      </c>
      <c r="H592" s="111"/>
      <c r="I592" s="111"/>
      <c r="J592" s="892"/>
      <c r="K592" s="893"/>
      <c r="L592" s="893"/>
      <c r="M592" s="893"/>
      <c r="N592" s="893"/>
      <c r="O592" s="893"/>
      <c r="P592" s="893"/>
      <c r="Q592" s="893"/>
      <c r="R592" s="893"/>
      <c r="S592" s="893"/>
      <c r="T592" s="894"/>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91" t="s">
        <v>204</v>
      </c>
      <c r="H646" s="111"/>
      <c r="I646" s="111"/>
      <c r="J646" s="892"/>
      <c r="K646" s="893"/>
      <c r="L646" s="893"/>
      <c r="M646" s="893"/>
      <c r="N646" s="893"/>
      <c r="O646" s="893"/>
      <c r="P646" s="893"/>
      <c r="Q646" s="893"/>
      <c r="R646" s="893"/>
      <c r="S646" s="893"/>
      <c r="T646" s="894"/>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1" ht="27" customHeight="1" x14ac:dyDescent="0.15">
      <c r="A702" s="862" t="s">
        <v>139</v>
      </c>
      <c r="B702" s="863"/>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640</v>
      </c>
      <c r="AE702" s="327"/>
      <c r="AF702" s="327"/>
      <c r="AG702" s="370" t="s">
        <v>653</v>
      </c>
      <c r="AH702" s="371"/>
      <c r="AI702" s="371"/>
      <c r="AJ702" s="371"/>
      <c r="AK702" s="371"/>
      <c r="AL702" s="371"/>
      <c r="AM702" s="371"/>
      <c r="AN702" s="371"/>
      <c r="AO702" s="371"/>
      <c r="AP702" s="371"/>
      <c r="AQ702" s="371"/>
      <c r="AR702" s="371"/>
      <c r="AS702" s="371"/>
      <c r="AT702" s="371"/>
      <c r="AU702" s="371"/>
      <c r="AV702" s="371"/>
      <c r="AW702" s="371"/>
      <c r="AX702" s="372"/>
    </row>
    <row r="703" spans="1:51" ht="27" customHeight="1" x14ac:dyDescent="0.15">
      <c r="A703" s="864"/>
      <c r="B703" s="865"/>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07" t="s">
        <v>640</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6"/>
      <c r="B704" s="867"/>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1" t="s">
        <v>640</v>
      </c>
      <c r="AE704" s="772"/>
      <c r="AF704" s="772"/>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3" t="s">
        <v>657</v>
      </c>
      <c r="AE705" s="704"/>
      <c r="AF705" s="704"/>
      <c r="AG705" s="113" t="s">
        <v>700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300</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699</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0" t="s">
        <v>699</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3" t="s">
        <v>657</v>
      </c>
      <c r="AE708" s="594"/>
      <c r="AF708" s="594"/>
      <c r="AG708" s="731" t="s">
        <v>694</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640</v>
      </c>
      <c r="AE709" s="308"/>
      <c r="AF709" s="308"/>
      <c r="AG709" s="89" t="s">
        <v>656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657</v>
      </c>
      <c r="AE710" s="308"/>
      <c r="AF710" s="308"/>
      <c r="AG710" s="89" t="s">
        <v>694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7" t="s">
        <v>640</v>
      </c>
      <c r="AE711" s="308"/>
      <c r="AF711" s="308"/>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657</v>
      </c>
      <c r="AE712" s="772"/>
      <c r="AF712" s="772"/>
      <c r="AG712" s="795" t="s">
        <v>325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1"/>
      <c r="B713" s="633"/>
      <c r="C713" s="945" t="s">
        <v>268</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7" t="s">
        <v>657</v>
      </c>
      <c r="AE713" s="308"/>
      <c r="AF713" s="652"/>
      <c r="AG713" s="89" t="s">
        <v>694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2" t="s">
        <v>657</v>
      </c>
      <c r="AE714" s="793"/>
      <c r="AF714" s="794"/>
      <c r="AG714" s="725" t="s">
        <v>694</v>
      </c>
      <c r="AH714" s="726"/>
      <c r="AI714" s="726"/>
      <c r="AJ714" s="726"/>
      <c r="AK714" s="726"/>
      <c r="AL714" s="726"/>
      <c r="AM714" s="726"/>
      <c r="AN714" s="726"/>
      <c r="AO714" s="726"/>
      <c r="AP714" s="726"/>
      <c r="AQ714" s="726"/>
      <c r="AR714" s="726"/>
      <c r="AS714" s="726"/>
      <c r="AT714" s="726"/>
      <c r="AU714" s="726"/>
      <c r="AV714" s="726"/>
      <c r="AW714" s="726"/>
      <c r="AX714" s="727"/>
    </row>
    <row r="715" spans="1:50" ht="53.25" customHeight="1" x14ac:dyDescent="0.15">
      <c r="A715" s="629" t="s">
        <v>39</v>
      </c>
      <c r="B715" s="773"/>
      <c r="C715" s="774" t="s">
        <v>247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640</v>
      </c>
      <c r="AE715" s="594"/>
      <c r="AF715" s="645"/>
      <c r="AG715" s="731" t="s">
        <v>716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657</v>
      </c>
      <c r="AE716" s="616"/>
      <c r="AF716" s="616"/>
      <c r="AG716" s="89" t="s">
        <v>694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640</v>
      </c>
      <c r="AE717" s="308"/>
      <c r="AF717" s="308"/>
      <c r="AG717" s="89" t="s">
        <v>713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657</v>
      </c>
      <c r="AE718" s="308"/>
      <c r="AF718" s="308"/>
      <c r="AG718" s="115" t="s">
        <v>694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640</v>
      </c>
      <c r="AE719" s="594"/>
      <c r="AF719" s="594"/>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t="s">
        <v>631</v>
      </c>
      <c r="D721" s="279"/>
      <c r="E721" s="279"/>
      <c r="F721" s="280"/>
      <c r="G721" s="269">
        <v>20</v>
      </c>
      <c r="H721" s="270"/>
      <c r="I721" s="63" t="str">
        <f>IF(OR(G721="　", G721=""), "", "-")</f>
        <v>-</v>
      </c>
      <c r="J721" s="273">
        <v>904</v>
      </c>
      <c r="K721" s="273"/>
      <c r="L721" s="63" t="str">
        <f>IF(M721="","","-")</f>
        <v/>
      </c>
      <c r="M721" s="64"/>
      <c r="N721" s="286" t="s">
        <v>660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t="s">
        <v>631</v>
      </c>
      <c r="D722" s="279"/>
      <c r="E722" s="279"/>
      <c r="F722" s="280"/>
      <c r="G722" s="269">
        <v>20</v>
      </c>
      <c r="H722" s="270"/>
      <c r="I722" s="63" t="str">
        <f t="shared" ref="I722:I725" si="113">IF(OR(G722="　", G722=""), "", "-")</f>
        <v>-</v>
      </c>
      <c r="J722" s="273">
        <v>905</v>
      </c>
      <c r="K722" s="273"/>
      <c r="L722" s="63" t="str">
        <f t="shared" ref="L722:L725" si="114">IF(M722="","","-")</f>
        <v/>
      </c>
      <c r="M722" s="64"/>
      <c r="N722" s="286" t="s">
        <v>661</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t="s">
        <v>631</v>
      </c>
      <c r="D723" s="279"/>
      <c r="E723" s="279"/>
      <c r="F723" s="280"/>
      <c r="G723" s="269">
        <v>20</v>
      </c>
      <c r="H723" s="270"/>
      <c r="I723" s="63" t="str">
        <f t="shared" si="113"/>
        <v>-</v>
      </c>
      <c r="J723" s="273">
        <v>906</v>
      </c>
      <c r="K723" s="273"/>
      <c r="L723" s="63" t="str">
        <f t="shared" si="114"/>
        <v/>
      </c>
      <c r="M723" s="64"/>
      <c r="N723" s="286" t="s">
        <v>662</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t="s">
        <v>631</v>
      </c>
      <c r="D724" s="279"/>
      <c r="E724" s="279"/>
      <c r="F724" s="280"/>
      <c r="G724" s="269">
        <v>20</v>
      </c>
      <c r="H724" s="270"/>
      <c r="I724" s="63" t="str">
        <f t="shared" si="113"/>
        <v>-</v>
      </c>
      <c r="J724" s="273">
        <v>899</v>
      </c>
      <c r="K724" s="273"/>
      <c r="L724" s="63" t="str">
        <f t="shared" si="114"/>
        <v>-</v>
      </c>
      <c r="M724" s="64">
        <v>1</v>
      </c>
      <c r="N724" s="286" t="s">
        <v>663</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t="s">
        <v>631</v>
      </c>
      <c r="D725" s="279"/>
      <c r="E725" s="279"/>
      <c r="F725" s="280"/>
      <c r="G725" s="271">
        <v>20</v>
      </c>
      <c r="H725" s="272"/>
      <c r="I725" s="65" t="str">
        <f t="shared" si="113"/>
        <v>-</v>
      </c>
      <c r="J725" s="274">
        <v>913</v>
      </c>
      <c r="K725" s="274"/>
      <c r="L725" s="65" t="str">
        <f t="shared" si="114"/>
        <v/>
      </c>
      <c r="M725" s="66"/>
      <c r="N725" s="255" t="s">
        <v>664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0" t="s">
        <v>52</v>
      </c>
      <c r="D726" s="822"/>
      <c r="E726" s="822"/>
      <c r="F726" s="823"/>
      <c r="G726" s="567" t="s">
        <v>665</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54" customHeight="1" thickBot="1" x14ac:dyDescent="0.2">
      <c r="A727" s="789"/>
      <c r="B727" s="790"/>
      <c r="C727" s="737" t="s">
        <v>56</v>
      </c>
      <c r="D727" s="738"/>
      <c r="E727" s="738"/>
      <c r="F727" s="739"/>
      <c r="G727" s="565" t="s">
        <v>720</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54" customHeight="1" thickBot="1" x14ac:dyDescent="0.2">
      <c r="A729" s="623" t="s">
        <v>666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39" customHeight="1" thickBot="1" x14ac:dyDescent="0.2">
      <c r="A731" s="662" t="s">
        <v>137</v>
      </c>
      <c r="B731" s="663"/>
      <c r="C731" s="663"/>
      <c r="D731" s="663"/>
      <c r="E731" s="664"/>
      <c r="F731" s="718" t="s">
        <v>724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43.9" customHeight="1" thickBot="1" x14ac:dyDescent="0.2">
      <c r="A733" s="662" t="s">
        <v>137</v>
      </c>
      <c r="B733" s="663"/>
      <c r="C733" s="663"/>
      <c r="D733" s="663"/>
      <c r="E733" s="664"/>
      <c r="F733" s="626" t="s">
        <v>725</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36"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8" t="s">
        <v>593</v>
      </c>
      <c r="B737" s="196"/>
      <c r="C737" s="196"/>
      <c r="D737" s="197"/>
      <c r="E737" s="952" t="s">
        <v>667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6" t="s">
        <v>316</v>
      </c>
      <c r="B738" s="346"/>
      <c r="C738" s="346"/>
      <c r="D738" s="346"/>
      <c r="E738" s="952" t="s">
        <v>668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6" t="s">
        <v>315</v>
      </c>
      <c r="B739" s="346"/>
      <c r="C739" s="346"/>
      <c r="D739" s="346"/>
      <c r="E739" s="952" t="s">
        <v>669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6" t="s">
        <v>314</v>
      </c>
      <c r="B740" s="346"/>
      <c r="C740" s="346"/>
      <c r="D740" s="346"/>
      <c r="E740" s="952" t="s">
        <v>670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6" t="s">
        <v>313</v>
      </c>
      <c r="B741" s="346"/>
      <c r="C741" s="346"/>
      <c r="D741" s="346"/>
      <c r="E741" s="952" t="s">
        <v>671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6" t="s">
        <v>312</v>
      </c>
      <c r="B742" s="346"/>
      <c r="C742" s="346"/>
      <c r="D742" s="346"/>
      <c r="E742" s="952" t="s">
        <v>672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6" t="s">
        <v>311</v>
      </c>
      <c r="B743" s="346"/>
      <c r="C743" s="346"/>
      <c r="D743" s="346"/>
      <c r="E743" s="952" t="s">
        <v>673</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6" t="s">
        <v>310</v>
      </c>
      <c r="B744" s="346"/>
      <c r="C744" s="346"/>
      <c r="D744" s="346"/>
      <c r="E744" s="952" t="s">
        <v>714</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6" t="s">
        <v>309</v>
      </c>
      <c r="B745" s="346"/>
      <c r="C745" s="346"/>
      <c r="D745" s="346"/>
      <c r="E745" s="989" t="s">
        <v>675</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6" t="s">
        <v>466</v>
      </c>
      <c r="B746" s="346"/>
      <c r="C746" s="346"/>
      <c r="D746" s="346"/>
      <c r="E746" s="958" t="s">
        <v>631</v>
      </c>
      <c r="F746" s="956"/>
      <c r="G746" s="956"/>
      <c r="H746" s="85" t="str">
        <f>IF(E746="","","-")</f>
        <v>-</v>
      </c>
      <c r="I746" s="956"/>
      <c r="J746" s="956"/>
      <c r="K746" s="85" t="str">
        <f>IF(I746="","","-")</f>
        <v/>
      </c>
      <c r="L746" s="957">
        <v>811</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6" t="s">
        <v>428</v>
      </c>
      <c r="B747" s="346"/>
      <c r="C747" s="346"/>
      <c r="D747" s="346"/>
      <c r="E747" s="958" t="s">
        <v>631</v>
      </c>
      <c r="F747" s="956"/>
      <c r="G747" s="956"/>
      <c r="H747" s="85" t="str">
        <f>IF(E747="","","-")</f>
        <v>-</v>
      </c>
      <c r="I747" s="956"/>
      <c r="J747" s="956"/>
      <c r="K747" s="85" t="str">
        <f>IF(I747="","","-")</f>
        <v/>
      </c>
      <c r="L747" s="957">
        <v>831</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03" t="s">
        <v>303</v>
      </c>
      <c r="B748" s="604"/>
      <c r="C748" s="604"/>
      <c r="D748" s="604"/>
      <c r="E748" s="604"/>
      <c r="F748" s="605"/>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2"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305</v>
      </c>
      <c r="B787" s="618"/>
      <c r="C787" s="618"/>
      <c r="D787" s="618"/>
      <c r="E787" s="618"/>
      <c r="F787" s="619"/>
      <c r="G787" s="584" t="s">
        <v>695</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696</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0"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0"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697</v>
      </c>
      <c r="H789" s="660"/>
      <c r="I789" s="660"/>
      <c r="J789" s="660"/>
      <c r="K789" s="661"/>
      <c r="L789" s="653" t="s">
        <v>698</v>
      </c>
      <c r="M789" s="654"/>
      <c r="N789" s="654"/>
      <c r="O789" s="654"/>
      <c r="P789" s="654"/>
      <c r="Q789" s="654"/>
      <c r="R789" s="654"/>
      <c r="S789" s="654"/>
      <c r="T789" s="654"/>
      <c r="U789" s="654"/>
      <c r="V789" s="654"/>
      <c r="W789" s="654"/>
      <c r="X789" s="655"/>
      <c r="Y789" s="373">
        <v>28.3</v>
      </c>
      <c r="Z789" s="374"/>
      <c r="AA789" s="374"/>
      <c r="AB789" s="791"/>
      <c r="AC789" s="659" t="s">
        <v>701</v>
      </c>
      <c r="AD789" s="660"/>
      <c r="AE789" s="660"/>
      <c r="AF789" s="660"/>
      <c r="AG789" s="661"/>
      <c r="AH789" s="653" t="s">
        <v>702</v>
      </c>
      <c r="AI789" s="654"/>
      <c r="AJ789" s="654"/>
      <c r="AK789" s="654"/>
      <c r="AL789" s="654"/>
      <c r="AM789" s="654"/>
      <c r="AN789" s="654"/>
      <c r="AO789" s="654"/>
      <c r="AP789" s="654"/>
      <c r="AQ789" s="654"/>
      <c r="AR789" s="654"/>
      <c r="AS789" s="654"/>
      <c r="AT789" s="655"/>
      <c r="AU789" s="373">
        <v>12.8</v>
      </c>
      <c r="AV789" s="374"/>
      <c r="AW789" s="374"/>
      <c r="AX789" s="375"/>
    </row>
    <row r="790" spans="1:51"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t="s">
        <v>701</v>
      </c>
      <c r="AD790" s="596"/>
      <c r="AE790" s="596"/>
      <c r="AF790" s="596"/>
      <c r="AG790" s="597"/>
      <c r="AH790" s="587" t="s">
        <v>703</v>
      </c>
      <c r="AI790" s="588"/>
      <c r="AJ790" s="588"/>
      <c r="AK790" s="588"/>
      <c r="AL790" s="588"/>
      <c r="AM790" s="588"/>
      <c r="AN790" s="588"/>
      <c r="AO790" s="588"/>
      <c r="AP790" s="588"/>
      <c r="AQ790" s="588"/>
      <c r="AR790" s="588"/>
      <c r="AS790" s="588"/>
      <c r="AT790" s="589"/>
      <c r="AU790" s="590">
        <v>7.1</v>
      </c>
      <c r="AV790" s="591"/>
      <c r="AW790" s="591"/>
      <c r="AX790" s="592"/>
    </row>
    <row r="791" spans="1:51"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t="s">
        <v>701</v>
      </c>
      <c r="AD791" s="596"/>
      <c r="AE791" s="596"/>
      <c r="AF791" s="596"/>
      <c r="AG791" s="597"/>
      <c r="AH791" s="587" t="s">
        <v>704</v>
      </c>
      <c r="AI791" s="588"/>
      <c r="AJ791" s="588"/>
      <c r="AK791" s="588"/>
      <c r="AL791" s="588"/>
      <c r="AM791" s="588"/>
      <c r="AN791" s="588"/>
      <c r="AO791" s="588"/>
      <c r="AP791" s="588"/>
      <c r="AQ791" s="588"/>
      <c r="AR791" s="588"/>
      <c r="AS791" s="588"/>
      <c r="AT791" s="589"/>
      <c r="AU791" s="590">
        <v>6.3</v>
      </c>
      <c r="AV791" s="591"/>
      <c r="AW791" s="591"/>
      <c r="AX791" s="592"/>
    </row>
    <row r="792" spans="1:51" ht="24.75"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t="s">
        <v>701</v>
      </c>
      <c r="AD792" s="596"/>
      <c r="AE792" s="596"/>
      <c r="AF792" s="596"/>
      <c r="AG792" s="597"/>
      <c r="AH792" s="587" t="s">
        <v>705</v>
      </c>
      <c r="AI792" s="588"/>
      <c r="AJ792" s="588"/>
      <c r="AK792" s="588"/>
      <c r="AL792" s="588"/>
      <c r="AM792" s="588"/>
      <c r="AN792" s="588"/>
      <c r="AO792" s="588"/>
      <c r="AP792" s="588"/>
      <c r="AQ792" s="588"/>
      <c r="AR792" s="588"/>
      <c r="AS792" s="588"/>
      <c r="AT792" s="589"/>
      <c r="AU792" s="590">
        <v>2.1</v>
      </c>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0"/>
      <c r="B799" s="621"/>
      <c r="C799" s="621"/>
      <c r="D799" s="621"/>
      <c r="E799" s="621"/>
      <c r="F799" s="622"/>
      <c r="G799" s="811" t="s">
        <v>20</v>
      </c>
      <c r="H799" s="812"/>
      <c r="I799" s="812"/>
      <c r="J799" s="812"/>
      <c r="K799" s="812"/>
      <c r="L799" s="813"/>
      <c r="M799" s="814"/>
      <c r="N799" s="814"/>
      <c r="O799" s="814"/>
      <c r="P799" s="814"/>
      <c r="Q799" s="814"/>
      <c r="R799" s="814"/>
      <c r="S799" s="814"/>
      <c r="T799" s="814"/>
      <c r="U799" s="814"/>
      <c r="V799" s="814"/>
      <c r="W799" s="814"/>
      <c r="X799" s="815"/>
      <c r="Y799" s="816">
        <f>SUM(Y789:AB798)</f>
        <v>28.3</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28.3</v>
      </c>
      <c r="AV799" s="817"/>
      <c r="AW799" s="817"/>
      <c r="AX799" s="819"/>
    </row>
    <row r="800" spans="1:51" ht="24.75" hidden="1" customHeight="1" x14ac:dyDescent="0.15">
      <c r="A800" s="620"/>
      <c r="B800" s="621"/>
      <c r="C800" s="621"/>
      <c r="D800" s="621"/>
      <c r="E800" s="621"/>
      <c r="F800" s="622"/>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0</v>
      </c>
    </row>
    <row r="801" spans="1:51" ht="24.75" hidden="1" customHeight="1" x14ac:dyDescent="0.15">
      <c r="A801" s="620"/>
      <c r="B801" s="621"/>
      <c r="C801" s="621"/>
      <c r="D801" s="621"/>
      <c r="E801" s="621"/>
      <c r="F801" s="622"/>
      <c r="G801" s="800"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0"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20"/>
      <c r="B802" s="621"/>
      <c r="C802" s="621"/>
      <c r="D802" s="621"/>
      <c r="E802" s="621"/>
      <c r="F802" s="622"/>
      <c r="G802" s="659"/>
      <c r="H802" s="660"/>
      <c r="I802" s="660"/>
      <c r="J802" s="660"/>
      <c r="K802" s="661"/>
      <c r="L802" s="653"/>
      <c r="M802" s="654"/>
      <c r="N802" s="654"/>
      <c r="O802" s="654"/>
      <c r="P802" s="654"/>
      <c r="Q802" s="654"/>
      <c r="R802" s="654"/>
      <c r="S802" s="654"/>
      <c r="T802" s="654"/>
      <c r="U802" s="654"/>
      <c r="V802" s="654"/>
      <c r="W802" s="654"/>
      <c r="X802" s="655"/>
      <c r="Y802" s="373"/>
      <c r="Z802" s="374"/>
      <c r="AA802" s="374"/>
      <c r="AB802" s="791"/>
      <c r="AC802" s="659"/>
      <c r="AD802" s="660"/>
      <c r="AE802" s="660"/>
      <c r="AF802" s="660"/>
      <c r="AG802" s="661"/>
      <c r="AH802" s="653"/>
      <c r="AI802" s="654"/>
      <c r="AJ802" s="654"/>
      <c r="AK802" s="654"/>
      <c r="AL802" s="654"/>
      <c r="AM802" s="654"/>
      <c r="AN802" s="654"/>
      <c r="AO802" s="654"/>
      <c r="AP802" s="654"/>
      <c r="AQ802" s="654"/>
      <c r="AR802" s="654"/>
      <c r="AS802" s="654"/>
      <c r="AT802" s="655"/>
      <c r="AU802" s="373"/>
      <c r="AV802" s="374"/>
      <c r="AW802" s="374"/>
      <c r="AX802" s="375"/>
      <c r="AY802">
        <f t="shared" ref="AY802:AY812" si="115">$AY$800</f>
        <v>0</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0"/>
      <c r="B812" s="621"/>
      <c r="C812" s="621"/>
      <c r="D812" s="621"/>
      <c r="E812" s="621"/>
      <c r="F812" s="622"/>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0"/>
      <c r="B813" s="621"/>
      <c r="C813" s="621"/>
      <c r="D813" s="621"/>
      <c r="E813" s="621"/>
      <c r="F813" s="622"/>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0"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0"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0"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0"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676</v>
      </c>
      <c r="D845" s="328"/>
      <c r="E845" s="328"/>
      <c r="F845" s="328"/>
      <c r="G845" s="328"/>
      <c r="H845" s="328"/>
      <c r="I845" s="328"/>
      <c r="J845" s="329">
        <v>8000020130001</v>
      </c>
      <c r="K845" s="330"/>
      <c r="L845" s="330"/>
      <c r="M845" s="330"/>
      <c r="N845" s="330"/>
      <c r="O845" s="330"/>
      <c r="P845" s="344" t="s">
        <v>674</v>
      </c>
      <c r="Q845" s="331"/>
      <c r="R845" s="331"/>
      <c r="S845" s="331"/>
      <c r="T845" s="331"/>
      <c r="U845" s="331"/>
      <c r="V845" s="331"/>
      <c r="W845" s="331"/>
      <c r="X845" s="331"/>
      <c r="Y845" s="332">
        <v>28.3</v>
      </c>
      <c r="Z845" s="333"/>
      <c r="AA845" s="333"/>
      <c r="AB845" s="334"/>
      <c r="AC845" s="335" t="s">
        <v>685</v>
      </c>
      <c r="AD845" s="336"/>
      <c r="AE845" s="336"/>
      <c r="AF845" s="336"/>
      <c r="AG845" s="336"/>
      <c r="AH845" s="824" t="s">
        <v>325</v>
      </c>
      <c r="AI845" s="825"/>
      <c r="AJ845" s="825"/>
      <c r="AK845" s="826"/>
      <c r="AL845" s="339" t="s">
        <v>686</v>
      </c>
      <c r="AM845" s="340"/>
      <c r="AN845" s="340"/>
      <c r="AO845" s="341"/>
      <c r="AP845" s="342" t="s">
        <v>686</v>
      </c>
      <c r="AQ845" s="342"/>
      <c r="AR845" s="342"/>
      <c r="AS845" s="342"/>
      <c r="AT845" s="342"/>
      <c r="AU845" s="342"/>
      <c r="AV845" s="342"/>
      <c r="AW845" s="342"/>
      <c r="AX845" s="342"/>
    </row>
    <row r="846" spans="1:51" ht="30" customHeight="1" x14ac:dyDescent="0.15">
      <c r="A846" s="355">
        <v>2</v>
      </c>
      <c r="B846" s="355">
        <v>1</v>
      </c>
      <c r="C846" s="343" t="s">
        <v>677</v>
      </c>
      <c r="D846" s="328"/>
      <c r="E846" s="328"/>
      <c r="F846" s="328"/>
      <c r="G846" s="328"/>
      <c r="H846" s="328"/>
      <c r="I846" s="328"/>
      <c r="J846" s="329">
        <v>7000020010006</v>
      </c>
      <c r="K846" s="330"/>
      <c r="L846" s="330"/>
      <c r="M846" s="330"/>
      <c r="N846" s="330"/>
      <c r="O846" s="330"/>
      <c r="P846" s="344" t="s">
        <v>674</v>
      </c>
      <c r="Q846" s="331"/>
      <c r="R846" s="331"/>
      <c r="S846" s="331"/>
      <c r="T846" s="331"/>
      <c r="U846" s="331"/>
      <c r="V846" s="331"/>
      <c r="W846" s="331"/>
      <c r="X846" s="331"/>
      <c r="Y846" s="332">
        <v>11.5</v>
      </c>
      <c r="Z846" s="333"/>
      <c r="AA846" s="333"/>
      <c r="AB846" s="334"/>
      <c r="AC846" s="335" t="s">
        <v>685</v>
      </c>
      <c r="AD846" s="336"/>
      <c r="AE846" s="336"/>
      <c r="AF846" s="336"/>
      <c r="AG846" s="336"/>
      <c r="AH846" s="824" t="s">
        <v>686</v>
      </c>
      <c r="AI846" s="825"/>
      <c r="AJ846" s="825"/>
      <c r="AK846" s="826"/>
      <c r="AL846" s="339" t="s">
        <v>686</v>
      </c>
      <c r="AM846" s="340"/>
      <c r="AN846" s="340"/>
      <c r="AO846" s="341"/>
      <c r="AP846" s="342" t="s">
        <v>686</v>
      </c>
      <c r="AQ846" s="342"/>
      <c r="AR846" s="342"/>
      <c r="AS846" s="342"/>
      <c r="AT846" s="342"/>
      <c r="AU846" s="342"/>
      <c r="AV846" s="342"/>
      <c r="AW846" s="342"/>
      <c r="AX846" s="342"/>
      <c r="AY846">
        <f>COUNTA($C$846)</f>
        <v>1</v>
      </c>
    </row>
    <row r="847" spans="1:51" ht="30" customHeight="1" x14ac:dyDescent="0.15">
      <c r="A847" s="355">
        <v>3</v>
      </c>
      <c r="B847" s="355">
        <v>1</v>
      </c>
      <c r="C847" s="343" t="s">
        <v>678</v>
      </c>
      <c r="D847" s="328"/>
      <c r="E847" s="328"/>
      <c r="F847" s="328"/>
      <c r="G847" s="328"/>
      <c r="H847" s="328"/>
      <c r="I847" s="328"/>
      <c r="J847" s="896">
        <v>8000020460001</v>
      </c>
      <c r="K847" s="897"/>
      <c r="L847" s="897"/>
      <c r="M847" s="897"/>
      <c r="N847" s="897"/>
      <c r="O847" s="898"/>
      <c r="P847" s="344" t="s">
        <v>674</v>
      </c>
      <c r="Q847" s="331"/>
      <c r="R847" s="331"/>
      <c r="S847" s="331"/>
      <c r="T847" s="331"/>
      <c r="U847" s="331"/>
      <c r="V847" s="331"/>
      <c r="W847" s="331"/>
      <c r="X847" s="331"/>
      <c r="Y847" s="332">
        <v>6.6</v>
      </c>
      <c r="Z847" s="333"/>
      <c r="AA847" s="333"/>
      <c r="AB847" s="334"/>
      <c r="AC847" s="335" t="s">
        <v>685</v>
      </c>
      <c r="AD847" s="336"/>
      <c r="AE847" s="336"/>
      <c r="AF847" s="336"/>
      <c r="AG847" s="336"/>
      <c r="AH847" s="827" t="s">
        <v>686</v>
      </c>
      <c r="AI847" s="828"/>
      <c r="AJ847" s="828"/>
      <c r="AK847" s="829"/>
      <c r="AL847" s="339" t="s">
        <v>686</v>
      </c>
      <c r="AM847" s="340"/>
      <c r="AN847" s="340"/>
      <c r="AO847" s="341"/>
      <c r="AP847" s="342" t="s">
        <v>686</v>
      </c>
      <c r="AQ847" s="342"/>
      <c r="AR847" s="342"/>
      <c r="AS847" s="342"/>
      <c r="AT847" s="342"/>
      <c r="AU847" s="342"/>
      <c r="AV847" s="342"/>
      <c r="AW847" s="342"/>
      <c r="AX847" s="342"/>
      <c r="AY847">
        <f>COUNTA($C$847)</f>
        <v>1</v>
      </c>
    </row>
    <row r="848" spans="1:51" ht="30" customHeight="1" x14ac:dyDescent="0.15">
      <c r="A848" s="355">
        <v>4</v>
      </c>
      <c r="B848" s="355">
        <v>1</v>
      </c>
      <c r="C848" s="343" t="s">
        <v>679</v>
      </c>
      <c r="D848" s="328"/>
      <c r="E848" s="328"/>
      <c r="F848" s="328"/>
      <c r="G848" s="328"/>
      <c r="H848" s="328"/>
      <c r="I848" s="328"/>
      <c r="J848" s="329">
        <v>5000020390003</v>
      </c>
      <c r="K848" s="330"/>
      <c r="L848" s="330"/>
      <c r="M848" s="330"/>
      <c r="N848" s="330"/>
      <c r="O848" s="330"/>
      <c r="P848" s="344" t="s">
        <v>674</v>
      </c>
      <c r="Q848" s="331"/>
      <c r="R848" s="331"/>
      <c r="S848" s="331"/>
      <c r="T848" s="331"/>
      <c r="U848" s="331"/>
      <c r="V848" s="331"/>
      <c r="W848" s="331"/>
      <c r="X848" s="331"/>
      <c r="Y848" s="332">
        <v>5.6</v>
      </c>
      <c r="Z848" s="333"/>
      <c r="AA848" s="333"/>
      <c r="AB848" s="334"/>
      <c r="AC848" s="335" t="s">
        <v>685</v>
      </c>
      <c r="AD848" s="336"/>
      <c r="AE848" s="336"/>
      <c r="AF848" s="336"/>
      <c r="AG848" s="336"/>
      <c r="AH848" s="827" t="s">
        <v>686</v>
      </c>
      <c r="AI848" s="828"/>
      <c r="AJ848" s="828"/>
      <c r="AK848" s="829"/>
      <c r="AL848" s="339" t="s">
        <v>686</v>
      </c>
      <c r="AM848" s="340"/>
      <c r="AN848" s="340"/>
      <c r="AO848" s="341"/>
      <c r="AP848" s="342" t="s">
        <v>686</v>
      </c>
      <c r="AQ848" s="342"/>
      <c r="AR848" s="342"/>
      <c r="AS848" s="342"/>
      <c r="AT848" s="342"/>
      <c r="AU848" s="342"/>
      <c r="AV848" s="342"/>
      <c r="AW848" s="342"/>
      <c r="AX848" s="342"/>
      <c r="AY848">
        <f>COUNTA($C$848)</f>
        <v>1</v>
      </c>
    </row>
    <row r="849" spans="1:51" ht="30" customHeight="1" x14ac:dyDescent="0.15">
      <c r="A849" s="355">
        <v>5</v>
      </c>
      <c r="B849" s="355">
        <v>1</v>
      </c>
      <c r="C849" s="343" t="s">
        <v>680</v>
      </c>
      <c r="D849" s="328"/>
      <c r="E849" s="328"/>
      <c r="F849" s="328"/>
      <c r="G849" s="328"/>
      <c r="H849" s="328"/>
      <c r="I849" s="328"/>
      <c r="J849" s="329">
        <v>4000020450006</v>
      </c>
      <c r="K849" s="330"/>
      <c r="L849" s="330"/>
      <c r="M849" s="330"/>
      <c r="N849" s="330"/>
      <c r="O849" s="330"/>
      <c r="P849" s="344" t="s">
        <v>674</v>
      </c>
      <c r="Q849" s="331"/>
      <c r="R849" s="331"/>
      <c r="S849" s="331"/>
      <c r="T849" s="331"/>
      <c r="U849" s="331"/>
      <c r="V849" s="331"/>
      <c r="W849" s="331"/>
      <c r="X849" s="331"/>
      <c r="Y849" s="332">
        <v>5.0999999999999996</v>
      </c>
      <c r="Z849" s="333"/>
      <c r="AA849" s="333"/>
      <c r="AB849" s="334"/>
      <c r="AC849" s="335" t="s">
        <v>685</v>
      </c>
      <c r="AD849" s="336"/>
      <c r="AE849" s="336"/>
      <c r="AF849" s="336"/>
      <c r="AG849" s="336"/>
      <c r="AH849" s="827" t="s">
        <v>686</v>
      </c>
      <c r="AI849" s="828"/>
      <c r="AJ849" s="828"/>
      <c r="AK849" s="829"/>
      <c r="AL849" s="339" t="s">
        <v>686</v>
      </c>
      <c r="AM849" s="340"/>
      <c r="AN849" s="340"/>
      <c r="AO849" s="341"/>
      <c r="AP849" s="342" t="s">
        <v>686</v>
      </c>
      <c r="AQ849" s="342"/>
      <c r="AR849" s="342"/>
      <c r="AS849" s="342"/>
      <c r="AT849" s="342"/>
      <c r="AU849" s="342"/>
      <c r="AV849" s="342"/>
      <c r="AW849" s="342"/>
      <c r="AX849" s="342"/>
      <c r="AY849">
        <f>COUNTA($C$849)</f>
        <v>1</v>
      </c>
    </row>
    <row r="850" spans="1:51" ht="30" customHeight="1" x14ac:dyDescent="0.15">
      <c r="A850" s="355">
        <v>6</v>
      </c>
      <c r="B850" s="355">
        <v>1</v>
      </c>
      <c r="C850" s="343" t="s">
        <v>682</v>
      </c>
      <c r="D850" s="328"/>
      <c r="E850" s="328"/>
      <c r="F850" s="328"/>
      <c r="G850" s="328"/>
      <c r="H850" s="328"/>
      <c r="I850" s="328"/>
      <c r="J850" s="329">
        <v>4000020210005</v>
      </c>
      <c r="K850" s="330"/>
      <c r="L850" s="330"/>
      <c r="M850" s="330"/>
      <c r="N850" s="330"/>
      <c r="O850" s="330"/>
      <c r="P850" s="344" t="s">
        <v>674</v>
      </c>
      <c r="Q850" s="331"/>
      <c r="R850" s="331"/>
      <c r="S850" s="331"/>
      <c r="T850" s="331"/>
      <c r="U850" s="331"/>
      <c r="V850" s="331"/>
      <c r="W850" s="331"/>
      <c r="X850" s="331"/>
      <c r="Y850" s="332">
        <v>3.5</v>
      </c>
      <c r="Z850" s="333"/>
      <c r="AA850" s="333"/>
      <c r="AB850" s="334"/>
      <c r="AC850" s="335" t="s">
        <v>685</v>
      </c>
      <c r="AD850" s="336"/>
      <c r="AE850" s="336"/>
      <c r="AF850" s="336"/>
      <c r="AG850" s="336"/>
      <c r="AH850" s="827" t="s">
        <v>686</v>
      </c>
      <c r="AI850" s="828"/>
      <c r="AJ850" s="828"/>
      <c r="AK850" s="829"/>
      <c r="AL850" s="339" t="s">
        <v>686</v>
      </c>
      <c r="AM850" s="340"/>
      <c r="AN850" s="340"/>
      <c r="AO850" s="341"/>
      <c r="AP850" s="342" t="s">
        <v>686</v>
      </c>
      <c r="AQ850" s="342"/>
      <c r="AR850" s="342"/>
      <c r="AS850" s="342"/>
      <c r="AT850" s="342"/>
      <c r="AU850" s="342"/>
      <c r="AV850" s="342"/>
      <c r="AW850" s="342"/>
      <c r="AX850" s="342"/>
      <c r="AY850">
        <f>COUNTA($C$850)</f>
        <v>1</v>
      </c>
    </row>
    <row r="851" spans="1:51" ht="30" customHeight="1" x14ac:dyDescent="0.15">
      <c r="A851" s="355">
        <v>7</v>
      </c>
      <c r="B851" s="355">
        <v>1</v>
      </c>
      <c r="C851" s="343" t="s">
        <v>683</v>
      </c>
      <c r="D851" s="328"/>
      <c r="E851" s="328"/>
      <c r="F851" s="328"/>
      <c r="G851" s="328"/>
      <c r="H851" s="328"/>
      <c r="I851" s="328"/>
      <c r="J851" s="329">
        <v>7000020430005</v>
      </c>
      <c r="K851" s="330"/>
      <c r="L851" s="330"/>
      <c r="M851" s="330"/>
      <c r="N851" s="330"/>
      <c r="O851" s="330"/>
      <c r="P851" s="344" t="s">
        <v>674</v>
      </c>
      <c r="Q851" s="331"/>
      <c r="R851" s="331"/>
      <c r="S851" s="331"/>
      <c r="T851" s="331"/>
      <c r="U851" s="331"/>
      <c r="V851" s="331"/>
      <c r="W851" s="331"/>
      <c r="X851" s="331"/>
      <c r="Y851" s="332">
        <v>3.3</v>
      </c>
      <c r="Z851" s="333"/>
      <c r="AA851" s="333"/>
      <c r="AB851" s="334"/>
      <c r="AC851" s="335" t="s">
        <v>685</v>
      </c>
      <c r="AD851" s="336"/>
      <c r="AE851" s="336"/>
      <c r="AF851" s="336"/>
      <c r="AG851" s="336"/>
      <c r="AH851" s="827" t="s">
        <v>686</v>
      </c>
      <c r="AI851" s="828"/>
      <c r="AJ851" s="828"/>
      <c r="AK851" s="829"/>
      <c r="AL851" s="339" t="s">
        <v>686</v>
      </c>
      <c r="AM851" s="340"/>
      <c r="AN851" s="340"/>
      <c r="AO851" s="341"/>
      <c r="AP851" s="342" t="s">
        <v>686</v>
      </c>
      <c r="AQ851" s="342"/>
      <c r="AR851" s="342"/>
      <c r="AS851" s="342"/>
      <c r="AT851" s="342"/>
      <c r="AU851" s="342"/>
      <c r="AV851" s="342"/>
      <c r="AW851" s="342"/>
      <c r="AX851" s="342"/>
      <c r="AY851">
        <f>COUNTA($C$851)</f>
        <v>1</v>
      </c>
    </row>
    <row r="852" spans="1:51" ht="30" customHeight="1" x14ac:dyDescent="0.15">
      <c r="A852" s="355">
        <v>8</v>
      </c>
      <c r="B852" s="355">
        <v>1</v>
      </c>
      <c r="C852" s="343" t="s">
        <v>684</v>
      </c>
      <c r="D852" s="328"/>
      <c r="E852" s="328"/>
      <c r="F852" s="328"/>
      <c r="G852" s="328"/>
      <c r="H852" s="328"/>
      <c r="I852" s="328"/>
      <c r="J852" s="329">
        <v>2000020080004</v>
      </c>
      <c r="K852" s="330"/>
      <c r="L852" s="330"/>
      <c r="M852" s="330"/>
      <c r="N852" s="330"/>
      <c r="O852" s="330"/>
      <c r="P852" s="344" t="s">
        <v>674</v>
      </c>
      <c r="Q852" s="331"/>
      <c r="R852" s="331"/>
      <c r="S852" s="331"/>
      <c r="T852" s="331"/>
      <c r="U852" s="331"/>
      <c r="V852" s="331"/>
      <c r="W852" s="331"/>
      <c r="X852" s="331"/>
      <c r="Y852" s="332">
        <v>3.3</v>
      </c>
      <c r="Z852" s="333"/>
      <c r="AA852" s="333"/>
      <c r="AB852" s="334"/>
      <c r="AC852" s="335" t="s">
        <v>685</v>
      </c>
      <c r="AD852" s="336"/>
      <c r="AE852" s="336"/>
      <c r="AF852" s="336"/>
      <c r="AG852" s="336"/>
      <c r="AH852" s="827" t="s">
        <v>686</v>
      </c>
      <c r="AI852" s="828"/>
      <c r="AJ852" s="828"/>
      <c r="AK852" s="829"/>
      <c r="AL852" s="339" t="s">
        <v>686</v>
      </c>
      <c r="AM852" s="340"/>
      <c r="AN852" s="340"/>
      <c r="AO852" s="341"/>
      <c r="AP852" s="342" t="s">
        <v>686</v>
      </c>
      <c r="AQ852" s="342"/>
      <c r="AR852" s="342"/>
      <c r="AS852" s="342"/>
      <c r="AT852" s="342"/>
      <c r="AU852" s="342"/>
      <c r="AV852" s="342"/>
      <c r="AW852" s="342"/>
      <c r="AX852" s="342"/>
      <c r="AY852">
        <f>COUNTA($C$852)</f>
        <v>1</v>
      </c>
    </row>
    <row r="853" spans="1:51" ht="30" customHeight="1" x14ac:dyDescent="0.15">
      <c r="A853" s="355">
        <v>9</v>
      </c>
      <c r="B853" s="355">
        <v>1</v>
      </c>
      <c r="C853" s="343" t="s">
        <v>681</v>
      </c>
      <c r="D853" s="328"/>
      <c r="E853" s="328"/>
      <c r="F853" s="328"/>
      <c r="G853" s="328"/>
      <c r="H853" s="328"/>
      <c r="I853" s="328"/>
      <c r="J853" s="329">
        <v>4000020120006</v>
      </c>
      <c r="K853" s="330"/>
      <c r="L853" s="330"/>
      <c r="M853" s="330"/>
      <c r="N853" s="330"/>
      <c r="O853" s="330"/>
      <c r="P853" s="344" t="s">
        <v>674</v>
      </c>
      <c r="Q853" s="331"/>
      <c r="R853" s="331"/>
      <c r="S853" s="331"/>
      <c r="T853" s="331"/>
      <c r="U853" s="331"/>
      <c r="V853" s="331"/>
      <c r="W853" s="331"/>
      <c r="X853" s="331"/>
      <c r="Y853" s="332">
        <v>2.9</v>
      </c>
      <c r="Z853" s="333"/>
      <c r="AA853" s="333"/>
      <c r="AB853" s="334"/>
      <c r="AC853" s="335" t="s">
        <v>685</v>
      </c>
      <c r="AD853" s="336"/>
      <c r="AE853" s="336"/>
      <c r="AF853" s="336"/>
      <c r="AG853" s="336"/>
      <c r="AH853" s="827" t="s">
        <v>686</v>
      </c>
      <c r="AI853" s="828"/>
      <c r="AJ853" s="828"/>
      <c r="AK853" s="829"/>
      <c r="AL853" s="339" t="s">
        <v>686</v>
      </c>
      <c r="AM853" s="340"/>
      <c r="AN853" s="340"/>
      <c r="AO853" s="341"/>
      <c r="AP853" s="342" t="s">
        <v>686</v>
      </c>
      <c r="AQ853" s="342"/>
      <c r="AR853" s="342"/>
      <c r="AS853" s="342"/>
      <c r="AT853" s="342"/>
      <c r="AU853" s="342"/>
      <c r="AV853" s="342"/>
      <c r="AW853" s="342"/>
      <c r="AX853" s="342"/>
      <c r="AY853">
        <f>COUNTA($C$853)</f>
        <v>1</v>
      </c>
    </row>
    <row r="854" spans="1:51" ht="30" customHeight="1" x14ac:dyDescent="0.15">
      <c r="A854" s="355">
        <v>10</v>
      </c>
      <c r="B854" s="355">
        <v>1</v>
      </c>
      <c r="C854" s="343" t="s">
        <v>706</v>
      </c>
      <c r="D854" s="328"/>
      <c r="E854" s="328"/>
      <c r="F854" s="328"/>
      <c r="G854" s="328"/>
      <c r="H854" s="328"/>
      <c r="I854" s="328"/>
      <c r="J854" s="329">
        <v>7000020250007</v>
      </c>
      <c r="K854" s="330"/>
      <c r="L854" s="330"/>
      <c r="M854" s="330"/>
      <c r="N854" s="330"/>
      <c r="O854" s="330"/>
      <c r="P854" s="344" t="s">
        <v>674</v>
      </c>
      <c r="Q854" s="331"/>
      <c r="R854" s="331"/>
      <c r="S854" s="331"/>
      <c r="T854" s="331"/>
      <c r="U854" s="331"/>
      <c r="V854" s="331"/>
      <c r="W854" s="331"/>
      <c r="X854" s="331"/>
      <c r="Y854" s="332">
        <v>2.7</v>
      </c>
      <c r="Z854" s="333"/>
      <c r="AA854" s="333"/>
      <c r="AB854" s="334"/>
      <c r="AC854" s="335" t="s">
        <v>685</v>
      </c>
      <c r="AD854" s="336"/>
      <c r="AE854" s="336"/>
      <c r="AF854" s="336"/>
      <c r="AG854" s="336"/>
      <c r="AH854" s="827" t="s">
        <v>686</v>
      </c>
      <c r="AI854" s="828"/>
      <c r="AJ854" s="828"/>
      <c r="AK854" s="829"/>
      <c r="AL854" s="339" t="s">
        <v>686</v>
      </c>
      <c r="AM854" s="340"/>
      <c r="AN854" s="340"/>
      <c r="AO854" s="341"/>
      <c r="AP854" s="342" t="s">
        <v>686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44"/>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56"/>
      <c r="D856" s="357"/>
      <c r="E856" s="357"/>
      <c r="F856" s="357"/>
      <c r="G856" s="357"/>
      <c r="H856" s="357"/>
      <c r="I856" s="35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687</v>
      </c>
      <c r="D878" s="328"/>
      <c r="E878" s="328"/>
      <c r="F878" s="328"/>
      <c r="G878" s="328"/>
      <c r="H878" s="328"/>
      <c r="I878" s="328"/>
      <c r="J878" s="329">
        <v>6011105005340</v>
      </c>
      <c r="K878" s="330"/>
      <c r="L878" s="330"/>
      <c r="M878" s="330"/>
      <c r="N878" s="330"/>
      <c r="O878" s="330"/>
      <c r="P878" s="363" t="s">
        <v>691</v>
      </c>
      <c r="Q878" s="364"/>
      <c r="R878" s="364"/>
      <c r="S878" s="364"/>
      <c r="T878" s="364"/>
      <c r="U878" s="364"/>
      <c r="V878" s="364"/>
      <c r="W878" s="364"/>
      <c r="X878" s="364"/>
      <c r="Y878" s="332">
        <v>28.3</v>
      </c>
      <c r="Z878" s="333"/>
      <c r="AA878" s="333"/>
      <c r="AB878" s="334"/>
      <c r="AC878" s="335" t="s">
        <v>298</v>
      </c>
      <c r="AD878" s="336"/>
      <c r="AE878" s="336"/>
      <c r="AF878" s="336"/>
      <c r="AG878" s="336"/>
      <c r="AH878" s="351" t="s">
        <v>686</v>
      </c>
      <c r="AI878" s="352"/>
      <c r="AJ878" s="352"/>
      <c r="AK878" s="352"/>
      <c r="AL878" s="339">
        <v>100</v>
      </c>
      <c r="AM878" s="340"/>
      <c r="AN878" s="340"/>
      <c r="AO878" s="341"/>
      <c r="AP878" s="342" t="s">
        <v>694</v>
      </c>
      <c r="AQ878" s="342"/>
      <c r="AR878" s="342"/>
      <c r="AS878" s="342"/>
      <c r="AT878" s="342"/>
      <c r="AU878" s="342"/>
      <c r="AV878" s="342"/>
      <c r="AW878" s="342"/>
      <c r="AX878" s="342"/>
      <c r="AY878">
        <f t="shared" si="118"/>
        <v>1</v>
      </c>
    </row>
    <row r="879" spans="1:51" ht="30" customHeight="1" x14ac:dyDescent="0.15">
      <c r="A879" s="355">
        <v>2</v>
      </c>
      <c r="B879" s="355">
        <v>1</v>
      </c>
      <c r="C879" s="343" t="s">
        <v>688</v>
      </c>
      <c r="D879" s="328"/>
      <c r="E879" s="328"/>
      <c r="F879" s="328"/>
      <c r="G879" s="328"/>
      <c r="H879" s="328"/>
      <c r="I879" s="328"/>
      <c r="J879" s="329">
        <v>1430005000678</v>
      </c>
      <c r="K879" s="330"/>
      <c r="L879" s="330"/>
      <c r="M879" s="330"/>
      <c r="N879" s="330"/>
      <c r="O879" s="330"/>
      <c r="P879" s="363" t="s">
        <v>691</v>
      </c>
      <c r="Q879" s="364"/>
      <c r="R879" s="364"/>
      <c r="S879" s="364"/>
      <c r="T879" s="364"/>
      <c r="U879" s="364"/>
      <c r="V879" s="364"/>
      <c r="W879" s="364"/>
      <c r="X879" s="364"/>
      <c r="Y879" s="332">
        <v>11.5</v>
      </c>
      <c r="Z879" s="333"/>
      <c r="AA879" s="333"/>
      <c r="AB879" s="334"/>
      <c r="AC879" s="335" t="s">
        <v>298</v>
      </c>
      <c r="AD879" s="336"/>
      <c r="AE879" s="336"/>
      <c r="AF879" s="336"/>
      <c r="AG879" s="336"/>
      <c r="AH879" s="351" t="s">
        <v>686</v>
      </c>
      <c r="AI879" s="352"/>
      <c r="AJ879" s="352"/>
      <c r="AK879" s="352"/>
      <c r="AL879" s="339">
        <v>100</v>
      </c>
      <c r="AM879" s="340"/>
      <c r="AN879" s="340"/>
      <c r="AO879" s="341"/>
      <c r="AP879" s="342" t="s">
        <v>694</v>
      </c>
      <c r="AQ879" s="342"/>
      <c r="AR879" s="342"/>
      <c r="AS879" s="342"/>
      <c r="AT879" s="342"/>
      <c r="AU879" s="342"/>
      <c r="AV879" s="342"/>
      <c r="AW879" s="342"/>
      <c r="AX879" s="342"/>
      <c r="AY879">
        <f>COUNTA($C$879)</f>
        <v>1</v>
      </c>
    </row>
    <row r="880" spans="1:51" ht="30" customHeight="1" x14ac:dyDescent="0.15">
      <c r="A880" s="355">
        <v>3</v>
      </c>
      <c r="B880" s="355">
        <v>1</v>
      </c>
      <c r="C880" s="343" t="s">
        <v>689</v>
      </c>
      <c r="D880" s="328"/>
      <c r="E880" s="328"/>
      <c r="F880" s="328"/>
      <c r="G880" s="328"/>
      <c r="H880" s="328"/>
      <c r="I880" s="328"/>
      <c r="J880" s="329">
        <v>7340005001374</v>
      </c>
      <c r="K880" s="330"/>
      <c r="L880" s="330"/>
      <c r="M880" s="330"/>
      <c r="N880" s="330"/>
      <c r="O880" s="330"/>
      <c r="P880" s="344" t="s">
        <v>692</v>
      </c>
      <c r="Q880" s="331"/>
      <c r="R880" s="331"/>
      <c r="S880" s="331"/>
      <c r="T880" s="331"/>
      <c r="U880" s="331"/>
      <c r="V880" s="331"/>
      <c r="W880" s="331"/>
      <c r="X880" s="331"/>
      <c r="Y880" s="332">
        <v>5.9</v>
      </c>
      <c r="Z880" s="333"/>
      <c r="AA880" s="333"/>
      <c r="AB880" s="334"/>
      <c r="AC880" s="335" t="s">
        <v>298</v>
      </c>
      <c r="AD880" s="336"/>
      <c r="AE880" s="336"/>
      <c r="AF880" s="336"/>
      <c r="AG880" s="336"/>
      <c r="AH880" s="351" t="s">
        <v>686</v>
      </c>
      <c r="AI880" s="352"/>
      <c r="AJ880" s="352"/>
      <c r="AK880" s="352"/>
      <c r="AL880" s="339">
        <v>100</v>
      </c>
      <c r="AM880" s="340"/>
      <c r="AN880" s="340"/>
      <c r="AO880" s="341"/>
      <c r="AP880" s="342" t="s">
        <v>694</v>
      </c>
      <c r="AQ880" s="342"/>
      <c r="AR880" s="342"/>
      <c r="AS880" s="342"/>
      <c r="AT880" s="342"/>
      <c r="AU880" s="342"/>
      <c r="AV880" s="342"/>
      <c r="AW880" s="342"/>
      <c r="AX880" s="342"/>
      <c r="AY880">
        <f>COUNTA($C$880)</f>
        <v>1</v>
      </c>
    </row>
    <row r="881" spans="1:51" ht="30" customHeight="1" x14ac:dyDescent="0.15">
      <c r="A881" s="355">
        <v>4</v>
      </c>
      <c r="B881" s="355">
        <v>1</v>
      </c>
      <c r="C881" s="366" t="s">
        <v>719</v>
      </c>
      <c r="D881" s="905"/>
      <c r="E881" s="905"/>
      <c r="F881" s="905"/>
      <c r="G881" s="905"/>
      <c r="H881" s="905"/>
      <c r="I881" s="906"/>
      <c r="J881" s="329">
        <v>8490005000336</v>
      </c>
      <c r="K881" s="330"/>
      <c r="L881" s="330"/>
      <c r="M881" s="330"/>
      <c r="N881" s="330"/>
      <c r="O881" s="330"/>
      <c r="P881" s="363" t="s">
        <v>691</v>
      </c>
      <c r="Q881" s="364"/>
      <c r="R881" s="364"/>
      <c r="S881" s="364"/>
      <c r="T881" s="364"/>
      <c r="U881" s="364"/>
      <c r="V881" s="364"/>
      <c r="W881" s="364"/>
      <c r="X881" s="364"/>
      <c r="Y881" s="332">
        <v>5.6</v>
      </c>
      <c r="Z881" s="333"/>
      <c r="AA881" s="333"/>
      <c r="AB881" s="334"/>
      <c r="AC881" s="335" t="s">
        <v>298</v>
      </c>
      <c r="AD881" s="336"/>
      <c r="AE881" s="336"/>
      <c r="AF881" s="336"/>
      <c r="AG881" s="336"/>
      <c r="AH881" s="351" t="s">
        <v>686</v>
      </c>
      <c r="AI881" s="352"/>
      <c r="AJ881" s="352"/>
      <c r="AK881" s="352"/>
      <c r="AL881" s="339">
        <v>100</v>
      </c>
      <c r="AM881" s="340"/>
      <c r="AN881" s="340"/>
      <c r="AO881" s="341"/>
      <c r="AP881" s="342" t="s">
        <v>694</v>
      </c>
      <c r="AQ881" s="342"/>
      <c r="AR881" s="342"/>
      <c r="AS881" s="342"/>
      <c r="AT881" s="342"/>
      <c r="AU881" s="342"/>
      <c r="AV881" s="342"/>
      <c r="AW881" s="342"/>
      <c r="AX881" s="342"/>
      <c r="AY881">
        <f>COUNTA($C$881)</f>
        <v>1</v>
      </c>
    </row>
    <row r="882" spans="1:51" ht="30" customHeight="1" x14ac:dyDescent="0.15">
      <c r="A882" s="355">
        <v>5</v>
      </c>
      <c r="B882" s="355">
        <v>1</v>
      </c>
      <c r="C882" s="366" t="s">
        <v>690</v>
      </c>
      <c r="D882" s="357"/>
      <c r="E882" s="357"/>
      <c r="F882" s="357"/>
      <c r="G882" s="357"/>
      <c r="H882" s="357"/>
      <c r="I882" s="358"/>
      <c r="J882" s="329">
        <v>1350005000595</v>
      </c>
      <c r="K882" s="330"/>
      <c r="L882" s="330"/>
      <c r="M882" s="330"/>
      <c r="N882" s="330"/>
      <c r="O882" s="330"/>
      <c r="P882" s="363" t="s">
        <v>691</v>
      </c>
      <c r="Q882" s="364"/>
      <c r="R882" s="364"/>
      <c r="S882" s="364"/>
      <c r="T882" s="364"/>
      <c r="U882" s="364"/>
      <c r="V882" s="364"/>
      <c r="W882" s="364"/>
      <c r="X882" s="364"/>
      <c r="Y882" s="332">
        <v>5</v>
      </c>
      <c r="Z882" s="333"/>
      <c r="AA882" s="333"/>
      <c r="AB882" s="334"/>
      <c r="AC882" s="335" t="s">
        <v>298</v>
      </c>
      <c r="AD882" s="336"/>
      <c r="AE882" s="336"/>
      <c r="AF882" s="336"/>
      <c r="AG882" s="336"/>
      <c r="AH882" s="351" t="s">
        <v>686</v>
      </c>
      <c r="AI882" s="352"/>
      <c r="AJ882" s="352"/>
      <c r="AK882" s="352"/>
      <c r="AL882" s="339">
        <v>100</v>
      </c>
      <c r="AM882" s="340"/>
      <c r="AN882" s="340"/>
      <c r="AO882" s="341"/>
      <c r="AP882" s="342" t="s">
        <v>694</v>
      </c>
      <c r="AQ882" s="342"/>
      <c r="AR882" s="342"/>
      <c r="AS882" s="342"/>
      <c r="AT882" s="342"/>
      <c r="AU882" s="342"/>
      <c r="AV882" s="342"/>
      <c r="AW882" s="342"/>
      <c r="AX882" s="342"/>
      <c r="AY882">
        <f>COUNTA($C$882)</f>
        <v>1</v>
      </c>
    </row>
    <row r="883" spans="1:51" ht="30" customHeight="1" x14ac:dyDescent="0.15">
      <c r="A883" s="355">
        <v>6</v>
      </c>
      <c r="B883" s="355">
        <v>1</v>
      </c>
      <c r="C883" s="366" t="s">
        <v>709</v>
      </c>
      <c r="D883" s="357"/>
      <c r="E883" s="357"/>
      <c r="F883" s="357"/>
      <c r="G883" s="357"/>
      <c r="H883" s="357"/>
      <c r="I883" s="358"/>
      <c r="J883" s="329">
        <v>4200005003965</v>
      </c>
      <c r="K883" s="330"/>
      <c r="L883" s="330"/>
      <c r="M883" s="330"/>
      <c r="N883" s="330"/>
      <c r="O883" s="330"/>
      <c r="P883" s="344" t="s">
        <v>693</v>
      </c>
      <c r="Q883" s="331"/>
      <c r="R883" s="331"/>
      <c r="S883" s="331"/>
      <c r="T883" s="331"/>
      <c r="U883" s="331"/>
      <c r="V883" s="331"/>
      <c r="W883" s="331"/>
      <c r="X883" s="331"/>
      <c r="Y883" s="332">
        <v>3.2</v>
      </c>
      <c r="Z883" s="333"/>
      <c r="AA883" s="333"/>
      <c r="AB883" s="334"/>
      <c r="AC883" s="335" t="s">
        <v>298</v>
      </c>
      <c r="AD883" s="336"/>
      <c r="AE883" s="336"/>
      <c r="AF883" s="336"/>
      <c r="AG883" s="336"/>
      <c r="AH883" s="351" t="s">
        <v>686</v>
      </c>
      <c r="AI883" s="352"/>
      <c r="AJ883" s="352"/>
      <c r="AK883" s="352"/>
      <c r="AL883" s="339">
        <v>100</v>
      </c>
      <c r="AM883" s="340"/>
      <c r="AN883" s="340"/>
      <c r="AO883" s="341"/>
      <c r="AP883" s="342" t="s">
        <v>694</v>
      </c>
      <c r="AQ883" s="342"/>
      <c r="AR883" s="342"/>
      <c r="AS883" s="342"/>
      <c r="AT883" s="342"/>
      <c r="AU883" s="342"/>
      <c r="AV883" s="342"/>
      <c r="AW883" s="342"/>
      <c r="AX883" s="342"/>
      <c r="AY883">
        <f>COUNTA($C$883)</f>
        <v>1</v>
      </c>
    </row>
    <row r="884" spans="1:51" ht="30" customHeight="1" x14ac:dyDescent="0.15">
      <c r="A884" s="355">
        <v>7</v>
      </c>
      <c r="B884" s="355">
        <v>1</v>
      </c>
      <c r="C884" s="366" t="s">
        <v>718</v>
      </c>
      <c r="D884" s="357"/>
      <c r="E884" s="357"/>
      <c r="F884" s="357"/>
      <c r="G884" s="357"/>
      <c r="H884" s="357"/>
      <c r="I884" s="358"/>
      <c r="J884" s="329">
        <v>1160005002198</v>
      </c>
      <c r="K884" s="330"/>
      <c r="L884" s="330"/>
      <c r="M884" s="330"/>
      <c r="N884" s="330"/>
      <c r="O884" s="330"/>
      <c r="P884" s="363" t="s">
        <v>691</v>
      </c>
      <c r="Q884" s="364"/>
      <c r="R884" s="364"/>
      <c r="S884" s="364"/>
      <c r="T884" s="364"/>
      <c r="U884" s="364"/>
      <c r="V884" s="364"/>
      <c r="W884" s="364"/>
      <c r="X884" s="364"/>
      <c r="Y884" s="332">
        <v>2.4</v>
      </c>
      <c r="Z884" s="333"/>
      <c r="AA884" s="333"/>
      <c r="AB884" s="334"/>
      <c r="AC884" s="335" t="s">
        <v>298</v>
      </c>
      <c r="AD884" s="336"/>
      <c r="AE884" s="336"/>
      <c r="AF884" s="336"/>
      <c r="AG884" s="336"/>
      <c r="AH884" s="351" t="s">
        <v>686</v>
      </c>
      <c r="AI884" s="352"/>
      <c r="AJ884" s="352"/>
      <c r="AK884" s="352"/>
      <c r="AL884" s="339">
        <v>100</v>
      </c>
      <c r="AM884" s="340"/>
      <c r="AN884" s="340"/>
      <c r="AO884" s="341"/>
      <c r="AP884" s="342" t="s">
        <v>694</v>
      </c>
      <c r="AQ884" s="342"/>
      <c r="AR884" s="342"/>
      <c r="AS884" s="342"/>
      <c r="AT884" s="342"/>
      <c r="AU884" s="342"/>
      <c r="AV884" s="342"/>
      <c r="AW884" s="342"/>
      <c r="AX884" s="342"/>
      <c r="AY884">
        <f>COUNTA($C$884)</f>
        <v>1</v>
      </c>
    </row>
    <row r="885" spans="1:51" ht="30" customHeight="1" x14ac:dyDescent="0.15">
      <c r="A885" s="355">
        <v>8</v>
      </c>
      <c r="B885" s="355">
        <v>1</v>
      </c>
      <c r="C885" s="366" t="s">
        <v>710</v>
      </c>
      <c r="D885" s="357"/>
      <c r="E885" s="357"/>
      <c r="F885" s="357"/>
      <c r="G885" s="357"/>
      <c r="H885" s="357"/>
      <c r="I885" s="358"/>
      <c r="J885" s="329">
        <v>4170005002384</v>
      </c>
      <c r="K885" s="330"/>
      <c r="L885" s="330"/>
      <c r="M885" s="330"/>
      <c r="N885" s="330"/>
      <c r="O885" s="330"/>
      <c r="P885" s="363" t="s">
        <v>707</v>
      </c>
      <c r="Q885" s="364"/>
      <c r="R885" s="364"/>
      <c r="S885" s="364"/>
      <c r="T885" s="364"/>
      <c r="U885" s="364"/>
      <c r="V885" s="364"/>
      <c r="W885" s="364"/>
      <c r="X885" s="364"/>
      <c r="Y885" s="332">
        <v>2</v>
      </c>
      <c r="Z885" s="333"/>
      <c r="AA885" s="333"/>
      <c r="AB885" s="334"/>
      <c r="AC885" s="335" t="s">
        <v>298</v>
      </c>
      <c r="AD885" s="336"/>
      <c r="AE885" s="336"/>
      <c r="AF885" s="336"/>
      <c r="AG885" s="336"/>
      <c r="AH885" s="351" t="s">
        <v>686</v>
      </c>
      <c r="AI885" s="352"/>
      <c r="AJ885" s="352"/>
      <c r="AK885" s="352"/>
      <c r="AL885" s="339">
        <v>100</v>
      </c>
      <c r="AM885" s="340"/>
      <c r="AN885" s="340"/>
      <c r="AO885" s="341"/>
      <c r="AP885" s="342" t="s">
        <v>694</v>
      </c>
      <c r="AQ885" s="342"/>
      <c r="AR885" s="342"/>
      <c r="AS885" s="342"/>
      <c r="AT885" s="342"/>
      <c r="AU885" s="342"/>
      <c r="AV885" s="342"/>
      <c r="AW885" s="342"/>
      <c r="AX885" s="342"/>
      <c r="AY885">
        <f>COUNTA($C$885)</f>
        <v>1</v>
      </c>
    </row>
    <row r="886" spans="1:51" ht="30" customHeight="1" x14ac:dyDescent="0.15">
      <c r="A886" s="355">
        <v>9</v>
      </c>
      <c r="B886" s="355">
        <v>1</v>
      </c>
      <c r="C886" s="366" t="s">
        <v>708</v>
      </c>
      <c r="D886" s="357"/>
      <c r="E886" s="357"/>
      <c r="F886" s="357"/>
      <c r="G886" s="357"/>
      <c r="H886" s="357"/>
      <c r="I886" s="358"/>
      <c r="J886" s="329">
        <v>5050005002800</v>
      </c>
      <c r="K886" s="330"/>
      <c r="L886" s="330"/>
      <c r="M886" s="330"/>
      <c r="N886" s="330"/>
      <c r="O886" s="330"/>
      <c r="P886" s="363" t="s">
        <v>707</v>
      </c>
      <c r="Q886" s="364"/>
      <c r="R886" s="364"/>
      <c r="S886" s="364"/>
      <c r="T886" s="364"/>
      <c r="U886" s="364"/>
      <c r="V886" s="364"/>
      <c r="W886" s="364"/>
      <c r="X886" s="364"/>
      <c r="Y886" s="332">
        <v>1.9</v>
      </c>
      <c r="Z886" s="333"/>
      <c r="AA886" s="333"/>
      <c r="AB886" s="334"/>
      <c r="AC886" s="335" t="s">
        <v>298</v>
      </c>
      <c r="AD886" s="336"/>
      <c r="AE886" s="336"/>
      <c r="AF886" s="336"/>
      <c r="AG886" s="336"/>
      <c r="AH886" s="351" t="s">
        <v>686</v>
      </c>
      <c r="AI886" s="352"/>
      <c r="AJ886" s="352"/>
      <c r="AK886" s="352"/>
      <c r="AL886" s="339">
        <v>100</v>
      </c>
      <c r="AM886" s="340"/>
      <c r="AN886" s="340"/>
      <c r="AO886" s="341"/>
      <c r="AP886" s="342" t="s">
        <v>694</v>
      </c>
      <c r="AQ886" s="342"/>
      <c r="AR886" s="342"/>
      <c r="AS886" s="342"/>
      <c r="AT886" s="342"/>
      <c r="AU886" s="342"/>
      <c r="AV886" s="342"/>
      <c r="AW886" s="342"/>
      <c r="AX886" s="342"/>
      <c r="AY886">
        <f>COUNTA($C$886)</f>
        <v>1</v>
      </c>
    </row>
    <row r="887" spans="1:51" ht="30" customHeight="1" x14ac:dyDescent="0.15">
      <c r="A887" s="355">
        <v>10</v>
      </c>
      <c r="B887" s="355">
        <v>1</v>
      </c>
      <c r="C887" s="366" t="s">
        <v>715</v>
      </c>
      <c r="D887" s="357"/>
      <c r="E887" s="357"/>
      <c r="F887" s="357"/>
      <c r="G887" s="357"/>
      <c r="H887" s="357"/>
      <c r="I887" s="358"/>
      <c r="J887" s="329">
        <v>9130005006244</v>
      </c>
      <c r="K887" s="330"/>
      <c r="L887" s="330"/>
      <c r="M887" s="330"/>
      <c r="N887" s="330"/>
      <c r="O887" s="330"/>
      <c r="P887" s="363" t="s">
        <v>707</v>
      </c>
      <c r="Q887" s="364"/>
      <c r="R887" s="364"/>
      <c r="S887" s="364"/>
      <c r="T887" s="364"/>
      <c r="U887" s="364"/>
      <c r="V887" s="364"/>
      <c r="W887" s="364"/>
      <c r="X887" s="364"/>
      <c r="Y887" s="332">
        <v>1.9</v>
      </c>
      <c r="Z887" s="333"/>
      <c r="AA887" s="333"/>
      <c r="AB887" s="334"/>
      <c r="AC887" s="335" t="s">
        <v>298</v>
      </c>
      <c r="AD887" s="336"/>
      <c r="AE887" s="336"/>
      <c r="AF887" s="336"/>
      <c r="AG887" s="336"/>
      <c r="AH887" s="351" t="s">
        <v>686</v>
      </c>
      <c r="AI887" s="352"/>
      <c r="AJ887" s="352"/>
      <c r="AK887" s="352"/>
      <c r="AL887" s="339">
        <v>100</v>
      </c>
      <c r="AM887" s="340"/>
      <c r="AN887" s="340"/>
      <c r="AO887" s="341"/>
      <c r="AP887" s="342" t="s">
        <v>694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686</v>
      </c>
      <c r="F1110" s="354"/>
      <c r="G1110" s="354"/>
      <c r="H1110" s="354"/>
      <c r="I1110" s="354"/>
      <c r="J1110" s="329" t="s">
        <v>686</v>
      </c>
      <c r="K1110" s="330"/>
      <c r="L1110" s="330"/>
      <c r="M1110" s="330"/>
      <c r="N1110" s="330"/>
      <c r="O1110" s="330"/>
      <c r="P1110" s="331" t="s">
        <v>686</v>
      </c>
      <c r="Q1110" s="331"/>
      <c r="R1110" s="331"/>
      <c r="S1110" s="331"/>
      <c r="T1110" s="331"/>
      <c r="U1110" s="331"/>
      <c r="V1110" s="331"/>
      <c r="W1110" s="331"/>
      <c r="X1110" s="331"/>
      <c r="Y1110" s="332" t="s">
        <v>686</v>
      </c>
      <c r="Z1110" s="333"/>
      <c r="AA1110" s="333"/>
      <c r="AB1110" s="334"/>
      <c r="AC1110" s="335"/>
      <c r="AD1110" s="336"/>
      <c r="AE1110" s="336"/>
      <c r="AF1110" s="336"/>
      <c r="AG1110" s="336"/>
      <c r="AH1110" s="337" t="s">
        <v>686</v>
      </c>
      <c r="AI1110" s="338"/>
      <c r="AJ1110" s="338"/>
      <c r="AK1110" s="338"/>
      <c r="AL1110" s="339" t="s">
        <v>686</v>
      </c>
      <c r="AM1110" s="340"/>
      <c r="AN1110" s="340"/>
      <c r="AO1110" s="341"/>
      <c r="AP1110" s="342" t="s">
        <v>686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3:AX13 P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 Y850: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85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640</v>
      </c>
      <c r="H2" s="13" t="str">
        <f>IF(G2="","",F2)</f>
        <v>一般会計</v>
      </c>
      <c r="I2" s="13" t="str">
        <f>IF(H2="","",IF(I1&lt;&gt;"",CONCATENATE(I1,"、",H2),H2))</f>
        <v>一般会計</v>
      </c>
      <c r="K2" s="14" t="s">
        <v>102</v>
      </c>
      <c r="L2" s="15" t="s">
        <v>640</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640</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孝明(suzuki-takaaki.ph5)</dc:creator>
  <cp:lastModifiedBy>厚生労働省ネットワークシステム</cp:lastModifiedBy>
  <cp:lastPrinted>2021-05-24T05:46:19Z</cp:lastPrinted>
  <dcterms:created xsi:type="dcterms:W3CDTF">2012-03-13T00:50:25Z</dcterms:created>
  <dcterms:modified xsi:type="dcterms:W3CDTF">2021-08-17T04:07:18Z</dcterms:modified>
</cp:coreProperties>
</file>