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M116" i="3"/>
  <c r="AQ116" i="3"/>
  <c r="AI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<sst xmlns="http://schemas.openxmlformats.org/spreadsheetml/2006/main" count="3084" uniqueCount="784">
  <si>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</si>
  <si>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</si>
  <si>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</si>
  <si>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</si>
  <si>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</si>
  <si>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</si>
  <si>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</si>
  <si>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</si>
  <si>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</si>
  <si>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</si>
  <si>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</si>
  <si>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</si>
  <si>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</si>
  <si>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</si>
  <si>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</si>
  <si>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</si>
  <si>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</si>
  <si>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</si>
  <si>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</si>
  <si>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</si>
  <si>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</si>
  <si>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</si>
  <si>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</si>
  <si>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</si>
  <si>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</si>
  <si>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</si>
  <si>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</si>
  <si>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</si>
  <si>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</si>
  <si>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</si>
  <si>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</si>
  <si>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</si>
  <si>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</si>
  <si>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</si>
  <si>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</si>
  <si>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</si>
  <si>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</si>
  <si>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</si>
  <si>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</si>
  <si>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</si>
  <si>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</si>
  <si>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</si>
  <si>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</si>
  <si>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</si>
  <si>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</si>
  <si>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</si>
  <si>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</si>
  <si>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</si>
  <si>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</si>
  <si>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</si>
  <si>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</si>
  <si>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</si>
  <si>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</si>
  <si>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</si>
  <si>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</si>
  <si>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</si>
  <si>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</si>
  <si>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</si>
  <si>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</si>
  <si>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</si>
  <si>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</si>
  <si>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</si>
  <si>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</si>
  <si>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</si>
  <si>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</si>
  <si>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</si>
  <si>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</si>
  <si>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</si>
  <si>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</si>
  <si>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</si>
  <si>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</si>
  <si>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</si>
  <si>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</si>
  <si>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</si>
  <si>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</si>
  <si>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</si>
  <si>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</si>
  <si>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</si>
  <si>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</si>
  <si>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</si>
  <si>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</si>
  <si>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</si>
  <si>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</si>
  <si>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</si>
  <si>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</si>
  <si>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</si>
  <si>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</si>
  <si>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</si>
  <si>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</si>
  <si>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</si>
  <si>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</si>
  <si>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</si>
  <si>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</si>
  <si>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</si>
  <si>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</si>
  <si>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</si>
  <si>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</si>
  <si>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</si>
  <si>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</si>
  <si>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</si>
  <si>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</si>
  <si>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</si>
  <si>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</si>
  <si>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</si>
  <si>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</si>
  <si>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</si>
  <si>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</si>
  <si>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</si>
  <si>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</si>
  <si>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</si>
  <si>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</si>
  <si>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</si>
  <si>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</si>
  <si>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</si>
  <si>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</si>
  <si>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</si>
  <si>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</si>
  <si>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</si>
  <si>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</si>
  <si>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</si>
  <si>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</si>
  <si>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</si>
  <si>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</si>
  <si>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</si>
  <si>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</si>
  <si>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</si>
  <si>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</si>
  <si>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</si>
  <si>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</si>
  <si>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</si>
  <si>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</si>
  <si>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</si>
  <si>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</si>
  <si>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</si>
  <si>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</si>
  <si>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</si>
  <si>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</si>
  <si>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</si>
  <si>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</si>
  <si>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</si>
  <si>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</si>
  <si>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</si>
  <si>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</si>
  <si>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</si>
  <si>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</si>
  <si>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</si>
  <si>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</si>
  <si>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</si>
  <si>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</si>
  <si>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</si>
  <si>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</si>
  <si>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</si>
  <si>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</si>
  <si>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</si>
  <si>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</si>
  <si>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</si>
  <si>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</si>
  <si>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</si>
  <si>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</si>
  <si>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</si>
  <si>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</si>
  <si>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</si>
  <si>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</si>
  <si>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</si>
  <si>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</si>
  <si>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</si>
  <si>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</si>
  <si>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</si>
  <si>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</si>
  <si>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</si>
  <si>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</si>
  <si>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</si>
  <si>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</si>
  <si>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</si>
  <si>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</si>
  <si>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</si>
  <si>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</si>
  <si>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</si>
  <si>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</si>
  <si>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</si>
  <si>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</si>
  <si>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</si>
  <si>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</si>
  <si>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</si>
  <si>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</si>
  <si>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</si>
  <si>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</si>
  <si>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</si>
  <si>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</si>
  <si>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</si>
  <si>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</si>
  <si>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</si>
  <si>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</si>
  <si>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</si>
  <si>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</si>
  <si>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</si>
  <si>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</si>
  <si>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</si>
  <si>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</si>
  <si>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</si>
  <si>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</si>
  <si>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</si>
  <si>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</si>
  <si>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</si>
  <si>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</si>
  <si>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</si>
  <si>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</si>
  <si>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</si>
  <si>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</si>
  <si>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</si>
  <si>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</si>
  <si>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</si>
  <si>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</si>
  <si>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</si>
  <si>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</si>
  <si>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</si>
  <si>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</si>
  <si>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</si>
  <si>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</si>
  <si>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</si>
  <si>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</si>
  <si>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</si>
  <si>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</si>
  <si>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</si>
  <si>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</si>
  <si>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</si>
  <si>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</si>
  <si>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</si>
  <si>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</si>
  <si>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</si>
  <si>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</si>
  <si>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</si>
  <si>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</si>
  <si>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</si>
  <si>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</si>
  <si>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</si>
  <si>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</si>
  <si>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</si>
  <si>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</si>
  <si>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</si>
  <si>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</si>
  <si>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</si>
  <si>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</si>
  <si>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</si>
  <si>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</si>
  <si>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</si>
  <si>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</si>
  <si>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</si>
  <si>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</si>
  <si>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</si>
  <si>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</si>
  <si>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</si>
  <si>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</si>
  <si>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</si>
  <si>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</si>
  <si>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</si>
  <si>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</si>
  <si>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</si>
  <si>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</si>
  <si>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</si>
  <si>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</si>
  <si>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</si>
  <si>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</si>
  <si>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</si>
  <si>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</si>
  <si>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</si>
  <si>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</si>
  <si>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</si>
  <si>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</si>
  <si>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</si>
  <si>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</si>
  <si>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</si>
  <si>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</si>
  <si>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</si>
  <si>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</si>
  <si>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</si>
  <si>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</si>
  <si>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</si>
  <si>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</si>
  <si>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</si>
  <si>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</si>
  <si>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</si>
  <si>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</si>
  <si>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</si>
  <si>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</si>
  <si>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</si>
  <si>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</si>
  <si>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</si>
  <si>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</si>
  <si>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</si>
  <si>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</si>
  <si>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</si>
  <si>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</si>
  <si>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</si>
  <si>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</si>
  <si>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</si>
  <si>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</si>
  <si>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</si>
  <si>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</si>
  <si>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</si>
  <si>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</si>
  <si>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</si>
  <si>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</si>
  <si>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</si>
  <si>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</si>
  <si>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</si>
  <si>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</si>
  <si>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</si>
  <si>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</si>
  <si>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</si>
  <si>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</si>
  <si>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</si>
  <si>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</si>
  <si>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</si>
  <si>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</si>
  <si>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</si>
  <si>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</si>
  <si>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</si>
  <si>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</si>
  <si>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</si>
  <si>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</si>
  <si>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</si>
  <si>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</si>
  <si>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</si>
  <si>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</si>
  <si>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</si>
  <si>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</si>
  <si>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</si>
  <si>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</si>
  <si>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</si>
  <si>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</si>
  <si>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</si>
  <si>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</si>
  <si>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</si>
  <si>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</si>
  <si>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</si>
  <si>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</si>
  <si>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</si>
  <si>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</si>
  <si>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</si>
  <si>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</si>
  <si>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</si>
  <si>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</si>
  <si>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</si>
  <si>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</si>
  <si>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</si>
  <si>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</si>
  <si>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</si>
  <si>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</si>
  <si>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</si>
  <si>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</si>
  <si>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</si>
  <si>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</si>
  <si>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</si>
  <si>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</si>
  <si>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</si>
  <si>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</si>
  <si>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</si>
  <si>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</si>
  <si>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</si>
  <si>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</si>
  <si>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</si>
  <si>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</si>
  <si>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</si>
  <si>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</si>
  <si>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</si>
  <si>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</si>
  <si>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</si>
  <si>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</si>
  <si>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</si>
  <si>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</si>
  <si>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</si>
  <si>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</si>
  <si>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</si>
  <si>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</si>
  <si>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</si>
  <si>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</si>
  <si>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</si>
  <si>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</si>
  <si>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</si>
  <si>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</si>
  <si>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</si>
  <si>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</si>
  <si>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</si>
  <si>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</si>
  <si>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</si>
  <si>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</si>
  <si>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</si>
  <si>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</si>
  <si>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</si>
  <si>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</si>
  <si>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</si>
  <si>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</si>
  <si>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</si>
  <si>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</si>
  <si>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</si>
  <si>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</si>
  <si>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</si>
  <si>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</si>
  <si>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</si>
  <si>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</si>
  <si>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</si>
  <si>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</si>
  <si>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</si>
  <si>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</si>
  <si>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</si>
  <si>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</si>
  <si>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</si>
  <si>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</si>
  <si>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</si>
  <si>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</si>
  <si>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</si>
  <si>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</si>
  <si>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</si>
  <si>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</si>
  <si>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</si>
  <si>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</si>
  <si>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</si>
  <si>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</si>
  <si>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</si>
  <si>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</si>
  <si>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</si>
  <si>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</si>
  <si>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</si>
  <si>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</si>
  <si>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</si>
  <si>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</si>
  <si>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</si>
  <si>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</si>
  <si>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</si>
  <si>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</si>
  <si>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</si>
  <si>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</si>
  <si>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</si>
  <si>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</si>
  <si>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</si>
  <si>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</si>
  <si>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</si>
  <si>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</si>
  <si>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</si>
  <si>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</si>
  <si>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</si>
  <si>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</si>
  <si>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</si>
  <si>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</si>
  <si>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</si>
  <si>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</si>
  <si>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</si>
  <si>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</si>
  <si>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</si>
  <si>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</si>
  <si>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</si>
  <si>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</si>
  <si>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</si>
  <si>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</si>
  <si>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</si>
  <si>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</si>
  <si>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</si>
  <si>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</si>
  <si>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</si>
  <si>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</si>
  <si>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</si>
  <si>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</si>
  <si>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</si>
  <si>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</si>
  <si>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</si>
  <si>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</si>
  <si>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</si>
  <si>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</si>
  <si>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</si>
  <si>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</si>
  <si>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</si>
  <si>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</si>
  <si>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</si>
  <si>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</si>
  <si>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</si>
  <si>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</si>
  <si>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</si>
  <si>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</si>
  <si>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</si>
  <si>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</si>
  <si>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</si>
  <si>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</si>
  <si>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</si>
  <si>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</si>
  <si>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</si>
  <si>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</si>
  <si>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</si>
  <si>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</si>
  <si>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</si>
  <si>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</si>
  <si>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</si>
  <si>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</si>
  <si>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</si>
  <si>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</si>
  <si>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</si>
  <si>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</si>
  <si>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</si>
  <si>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</si>
  <si>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</si>
  <si>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</si>
  <si>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</si>
  <si>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</si>
  <si>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</si>
  <si>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</si>
  <si>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</si>
  <si>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</si>
  <si>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</si>
  <si>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</si>
  <si>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</si>
  <si>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</si>
  <si>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</si>
  <si>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</si>
  <si>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</si>
  <si>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</si>
  <si>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</si>
  <si>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</si>
  <si>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</si>
  <si>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</si>
  <si>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</si>
  <si>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</si>
  <si>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</si>
  <si>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</si>
  <si>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</si>
  <si>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</si>
  <si>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</si>
  <si>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</si>
  <si>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</si>
  <si>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</si>
  <si>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</si>
  <si>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</si>
  <si>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</si>
  <si>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</si>
  <si>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</si>
  <si>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</si>
  <si>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</si>
  <si>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</si>
  <si>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</si>
  <si>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</si>
  <si>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</si>
  <si>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</si>
  <si>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</si>
  <si>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</si>
  <si>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</si>
  <si>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</si>
  <si>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</si>
  <si>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</si>
  <si>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</si>
  <si>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</si>
  <si>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</si>
  <si>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</si>
  <si>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</si>
  <si>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</si>
  <si>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</si>
  <si>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</si>
  <si>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</si>
  <si>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</si>
  <si>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</si>
  <si>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</si>
  <si>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</si>
  <si>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</si>
  <si>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</si>
  <si>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</si>
  <si>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</si>
  <si>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</si>
  <si>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</si>
  <si>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</si>
  <si>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</si>
  <si>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</si>
  <si>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</si>
  <si>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</si>
  <si>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</si>
  <si>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</si>
  <si>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</si>
  <si>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</si>
  <si>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</si>
  <si>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</si>
  <si>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</si>
  <si>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</si>
  <si>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</si>
  <si>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</si>
  <si>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</si>
  <si>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</si>
  <si>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</si>
  <si>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</si>
  <si>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</si>
  <si>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</si>
  <si>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</si>
  <si>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</si>
  <si>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</si>
  <si>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</si>
  <si>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</si>
  <si>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</si>
  <si>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</si>
  <si>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</si>
  <si>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</si>
  <si>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</si>
  <si>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</si>
  <si>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</si>
  <si>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</si>
  <si>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</si>
  <si>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</si>
  <si>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</si>
  <si>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</si>
  <si>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</si>
  <si>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</si>
  <si>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</si>
  <si>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</si>
  <si>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</si>
  <si>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</si>
  <si>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</si>
  <si>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</si>
  <si>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</si>
  <si>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</si>
  <si>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</si>
  <si>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</si>
  <si>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</si>
  <si>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</si>
  <si>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</si>
  <si>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</si>
  <si>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</si>
  <si>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</si>
  <si>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</si>
  <si>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</si>
  <si>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</si>
  <si>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</si>
  <si>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</si>
  <si>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</si>
  <si>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</si>
  <si>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</si>
  <si>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</si>
  <si>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</si>
  <si>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</si>
  <si>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</si>
  <si>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</si>
  <si>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</si>
  <si>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</si>
  <si>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</si>
  <si>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</si>
  <si>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</si>
  <si>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</si>
  <si>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</si>
  <si>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</si>
  <si>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</si>
  <si>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</si>
  <si>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</si>
  <si>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</si>
  <si>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</si>
  <si>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</si>
  <si>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</si>
  <si>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</si>
  <si>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</si>
  <si>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</si>
  <si>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</si>
  <si>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</si>
  <si>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</si>
  <si>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</si>
  <si>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</si>
  <si>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</si>
  <si>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</si>
  <si>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</si>
  <si>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</si>
  <si>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</si>
  <si>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</si>
  <si>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</si>
  <si>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</si>
  <si>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</si>
  <si>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</si>
  <si>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</si>
  <si>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</si>
  <si>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</si>
  <si>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</si>
  <si>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</si>
  <si>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</si>
  <si>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</si>
  <si>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</si>
  <si>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</si>
  <si>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</si>
  <si>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</si>
  <si>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</si>
  <si>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</si>
  <si>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</si>
  <si>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</si>
  <si>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</si>
  <si>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</si>
  <si>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</si>
  <si>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</si>
  <si>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</si>
  <si>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</si>
  <si>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</si>
  <si>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</si>
  <si>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</si>
  <si>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</si>
  <si>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</si>
  <si>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</si>
  <si>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</si>
  <si>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</si>
  <si>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</si>
  <si>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</si>
  <si>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</si>
  <si>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</si>
  <si>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</si>
  <si>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</si>
  <si>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</si>
  <si>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</si>
  <si>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</si>
  <si>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</si>
  <si>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</si>
  <si>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</si>
  <si>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</si>
  <si>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</si>
  <si>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</si>
  <si>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</si>
  <si>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</si>
  <si>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</si>
  <si>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</si>
  <si>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</si>
  <si>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</si>
  <si>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</si>
  <si>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</si>
  <si>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</si>
  <si>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権利擁護支援の地域連携ネットワークの中核機関や市町村職員の人的体制整備を図ることにより、全国どの地域においても必要な人が成年後見制度を利用できるよう地域体制を構築する。</t>
    <phoneticPr fontId="5"/>
  </si>
  <si>
    <t>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t>
    <phoneticPr fontId="5"/>
  </si>
  <si>
    <t>本事業は、自治体や中核機関職員等の資質向上のための事業であり、直接的な指標を設定することは困難である。</t>
    <rPh sb="0" eb="1">
      <t>ホン</t>
    </rPh>
    <rPh sb="1" eb="3">
      <t>ジギョウ</t>
    </rPh>
    <rPh sb="5" eb="8">
      <t>ジチタイ</t>
    </rPh>
    <rPh sb="9" eb="11">
      <t>チュウカク</t>
    </rPh>
    <rPh sb="11" eb="13">
      <t>キカン</t>
    </rPh>
    <rPh sb="13" eb="15">
      <t>ショクイン</t>
    </rPh>
    <rPh sb="15" eb="16">
      <t>トウ</t>
    </rPh>
    <rPh sb="17" eb="19">
      <t>シシツ</t>
    </rPh>
    <rPh sb="19" eb="21">
      <t>コウジョウ</t>
    </rPh>
    <rPh sb="25" eb="27">
      <t>ジギョウ</t>
    </rPh>
    <rPh sb="31" eb="34">
      <t>チョクセツテキ</t>
    </rPh>
    <rPh sb="35" eb="37">
      <t>シヒョウ</t>
    </rPh>
    <rPh sb="38" eb="40">
      <t>セッテイ</t>
    </rPh>
    <rPh sb="45" eb="47">
      <t>コンナン</t>
    </rPh>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</si>
  <si>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</si>
  <si>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</si>
  <si>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</si>
  <si>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人</t>
    <rPh sb="0" eb="1">
      <t>ニン</t>
    </rPh>
    <phoneticPr fontId="5"/>
  </si>
  <si>
    <t>Ｘ／Ｙ
Ｘ：執行額
Ｙ：研修受講者</t>
    <rPh sb="6" eb="9">
      <t>シッコウガク</t>
    </rPh>
    <rPh sb="12" eb="14">
      <t>ケンシュウ</t>
    </rPh>
    <rPh sb="14" eb="17">
      <t>ジュコウシャ</t>
    </rPh>
    <phoneticPr fontId="5"/>
  </si>
  <si>
    <t>円</t>
    <rPh sb="0" eb="1">
      <t>エン</t>
    </rPh>
    <phoneticPr fontId="5"/>
  </si>
  <si>
    <t>Ｘ／Ｙ</t>
    <phoneticPr fontId="5"/>
  </si>
  <si>
    <t>32,730,642/1,179</t>
    <phoneticPr fontId="5"/>
  </si>
  <si>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</si>
  <si>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32,364,000/1,200</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</si>
  <si>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</si>
  <si>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</si>
  <si>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全国どの地域においても必要な人が成年後見制度を利用できるよう地域体制を構築することにより、地域共生社会の実現に向けた体制づくりや地域の要援護者の福祉の向上を図ること。</t>
    <rPh sb="0" eb="1">
      <t>ゼン</t>
    </rPh>
    <rPh sb="1" eb="2">
      <t>コク</t>
    </rPh>
    <rPh sb="4" eb="6">
      <t>チイキ</t>
    </rPh>
    <rPh sb="11" eb="13">
      <t>ヒツヨウ</t>
    </rPh>
    <rPh sb="14" eb="15">
      <t>ヒト</t>
    </rPh>
    <rPh sb="16" eb="18">
      <t>セイネン</t>
    </rPh>
    <rPh sb="18" eb="20">
      <t>コウケン</t>
    </rPh>
    <rPh sb="20" eb="22">
      <t>セイド</t>
    </rPh>
    <rPh sb="23" eb="25">
      <t>リヨウ</t>
    </rPh>
    <rPh sb="30" eb="32">
      <t>チイキ</t>
    </rPh>
    <rPh sb="32" eb="34">
      <t>タイセイ</t>
    </rPh>
    <rPh sb="35" eb="37">
      <t>コウチク</t>
    </rPh>
    <rPh sb="45" eb="47">
      <t>チイキ</t>
    </rPh>
    <rPh sb="47" eb="49">
      <t>キョウセイ</t>
    </rPh>
    <rPh sb="49" eb="51">
      <t>シャカイ</t>
    </rPh>
    <rPh sb="52" eb="54">
      <t>ジツゲン</t>
    </rPh>
    <rPh sb="55" eb="56">
      <t>ム</t>
    </rPh>
    <rPh sb="58" eb="60">
      <t>タイセイ</t>
    </rPh>
    <rPh sb="64" eb="66">
      <t>チイキ</t>
    </rPh>
    <rPh sb="67" eb="71">
      <t>ヨウエンゴシャ</t>
    </rPh>
    <rPh sb="72" eb="74">
      <t>フクシ</t>
    </rPh>
    <rPh sb="75" eb="77">
      <t>コウジョウ</t>
    </rPh>
    <rPh sb="78" eb="79">
      <t>ハカ</t>
    </rPh>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</si>
  <si>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</si>
  <si>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全国の中核機関及び市町村職員の水準の確保を図るため、国が実施する必要がある。</t>
    <rPh sb="0" eb="2">
      <t>ゼンコク</t>
    </rPh>
    <rPh sb="15" eb="17">
      <t>スイジュン</t>
    </rPh>
    <rPh sb="18" eb="20">
      <t>カクホ</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</si>
  <si>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</si>
  <si>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無</t>
  </si>
  <si>
    <t>‐</t>
  </si>
  <si>
    <t>３日間の研修としては妥当。</t>
    <rPh sb="1" eb="3">
      <t>ニチカン</t>
    </rPh>
    <rPh sb="4" eb="6">
      <t>ケンシュウ</t>
    </rPh>
    <rPh sb="10" eb="12">
      <t>ダトウ</t>
    </rPh>
    <phoneticPr fontId="5"/>
  </si>
  <si>
    <t>研修実施に必要な経費であること確認。</t>
    <rPh sb="0" eb="2">
      <t>ケンシュウ</t>
    </rPh>
    <rPh sb="2" eb="4">
      <t>ジッシ</t>
    </rPh>
    <rPh sb="5" eb="7">
      <t>ヒツヨウ</t>
    </rPh>
    <rPh sb="8" eb="10">
      <t>ケイヒ</t>
    </rPh>
    <rPh sb="15" eb="17">
      <t>カクニン</t>
    </rPh>
    <phoneticPr fontId="5"/>
  </si>
  <si>
    <t>受講者実績も設定した値並となっている。</t>
    <phoneticPr fontId="5"/>
  </si>
  <si>
    <t>研修後も現場で習得した知識等を活用している。</t>
    <rPh sb="0" eb="3">
      <t>ケンシュウゴ</t>
    </rPh>
    <rPh sb="4" eb="6">
      <t>ゲンバ</t>
    </rPh>
    <rPh sb="7" eb="9">
      <t>シュウトク</t>
    </rPh>
    <rPh sb="11" eb="13">
      <t>チシキ</t>
    </rPh>
    <rPh sb="13" eb="14">
      <t>トウ</t>
    </rPh>
    <rPh sb="15" eb="17">
      <t>カツヨウ</t>
    </rPh>
    <phoneticPr fontId="5"/>
  </si>
  <si>
    <t>有</t>
  </si>
  <si>
    <t>一般競争契約（総合評価）で実施。新型コロナウイルスの影響もあり開催方法等に不安を覚えた事業者が入札しなかったと考えており、競争性自体には問題ないと考える。</t>
    <rPh sb="0" eb="6">
      <t>イッパンキョウソウケイヤク</t>
    </rPh>
    <rPh sb="7" eb="9">
      <t>ソウゴウ</t>
    </rPh>
    <rPh sb="9" eb="11">
      <t>ヒョウカ</t>
    </rPh>
    <rPh sb="13" eb="15">
      <t>ジッシ</t>
    </rPh>
    <rPh sb="16" eb="18">
      <t>シンガタ</t>
    </rPh>
    <rPh sb="26" eb="28">
      <t>エイキョウ</t>
    </rPh>
    <rPh sb="31" eb="33">
      <t>カイサイ</t>
    </rPh>
    <rPh sb="33" eb="35">
      <t>ホウホウ</t>
    </rPh>
    <rPh sb="35" eb="36">
      <t>トウ</t>
    </rPh>
    <rPh sb="37" eb="39">
      <t>フアン</t>
    </rPh>
    <rPh sb="40" eb="41">
      <t>オボ</t>
    </rPh>
    <rPh sb="43" eb="46">
      <t>ジギョウシャ</t>
    </rPh>
    <rPh sb="47" eb="49">
      <t>ニュウサツ</t>
    </rPh>
    <rPh sb="55" eb="56">
      <t>カンガ</t>
    </rPh>
    <rPh sb="61" eb="64">
      <t>キョウソウセイ</t>
    </rPh>
    <rPh sb="64" eb="66">
      <t>ジタイ</t>
    </rPh>
    <rPh sb="68" eb="70">
      <t>モンダイ</t>
    </rPh>
    <rPh sb="73" eb="74">
      <t>カンガ</t>
    </rPh>
    <phoneticPr fontId="5"/>
  </si>
  <si>
    <t>　令和２年度は新型コロナウイルスの影響もあり、実施方法をこれまでの集合型からオンライン形式に切り替えた。研修後のアンケートの分析を行い、実効性を高めるためにどのような研修が必要となるのか検証する。検証した結果は、令和３年度の研修に活かしていく。</t>
    <rPh sb="7" eb="9">
      <t>シンガタ</t>
    </rPh>
    <rPh sb="17" eb="19">
      <t>エイキョウ</t>
    </rPh>
    <rPh sb="23" eb="25">
      <t>ジッシ</t>
    </rPh>
    <rPh sb="25" eb="27">
      <t>ホウホウ</t>
    </rPh>
    <rPh sb="33" eb="36">
      <t>シュウゴウガタ</t>
    </rPh>
    <rPh sb="43" eb="45">
      <t>ケイシキ</t>
    </rPh>
    <rPh sb="46" eb="47">
      <t>キ</t>
    </rPh>
    <rPh sb="48" eb="49">
      <t>カ</t>
    </rPh>
    <rPh sb="98" eb="100">
      <t>ケンショウ</t>
    </rPh>
    <rPh sb="102" eb="104">
      <t>ケッカ</t>
    </rPh>
    <rPh sb="106" eb="108">
      <t>レイワ</t>
    </rPh>
    <rPh sb="115" eb="116">
      <t>イ</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</si>
  <si>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</si>
  <si>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</si>
  <si>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田仲　教泰</t>
    <rPh sb="0" eb="2">
      <t>タナカ</t>
    </rPh>
    <rPh sb="3" eb="4">
      <t>キョウ</t>
    </rPh>
    <rPh sb="4" eb="5">
      <t>ヤスシ</t>
    </rPh>
    <phoneticPr fontId="5"/>
  </si>
  <si>
    <t>19,865,331/2,043</t>
    <phoneticPr fontId="5"/>
  </si>
  <si>
    <t>満足度は９割を超えている。</t>
    <rPh sb="0" eb="3">
      <t>マンゾクド</t>
    </rPh>
    <rPh sb="5" eb="6">
      <t>ワリ</t>
    </rPh>
    <rPh sb="7" eb="8">
      <t>コ</t>
    </rPh>
    <phoneticPr fontId="5"/>
  </si>
  <si>
    <t>　代替指標である研修満足度は約94%と、非常に高い実績となっている。また、利用実績については、当初掲げた見込み並の実績となった。</t>
    <rPh sb="14" eb="15">
      <t>ヤク</t>
    </rPh>
    <rPh sb="20" eb="22">
      <t>ヒジョウ</t>
    </rPh>
    <rPh sb="47" eb="49">
      <t>トウショ</t>
    </rPh>
    <rPh sb="49" eb="50">
      <t>カカ</t>
    </rPh>
    <rPh sb="52" eb="54">
      <t>ミコ</t>
    </rPh>
    <rPh sb="55" eb="56">
      <t>ナミ</t>
    </rPh>
    <rPh sb="57" eb="59">
      <t>ジッセキ</t>
    </rPh>
    <phoneticPr fontId="5"/>
  </si>
  <si>
    <t>委託費</t>
    <rPh sb="0" eb="3">
      <t>イタクヒ</t>
    </rPh>
    <phoneticPr fontId="5"/>
  </si>
  <si>
    <t>印刷製本費</t>
    <rPh sb="0" eb="2">
      <t>インサツ</t>
    </rPh>
    <rPh sb="2" eb="4">
      <t>セイホン</t>
    </rPh>
    <rPh sb="4" eb="5">
      <t>ヒ</t>
    </rPh>
    <phoneticPr fontId="5"/>
  </si>
  <si>
    <t>使用料及び賃借料</t>
    <rPh sb="0" eb="3">
      <t>シヨウリョウ</t>
    </rPh>
    <rPh sb="3" eb="4">
      <t>オヨ</t>
    </rPh>
    <rPh sb="5" eb="8">
      <t>チンシャクリョウ</t>
    </rPh>
    <phoneticPr fontId="5"/>
  </si>
  <si>
    <t>謝金</t>
    <rPh sb="0" eb="2">
      <t>シャキン</t>
    </rPh>
    <phoneticPr fontId="5"/>
  </si>
  <si>
    <t>通信運搬費</t>
    <rPh sb="0" eb="2">
      <t>ツウシン</t>
    </rPh>
    <rPh sb="2" eb="5">
      <t>ウンパンヒ</t>
    </rPh>
    <phoneticPr fontId="5"/>
  </si>
  <si>
    <t>旅費</t>
    <rPh sb="0" eb="2">
      <t>リョヒ</t>
    </rPh>
    <phoneticPr fontId="5"/>
  </si>
  <si>
    <t>会議費</t>
    <rPh sb="0" eb="3">
      <t>カイギヒ</t>
    </rPh>
    <phoneticPr fontId="5"/>
  </si>
  <si>
    <t>租税公課</t>
    <rPh sb="0" eb="2">
      <t>ソゼイ</t>
    </rPh>
    <rPh sb="2" eb="4">
      <t>コウカ</t>
    </rPh>
    <phoneticPr fontId="5"/>
  </si>
  <si>
    <t>手数料</t>
    <rPh sb="0" eb="3">
      <t>テスウリョウ</t>
    </rPh>
    <phoneticPr fontId="5"/>
  </si>
  <si>
    <t>その他</t>
    <rPh sb="2" eb="3">
      <t>タ</t>
    </rPh>
    <phoneticPr fontId="5"/>
  </si>
  <si>
    <t>研修資料印刷等</t>
    <rPh sb="0" eb="2">
      <t>ケンシュウ</t>
    </rPh>
    <rPh sb="2" eb="4">
      <t>シリョウ</t>
    </rPh>
    <rPh sb="4" eb="6">
      <t>インサツ</t>
    </rPh>
    <rPh sb="6" eb="7">
      <t>トウ</t>
    </rPh>
    <phoneticPr fontId="5"/>
  </si>
  <si>
    <t>ライブ映像編集・配信等</t>
    <rPh sb="3" eb="5">
      <t>エイゾウ</t>
    </rPh>
    <rPh sb="5" eb="7">
      <t>ヘンシュウ</t>
    </rPh>
    <rPh sb="8" eb="10">
      <t>ハイシン</t>
    </rPh>
    <rPh sb="10" eb="11">
      <t>トウ</t>
    </rPh>
    <phoneticPr fontId="5"/>
  </si>
  <si>
    <t>会場費</t>
    <rPh sb="0" eb="3">
      <t>カイジョウヒ</t>
    </rPh>
    <phoneticPr fontId="5"/>
  </si>
  <si>
    <t>講師謝礼</t>
    <rPh sb="0" eb="2">
      <t>コウシ</t>
    </rPh>
    <rPh sb="2" eb="4">
      <t>シャレイ</t>
    </rPh>
    <phoneticPr fontId="5"/>
  </si>
  <si>
    <t>研修資料送付</t>
    <rPh sb="0" eb="2">
      <t>ケンシュウ</t>
    </rPh>
    <rPh sb="2" eb="4">
      <t>シリョウ</t>
    </rPh>
    <rPh sb="4" eb="6">
      <t>ソウフ</t>
    </rPh>
    <phoneticPr fontId="5"/>
  </si>
  <si>
    <t>講師旅費等</t>
    <rPh sb="0" eb="2">
      <t>コウシ</t>
    </rPh>
    <rPh sb="2" eb="4">
      <t>リョヒ</t>
    </rPh>
    <rPh sb="4" eb="5">
      <t>トウ</t>
    </rPh>
    <phoneticPr fontId="5"/>
  </si>
  <si>
    <t>打合せ費用</t>
    <rPh sb="0" eb="2">
      <t>ウチアワ</t>
    </rPh>
    <rPh sb="3" eb="5">
      <t>ヒヨウ</t>
    </rPh>
    <phoneticPr fontId="5"/>
  </si>
  <si>
    <t>消費税</t>
    <rPh sb="0" eb="3">
      <t>ショウヒゼイ</t>
    </rPh>
    <phoneticPr fontId="5"/>
  </si>
  <si>
    <t>為替手数料</t>
    <rPh sb="0" eb="2">
      <t>カワセ</t>
    </rPh>
    <rPh sb="2" eb="5">
      <t>テスウリョウ</t>
    </rPh>
    <phoneticPr fontId="5"/>
  </si>
  <si>
    <t>人件費</t>
    <rPh sb="0" eb="3">
      <t>ジンケンヒ</t>
    </rPh>
    <phoneticPr fontId="5"/>
  </si>
  <si>
    <t>技術サポート</t>
    <rPh sb="0" eb="2">
      <t>ギジュツ</t>
    </rPh>
    <phoneticPr fontId="5"/>
  </si>
  <si>
    <t>映像編集</t>
    <rPh sb="0" eb="2">
      <t>エイゾウ</t>
    </rPh>
    <rPh sb="2" eb="4">
      <t>ヘンシュウ</t>
    </rPh>
    <phoneticPr fontId="5"/>
  </si>
  <si>
    <t>厚労</t>
  </si>
  <si>
    <t>-</t>
    <phoneticPr fontId="5"/>
  </si>
  <si>
    <t>研修終了後にアンケート調査を実施して満足度を把握する。令和元年度、２年度ともに高い満足度が得られた。</t>
    <rPh sb="0" eb="2">
      <t>ケンシュウ</t>
    </rPh>
    <rPh sb="2" eb="5">
      <t>シュウリョウゴ</t>
    </rPh>
    <rPh sb="11" eb="13">
      <t>チョウサ</t>
    </rPh>
    <rPh sb="14" eb="16">
      <t>ジッシ</t>
    </rPh>
    <rPh sb="18" eb="21">
      <t>マンゾクド</t>
    </rPh>
    <rPh sb="22" eb="24">
      <t>ハアク</t>
    </rPh>
    <rPh sb="27" eb="29">
      <t>レイワ</t>
    </rPh>
    <rPh sb="29" eb="32">
      <t>ガンネンド</t>
    </rPh>
    <rPh sb="34" eb="36">
      <t>ネンド</t>
    </rPh>
    <rPh sb="39" eb="40">
      <t>タカ</t>
    </rPh>
    <rPh sb="41" eb="44">
      <t>マンゾクド</t>
    </rPh>
    <rPh sb="45" eb="46">
      <t>エ</t>
    </rPh>
    <phoneticPr fontId="5"/>
  </si>
  <si>
    <t>成年後見人制度の啓蒙に係る事業で、後見人の育成のための研修等を実施しており、成年後見人制度の認知を図るうえで必要な事業と考えます。よって、現状を維持することを求めます。(増田　正志)</t>
    <phoneticPr fontId="5"/>
  </si>
  <si>
    <t>成年後見制度の利用を促進するため、地域連携ネットワークの中核機関等の質の向上を図ることは重要であり、引き続き必要な予算額を確保し、適正な執行に努めること。</t>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</si>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</sst>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19.9</a:t>
          </a:r>
          <a:r>
            <a:rPr kumimoji="1" lang="ja-JP" altLang="en-US" sz="1100"/>
            <a:t>百万円</a:t>
          </a:r>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19.9</a:t>
          </a:r>
          <a:r>
            <a:rPr kumimoji="1" lang="ja-JP" altLang="en-US" sz="1100"/>
            <a:t>百万円</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168092</xdr:colOff>
      <xdr:row>757</xdr:row>
      <xdr:rowOff>215336</xdr:rowOff>
    </xdr:from>
    <xdr:to>
      <xdr:col>29</xdr:col>
      <xdr:colOff>168093</xdr:colOff>
      <xdr:row>758</xdr:row>
      <xdr:rowOff>155954</xdr:rowOff>
    </xdr:to>
    <xdr:cxnSp macro="">
      <xdr:nvCxnSpPr>
        <xdr:cNvPr id="8" name="直線矢印コネクタ 7"/>
        <xdr:cNvCxnSpPr/>
      </xdr:nvCxnSpPr>
      <xdr:spPr>
        <a:xfrm>
          <a:off x="6017563" y="46428395"/>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160427</xdr:colOff>
      <xdr:row>759</xdr:row>
      <xdr:rowOff>25591</xdr:rowOff>
    </xdr:from>
    <xdr:to>
      <xdr:col>38</xdr:col>
      <xdr:colOff>20727</xdr:colOff>
      <xdr:row>760</xdr:row>
      <xdr:rowOff>201706</xdr:rowOff>
    </xdr:to>
    <xdr:sp macro="" textlink="">
      <xdr:nvSpPr>
        <xdr:cNvPr id="9" name="テキスト ボックス 8"/>
        <xdr:cNvSpPr txBox="1"/>
      </xdr:nvSpPr>
      <xdr:spPr>
        <a:xfrm>
          <a:off x="4396251" y="47101503"/>
          <a:ext cx="3289300" cy="52349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Ｂ．株式会社日本能率協会マネジメントセンター</a:t>
          </a:r>
          <a:endParaRPr kumimoji="1" lang="en-US" altLang="ja-JP" sz="1100"/>
        </a:p>
        <a:p>
          <a:pPr algn="ctr"/>
          <a:r>
            <a:rPr kumimoji="1" lang="en-US" altLang="ja-JP" sz="1100"/>
            <a:t>10.0</a:t>
          </a:r>
          <a:r>
            <a:rPr kumimoji="1" lang="ja-JP" altLang="en-US" sz="1100"/>
            <a:t>百万円</a:t>
          </a:r>
          <a:endParaRPr kumimoji="1" lang="en-US" altLang="ja-JP" sz="1100"/>
        </a:p>
      </xdr:txBody>
    </xdr:sp>
    <xdr:clientData/>
  </xdr:twoCellAnchor>
  <xdr:twoCellAnchor>
    <xdr:from>
      <xdr:col>15</xdr:col>
      <xdr:colOff>11206</xdr:colOff>
      <xdr:row>758</xdr:row>
      <xdr:rowOff>139141</xdr:rowOff>
    </xdr:from>
    <xdr:to>
      <xdr:col>27</xdr:col>
      <xdr:colOff>125319</xdr:colOff>
      <xdr:row>759</xdr:row>
      <xdr:rowOff>180788</xdr:rowOff>
    </xdr:to>
    <xdr:sp macro="" textlink="">
      <xdr:nvSpPr>
        <xdr:cNvPr id="10" name="テキスト ボックス 9"/>
        <xdr:cNvSpPr txBox="1"/>
      </xdr:nvSpPr>
      <xdr:spPr>
        <a:xfrm>
          <a:off x="3036794" y="46699582"/>
          <a:ext cx="2534584" cy="389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20</xdr:col>
      <xdr:colOff>46311</xdr:colOff>
      <xdr:row>760</xdr:row>
      <xdr:rowOff>216091</xdr:rowOff>
    </xdr:from>
    <xdr:to>
      <xdr:col>39</xdr:col>
      <xdr:colOff>3169</xdr:colOff>
      <xdr:row>761</xdr:row>
      <xdr:rowOff>292491</xdr:rowOff>
    </xdr:to>
    <xdr:sp macro="" textlink="">
      <xdr:nvSpPr>
        <xdr:cNvPr id="11" name="大かっこ 10"/>
        <xdr:cNvSpPr/>
      </xdr:nvSpPr>
      <xdr:spPr>
        <a:xfrm>
          <a:off x="4080429" y="4747129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20</xdr:col>
      <xdr:colOff>134470</xdr:colOff>
      <xdr:row>760</xdr:row>
      <xdr:rowOff>268942</xdr:rowOff>
    </xdr:from>
    <xdr:to>
      <xdr:col>39</xdr:col>
      <xdr:colOff>59391</xdr:colOff>
      <xdr:row>761</xdr:row>
      <xdr:rowOff>296398</xdr:rowOff>
    </xdr:to>
    <xdr:sp macro="" textlink="">
      <xdr:nvSpPr>
        <xdr:cNvPr id="14" name="テキスト ボックス 13"/>
        <xdr:cNvSpPr txBox="1"/>
      </xdr:nvSpPr>
      <xdr:spPr>
        <a:xfrm>
          <a:off x="4168588" y="4752414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受付業務、宿泊斡旋、受講決定通知発送等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777</v>
      </c>
      <c r="AK2" s="945"/>
      <c r="AL2" s="945"/>
      <c r="AM2" s="945"/>
      <c r="AN2" s="98" t="s">
        <v>408</v>
      </c>
      <c r="AO2" s="945">
        <v>20</v>
      </c>
      <c r="AP2" s="945"/>
      <c r="AQ2" s="945"/>
      <c r="AR2" s="99" t="s">
        <v>713</v>
      </c>
      <c r="AS2" s="951">
        <v>778</v>
      </c>
      <c r="AT2" s="951"/>
      <c r="AU2" s="951"/>
      <c r="AV2" s="98" t="str">
        <f>IF(AW2="","","-")</f>
        <v/>
      </c>
      <c r="AW2" s="911"/>
      <c r="AX2" s="911"/>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783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412</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751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720</v>
      </c>
      <c r="H7" s="499"/>
      <c r="I7" s="499"/>
      <c r="J7" s="499"/>
      <c r="K7" s="499"/>
      <c r="L7" s="499"/>
      <c r="M7" s="499"/>
      <c r="N7" s="499"/>
      <c r="O7" s="499"/>
      <c r="P7" s="499"/>
      <c r="Q7" s="499"/>
      <c r="R7" s="499"/>
      <c r="S7" s="499"/>
      <c r="T7" s="499"/>
      <c r="U7" s="499"/>
      <c r="V7" s="499"/>
      <c r="W7" s="499"/>
      <c r="X7" s="500"/>
      <c r="Y7" s="923" t="s">
        <v>391</v>
      </c>
      <c r="Z7" s="440"/>
      <c r="AA7" s="440"/>
      <c r="AB7" s="440"/>
      <c r="AC7" s="440"/>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720</v>
      </c>
      <c r="Q13" s="657"/>
      <c r="R13" s="657"/>
      <c r="S13" s="657"/>
      <c r="T13" s="657"/>
      <c r="U13" s="657"/>
      <c r="V13" s="658"/>
      <c r="W13" s="656">
        <v>30</v>
      </c>
      <c r="X13" s="657"/>
      <c r="Y13" s="657"/>
      <c r="Z13" s="657"/>
      <c r="AA13" s="657"/>
      <c r="AB13" s="657"/>
      <c r="AC13" s="658"/>
      <c r="AD13" s="656">
        <v>31</v>
      </c>
      <c r="AE13" s="657"/>
      <c r="AF13" s="657"/>
      <c r="AG13" s="657"/>
      <c r="AH13" s="657"/>
      <c r="AI13" s="657"/>
      <c r="AJ13" s="658"/>
      <c r="AK13" s="656">
        <v>32</v>
      </c>
      <c r="AL13" s="657"/>
      <c r="AM13" s="657"/>
      <c r="AN13" s="657"/>
      <c r="AO13" s="657"/>
      <c r="AP13" s="657"/>
      <c r="AQ13" s="658"/>
      <c r="AR13" s="920">
        <v>60</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t="s">
        <v>720</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30</v>
      </c>
      <c r="X18" s="875"/>
      <c r="Y18" s="875"/>
      <c r="Z18" s="875"/>
      <c r="AA18" s="875"/>
      <c r="AB18" s="875"/>
      <c r="AC18" s="876"/>
      <c r="AD18" s="874">
        <f>SUM(AD13:AJ17)</f>
        <v>31</v>
      </c>
      <c r="AE18" s="875"/>
      <c r="AF18" s="875"/>
      <c r="AG18" s="875"/>
      <c r="AH18" s="875"/>
      <c r="AI18" s="875"/>
      <c r="AJ18" s="876"/>
      <c r="AK18" s="874">
        <f>SUM(AK13:AQ17)</f>
        <v>32</v>
      </c>
      <c r="AL18" s="875"/>
      <c r="AM18" s="875"/>
      <c r="AN18" s="875"/>
      <c r="AO18" s="875"/>
      <c r="AP18" s="875"/>
      <c r="AQ18" s="876"/>
      <c r="AR18" s="874">
        <f>SUM(AR13:AX17)</f>
        <v>60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v>33</v>
      </c>
      <c r="X19" s="657"/>
      <c r="Y19" s="657"/>
      <c r="Z19" s="657"/>
      <c r="AA19" s="657"/>
      <c r="AB19" s="657"/>
      <c r="AC19" s="658"/>
      <c r="AD19" s="656">
        <v>20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f t="shared" ref="W20" si="0">IF(W18=0, "-", SUM(W19)/W18)</f>
        <v>1.1000000000000001</v>
      </c>
      <c r="X20" s="316"/>
      <c r="Y20" s="316"/>
      <c r="Z20" s="316"/>
      <c r="AA20" s="316"/>
      <c r="AB20" s="316"/>
      <c r="AC20" s="316"/>
      <c r="AD20" s="316">
        <f t="shared" ref="AD20" si="1">IF(AD18=0, "-", SUM(AD19)/AD18)</f>
        <v>0.64516129032258063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1.1000000000000001</v>
      </c>
      <c r="X21" s="316"/>
      <c r="Y21" s="316"/>
      <c r="Z21" s="316"/>
      <c r="AA21" s="316"/>
      <c r="AB21" s="316"/>
      <c r="AC21" s="316"/>
      <c r="AD21" s="316">
        <f t="shared" ref="AD21" si="3">IF(AD19=0, "-", SUM(AD19)/SUM(AD13,AD14))</f>
        <v>0.64516129032258063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711</v>
      </c>
      <c r="B22" s="974"/>
      <c r="C22" s="974"/>
      <c r="D22" s="974"/>
      <c r="E22" s="974"/>
      <c r="F22" s="975"/>
      <c r="G22" s="969" t="s">
        <v>333</v>
      </c>
      <c r="H22" s="222"/>
      <c r="I22" s="222"/>
      <c r="J22" s="222"/>
      <c r="K22" s="222"/>
      <c r="L22" s="222"/>
      <c r="M22" s="222"/>
      <c r="N22" s="222"/>
      <c r="O22" s="223"/>
      <c r="P22" s="934" t="s">
        <v>709</v>
      </c>
      <c r="Q22" s="222"/>
      <c r="R22" s="222"/>
      <c r="S22" s="222"/>
      <c r="T22" s="222"/>
      <c r="U22" s="222"/>
      <c r="V22" s="223"/>
      <c r="W22" s="934" t="s">
        <v>710</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732</v>
      </c>
      <c r="H23" s="971"/>
      <c r="I23" s="971"/>
      <c r="J23" s="971"/>
      <c r="K23" s="971"/>
      <c r="L23" s="971"/>
      <c r="M23" s="971"/>
      <c r="N23" s="971"/>
      <c r="O23" s="972"/>
      <c r="P23" s="920">
        <v>32</v>
      </c>
      <c r="Q23" s="921"/>
      <c r="R23" s="921"/>
      <c r="S23" s="921"/>
      <c r="T23" s="921"/>
      <c r="U23" s="921"/>
      <c r="V23" s="935"/>
      <c r="W23" s="920">
        <v>60</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32</v>
      </c>
      <c r="Q29" s="657"/>
      <c r="R29" s="657"/>
      <c r="S29" s="657"/>
      <c r="T29" s="657"/>
      <c r="U29" s="657"/>
      <c r="V29" s="658"/>
      <c r="W29" s="952">
        <f>AR13</f>
        <v>60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5" t="s">
        <v>414</v>
      </c>
      <c r="AJ30" s="915"/>
      <c r="AK30" s="915"/>
      <c r="AL30" s="854"/>
      <c r="AM30" s="915" t="s">
        <v>511</v>
      </c>
      <c r="AN30" s="915"/>
      <c r="AO30" s="915"/>
      <c r="AP30" s="854"/>
      <c r="AQ30" s="766" t="s">
        <v>232</v>
      </c>
      <c r="AR30" s="767"/>
      <c r="AS30" s="767"/>
      <c r="AT30" s="768"/>
      <c r="AU30" s="773" t="s">
        <v>134</v>
      </c>
      <c r="AV30" s="773"/>
      <c r="AW30" s="773"/>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720</v>
      </c>
      <c r="AR31" s="201"/>
      <c r="AS31" s="136" t="s">
        <v>233</v>
      </c>
      <c r="AT31" s="137"/>
      <c r="AU31" s="200" t="s">
        <v>720</v>
      </c>
      <c r="AV31" s="200"/>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8" t="s">
        <v>720</v>
      </c>
      <c r="Q32" s="108"/>
      <c r="R32" s="108"/>
      <c r="S32" s="108"/>
      <c r="T32" s="108"/>
      <c r="U32" s="108"/>
      <c r="V32" s="108"/>
      <c r="W32" s="108"/>
      <c r="X32" s="109"/>
      <c r="Y32" s="471" t="s">
        <v>12</v>
      </c>
      <c r="Z32" s="531"/>
      <c r="AA32" s="532"/>
      <c r="AB32" s="461" t="s">
        <v>720</v>
      </c>
      <c r="AC32" s="461"/>
      <c r="AD32" s="461"/>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720</v>
      </c>
      <c r="AC33" s="523"/>
      <c r="AD33" s="523"/>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8"/>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723</v>
      </c>
      <c r="H82" s="675"/>
      <c r="I82" s="675"/>
      <c r="J82" s="675"/>
      <c r="K82" s="675"/>
      <c r="L82" s="675"/>
      <c r="M82" s="675"/>
      <c r="N82" s="675"/>
      <c r="O82" s="675"/>
      <c r="P82" s="675"/>
      <c r="Q82" s="675"/>
      <c r="R82" s="675"/>
      <c r="S82" s="675"/>
      <c r="T82" s="675"/>
      <c r="U82" s="675"/>
      <c r="V82" s="675"/>
      <c r="W82" s="675"/>
      <c r="X82" s="675"/>
      <c r="Y82" s="675"/>
      <c r="Z82" s="675"/>
      <c r="AA82" s="676"/>
      <c r="AB82" s="880" t="s">
        <v>779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720</v>
      </c>
      <c r="AR86" s="200"/>
      <c r="AS86" s="136" t="s">
        <v>233</v>
      </c>
      <c r="AT86" s="137"/>
      <c r="AU86" s="200">
        <v>3</v>
      </c>
      <c r="AV86" s="200"/>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7" t="s">
        <v>724</v>
      </c>
      <c r="H87" s="108"/>
      <c r="I87" s="108"/>
      <c r="J87" s="108"/>
      <c r="K87" s="108"/>
      <c r="L87" s="108"/>
      <c r="M87" s="108"/>
      <c r="N87" s="108"/>
      <c r="O87" s="109"/>
      <c r="P87" s="108" t="s">
        <v>725</v>
      </c>
      <c r="Q87" s="514"/>
      <c r="R87" s="514"/>
      <c r="S87" s="514"/>
      <c r="T87" s="514"/>
      <c r="U87" s="514"/>
      <c r="V87" s="514"/>
      <c r="W87" s="514"/>
      <c r="X87" s="515"/>
      <c r="Y87" s="561" t="s">
        <v>62</v>
      </c>
      <c r="Z87" s="562"/>
      <c r="AA87" s="563"/>
      <c r="AB87" s="461" t="s">
        <v>14</v>
      </c>
      <c r="AC87" s="461"/>
      <c r="AD87" s="461"/>
      <c r="AE87" s="218" t="s">
        <v>720</v>
      </c>
      <c r="AF87" s="219"/>
      <c r="AG87" s="219"/>
      <c r="AH87" s="219"/>
      <c r="AI87" s="218">
        <v>85.4</v>
      </c>
      <c r="AJ87" s="219"/>
      <c r="AK87" s="219"/>
      <c r="AL87" s="219"/>
      <c r="AM87" s="218">
        <v>94</v>
      </c>
      <c r="AN87" s="219"/>
      <c r="AO87" s="219"/>
      <c r="AP87" s="219"/>
      <c r="AQ87" s="336" t="s">
        <v>720</v>
      </c>
      <c r="AR87" s="208"/>
      <c r="AS87" s="208"/>
      <c r="AT87" s="337"/>
      <c r="AU87" s="219" t="s">
        <v>720</v>
      </c>
      <c r="AV87" s="219"/>
      <c r="AW87" s="219"/>
      <c r="AX87" s="221"/>
      <c r="AY87">
        <f t="shared" si="10"/>
        <v>1</v>
      </c>
    </row>
    <row r="88" spans="1:60" ht="23.25" customHeight="1" x14ac:dyDescent="0.15">
      <c r="A88" s="861"/>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408</v>
      </c>
      <c r="AC88" s="523"/>
      <c r="AD88" s="523"/>
      <c r="AE88" s="218" t="s">
        <v>720</v>
      </c>
      <c r="AF88" s="219"/>
      <c r="AG88" s="219"/>
      <c r="AH88" s="219"/>
      <c r="AI88" s="218" t="s">
        <v>720</v>
      </c>
      <c r="AJ88" s="219"/>
      <c r="AK88" s="219"/>
      <c r="AL88" s="219"/>
      <c r="AM88" s="218">
        <v>85.4</v>
      </c>
      <c r="AN88" s="219"/>
      <c r="AO88" s="219"/>
      <c r="AP88" s="219"/>
      <c r="AQ88" s="336" t="s">
        <v>720</v>
      </c>
      <c r="AR88" s="208"/>
      <c r="AS88" s="208"/>
      <c r="AT88" s="337"/>
      <c r="AU88" s="219"/>
      <c r="AV88" s="219"/>
      <c r="AW88" s="219"/>
      <c r="AX88" s="221"/>
      <c r="AY88">
        <f t="shared" si="10"/>
        <v>1</v>
      </c>
      <c r="AZ88" s="10"/>
      <c r="BA88" s="10"/>
      <c r="BB88" s="10"/>
      <c r="BC88" s="10"/>
    </row>
    <row r="89" spans="1:60" ht="23.25" customHeight="1" thickBot="1" x14ac:dyDescent="0.2">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t="s">
        <v>720</v>
      </c>
      <c r="AF89" s="226"/>
      <c r="AG89" s="226"/>
      <c r="AH89" s="226"/>
      <c r="AI89" s="225" t="s">
        <v>720</v>
      </c>
      <c r="AJ89" s="226"/>
      <c r="AK89" s="226"/>
      <c r="AL89" s="226"/>
      <c r="AM89" s="225">
        <f>AM87/AM88*100</f>
        <v>110.0702576112412</v>
      </c>
      <c r="AN89" s="226"/>
      <c r="AO89" s="226"/>
      <c r="AP89" s="226"/>
      <c r="AQ89" s="336" t="s">
        <v>720</v>
      </c>
      <c r="AR89" s="208"/>
      <c r="AS89" s="208"/>
      <c r="AT89" s="337"/>
      <c r="AU89" s="219" t="s">
        <v>720</v>
      </c>
      <c r="AV89" s="219"/>
      <c r="AW89" s="219"/>
      <c r="AX89" s="221"/>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1"/>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1"/>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727</v>
      </c>
      <c r="AC101" s="461"/>
      <c r="AD101" s="461"/>
      <c r="AE101" s="282" t="s">
        <v>720</v>
      </c>
      <c r="AF101" s="282"/>
      <c r="AG101" s="282"/>
      <c r="AH101" s="282"/>
      <c r="AI101" s="282">
        <v>1179</v>
      </c>
      <c r="AJ101" s="282"/>
      <c r="AK101" s="282"/>
      <c r="AL101" s="282"/>
      <c r="AM101" s="282">
        <v>2043</v>
      </c>
      <c r="AN101" s="282"/>
      <c r="AO101" s="282"/>
      <c r="AP101" s="282"/>
      <c r="AQ101" s="282" t="s">
        <v>720</v>
      </c>
      <c r="AR101" s="282"/>
      <c r="AS101" s="282"/>
      <c r="AT101" s="282"/>
      <c r="AU101" s="218" t="s">
        <v>720</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727</v>
      </c>
      <c r="AC102" s="461"/>
      <c r="AD102" s="461"/>
      <c r="AE102" s="282" t="s">
        <v>720</v>
      </c>
      <c r="AF102" s="282"/>
      <c r="AG102" s="282"/>
      <c r="AH102" s="282"/>
      <c r="AI102" s="282">
        <v>1340</v>
      </c>
      <c r="AJ102" s="282"/>
      <c r="AK102" s="282"/>
      <c r="AL102" s="282"/>
      <c r="AM102" s="282">
        <v>1200</v>
      </c>
      <c r="AN102" s="282"/>
      <c r="AO102" s="282"/>
      <c r="AP102" s="282"/>
      <c r="AQ102" s="282">
        <v>1200</v>
      </c>
      <c r="AR102" s="282"/>
      <c r="AS102" s="282"/>
      <c r="AT102" s="282"/>
      <c r="AU102" s="225" t="s">
        <v>720</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t="s">
        <v>408</v>
      </c>
      <c r="AF116" s="282"/>
      <c r="AG116" s="282"/>
      <c r="AH116" s="282"/>
      <c r="AI116" s="282">
        <f>32730642/1179</f>
        <v>27761.358778625956</v>
      </c>
      <c r="AJ116" s="282"/>
      <c r="AK116" s="282"/>
      <c r="AL116" s="282"/>
      <c r="AM116" s="282">
        <f>19865331/2043</f>
        <v>9723.6079295154177</v>
      </c>
      <c r="AN116" s="282"/>
      <c r="AO116" s="282"/>
      <c r="AP116" s="282"/>
      <c r="AQ116" s="218">
        <f>32364000/1200</f>
        <v>26970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408</v>
      </c>
      <c r="AF117" s="551"/>
      <c r="AG117" s="551"/>
      <c r="AH117" s="551"/>
      <c r="AI117" s="551" t="s">
        <v>731</v>
      </c>
      <c r="AJ117" s="551"/>
      <c r="AK117" s="551"/>
      <c r="AL117" s="551"/>
      <c r="AM117" s="551" t="s">
        <v>752</v>
      </c>
      <c r="AN117" s="551"/>
      <c r="AO117" s="551"/>
      <c r="AP117" s="551"/>
      <c r="AQ117" s="551" t="s">
        <v>733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778</v>
      </c>
      <c r="AR133" s="200"/>
      <c r="AS133" s="136" t="s">
        <v>233</v>
      </c>
      <c r="AT133" s="137"/>
      <c r="AU133" s="201" t="s">
        <v>778</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2"/>
      <c r="E430" s="175" t="s">
        <v>401</v>
      </c>
      <c r="F430" s="894"/>
      <c r="G430" s="895" t="s">
        <v>252</v>
      </c>
      <c r="H430" s="126"/>
      <c r="I430" s="126"/>
      <c r="J430" s="896" t="s">
        <v>719</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778</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0.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717</v>
      </c>
      <c r="AE702" s="342"/>
      <c r="AF702" s="342"/>
      <c r="AG702" s="380" t="s">
        <v>737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717</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717</v>
      </c>
      <c r="AE705" s="714"/>
      <c r="AF705" s="714"/>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717</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717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741</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741</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741</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717</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741</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717</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717</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t="s">
        <v>778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778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782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676</v>
      </c>
      <c r="B737" s="211"/>
      <c r="C737" s="211"/>
      <c r="D737" s="212"/>
      <c r="E737" s="955" t="s">
        <v>720</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399</v>
      </c>
      <c r="B738" s="361"/>
      <c r="C738" s="361"/>
      <c r="D738" s="361"/>
      <c r="E738" s="955" t="s">
        <v>720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398</v>
      </c>
      <c r="B739" s="361"/>
      <c r="C739" s="361"/>
      <c r="D739" s="361"/>
      <c r="E739" s="955" t="s">
        <v>720</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397</v>
      </c>
      <c r="B740" s="361"/>
      <c r="C740" s="361"/>
      <c r="D740" s="361"/>
      <c r="E740" s="955" t="s">
        <v>720</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396</v>
      </c>
      <c r="B741" s="361"/>
      <c r="C741" s="361"/>
      <c r="D741" s="361"/>
      <c r="E741" s="955" t="s">
        <v>720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395</v>
      </c>
      <c r="B742" s="361"/>
      <c r="C742" s="361"/>
      <c r="D742" s="361"/>
      <c r="E742" s="955" t="s">
        <v>720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394</v>
      </c>
      <c r="B743" s="361"/>
      <c r="C743" s="361"/>
      <c r="D743" s="361"/>
      <c r="E743" s="955" t="s">
        <v>720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393</v>
      </c>
      <c r="B744" s="361"/>
      <c r="C744" s="361"/>
      <c r="D744" s="361"/>
      <c r="E744" s="955" t="s">
        <v>720</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392</v>
      </c>
      <c r="B745" s="361"/>
      <c r="C745" s="361"/>
      <c r="D745" s="361"/>
      <c r="E745" s="992" t="s">
        <v>720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549</v>
      </c>
      <c r="B746" s="361"/>
      <c r="C746" s="361"/>
      <c r="D746" s="361"/>
      <c r="E746" s="961" t="s">
        <v>714</v>
      </c>
      <c r="F746" s="959"/>
      <c r="G746" s="959"/>
      <c r="H746" s="100" t="str">
        <f>IF(E746="","","-")</f>
        <v>-</v>
      </c>
      <c r="I746" s="959" t="s">
        <v>390</v>
      </c>
      <c r="J746" s="959"/>
      <c r="K746" s="100" t="str">
        <f>IF(I746="","","-")</f>
        <v>-</v>
      </c>
      <c r="L746" s="960">
        <v>36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511</v>
      </c>
      <c r="B747" s="361"/>
      <c r="C747" s="361"/>
      <c r="D747" s="361"/>
      <c r="E747" s="961" t="s">
        <v>714</v>
      </c>
      <c r="F747" s="959"/>
      <c r="G747" s="959"/>
      <c r="H747" s="100" t="str">
        <f>IF(E747="","","-")</f>
        <v>-</v>
      </c>
      <c r="I747" s="959"/>
      <c r="J747" s="959"/>
      <c r="K747" s="100" t="str">
        <f>IF(I747="","","-")</f>
        <v/>
      </c>
      <c r="L747" s="960">
        <v>713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766</v>
      </c>
      <c r="M789" s="664"/>
      <c r="N789" s="664"/>
      <c r="O789" s="664"/>
      <c r="P789" s="664"/>
      <c r="Q789" s="664"/>
      <c r="R789" s="664"/>
      <c r="S789" s="664"/>
      <c r="T789" s="664"/>
      <c r="U789" s="664"/>
      <c r="V789" s="664"/>
      <c r="W789" s="664"/>
      <c r="X789" s="665"/>
      <c r="Y789" s="383">
        <v>10.4</v>
      </c>
      <c r="Z789" s="384"/>
      <c r="AA789" s="384"/>
      <c r="AB789" s="801"/>
      <c r="AC789" s="669" t="s">
        <v>774</v>
      </c>
      <c r="AD789" s="670"/>
      <c r="AE789" s="670"/>
      <c r="AF789" s="670"/>
      <c r="AG789" s="671"/>
      <c r="AH789" s="663" t="s">
        <v>775</v>
      </c>
      <c r="AI789" s="664"/>
      <c r="AJ789" s="664"/>
      <c r="AK789" s="664"/>
      <c r="AL789" s="664"/>
      <c r="AM789" s="664"/>
      <c r="AN789" s="664"/>
      <c r="AO789" s="664"/>
      <c r="AP789" s="664"/>
      <c r="AQ789" s="664"/>
      <c r="AR789" s="664"/>
      <c r="AS789" s="664"/>
      <c r="AT789" s="665"/>
      <c r="AU789" s="383">
        <v>5.7</v>
      </c>
      <c r="AV789" s="384"/>
      <c r="AW789" s="384"/>
      <c r="AX789" s="385"/>
    </row>
    <row r="790" spans="1:51" ht="24.75" customHeight="1" x14ac:dyDescent="0.15">
      <c r="A790" s="630"/>
      <c r="B790" s="631"/>
      <c r="C790" s="631"/>
      <c r="D790" s="631"/>
      <c r="E790" s="631"/>
      <c r="F790" s="632"/>
      <c r="G790" s="605" t="s">
        <v>756</v>
      </c>
      <c r="H790" s="606"/>
      <c r="I790" s="606"/>
      <c r="J790" s="606"/>
      <c r="K790" s="607"/>
      <c r="L790" s="597" t="s">
        <v>765</v>
      </c>
      <c r="M790" s="598"/>
      <c r="N790" s="598"/>
      <c r="O790" s="598"/>
      <c r="P790" s="598"/>
      <c r="Q790" s="598"/>
      <c r="R790" s="598"/>
      <c r="S790" s="598"/>
      <c r="T790" s="598"/>
      <c r="U790" s="598"/>
      <c r="V790" s="598"/>
      <c r="W790" s="598"/>
      <c r="X790" s="599"/>
      <c r="Y790" s="600">
        <v>2.9</v>
      </c>
      <c r="Z790" s="601"/>
      <c r="AA790" s="601"/>
      <c r="AB790" s="611"/>
      <c r="AC790" s="605" t="s">
        <v>763</v>
      </c>
      <c r="AD790" s="606"/>
      <c r="AE790" s="606"/>
      <c r="AF790" s="606"/>
      <c r="AG790" s="607"/>
      <c r="AH790" s="597" t="s">
        <v>776</v>
      </c>
      <c r="AI790" s="598"/>
      <c r="AJ790" s="598"/>
      <c r="AK790" s="598"/>
      <c r="AL790" s="598"/>
      <c r="AM790" s="598"/>
      <c r="AN790" s="598"/>
      <c r="AO790" s="598"/>
      <c r="AP790" s="598"/>
      <c r="AQ790" s="598"/>
      <c r="AR790" s="598"/>
      <c r="AS790" s="598"/>
      <c r="AT790" s="599"/>
      <c r="AU790" s="600">
        <v>4.2</v>
      </c>
      <c r="AV790" s="601"/>
      <c r="AW790" s="601"/>
      <c r="AX790" s="602"/>
    </row>
    <row r="791" spans="1:51" ht="24.75" customHeight="1" x14ac:dyDescent="0.15">
      <c r="A791" s="630"/>
      <c r="B791" s="631"/>
      <c r="C791" s="631"/>
      <c r="D791" s="631"/>
      <c r="E791" s="631"/>
      <c r="F791" s="632"/>
      <c r="G791" s="605" t="s">
        <v>757</v>
      </c>
      <c r="H791" s="606"/>
      <c r="I791" s="606"/>
      <c r="J791" s="606"/>
      <c r="K791" s="607"/>
      <c r="L791" s="597" t="s">
        <v>767</v>
      </c>
      <c r="M791" s="598"/>
      <c r="N791" s="598"/>
      <c r="O791" s="598"/>
      <c r="P791" s="598"/>
      <c r="Q791" s="598"/>
      <c r="R791" s="598"/>
      <c r="S791" s="598"/>
      <c r="T791" s="598"/>
      <c r="U791" s="598"/>
      <c r="V791" s="598"/>
      <c r="W791" s="598"/>
      <c r="X791" s="599"/>
      <c r="Y791" s="600">
        <v>2</v>
      </c>
      <c r="Z791" s="601"/>
      <c r="AA791" s="601"/>
      <c r="AB791" s="611"/>
      <c r="AC791" s="605" t="s">
        <v>761</v>
      </c>
      <c r="AD791" s="606"/>
      <c r="AE791" s="606"/>
      <c r="AF791" s="606"/>
      <c r="AG791" s="607"/>
      <c r="AH791" s="597" t="s">
        <v>771</v>
      </c>
      <c r="AI791" s="598"/>
      <c r="AJ791" s="598"/>
      <c r="AK791" s="598"/>
      <c r="AL791" s="598"/>
      <c r="AM791" s="598"/>
      <c r="AN791" s="598"/>
      <c r="AO791" s="598"/>
      <c r="AP791" s="598"/>
      <c r="AQ791" s="598"/>
      <c r="AR791" s="598"/>
      <c r="AS791" s="598"/>
      <c r="AT791" s="599"/>
      <c r="AU791" s="600">
        <v>0.1</v>
      </c>
      <c r="AV791" s="601"/>
      <c r="AW791" s="601"/>
      <c r="AX791" s="602"/>
    </row>
    <row r="792" spans="1:51" ht="24.75" customHeight="1" x14ac:dyDescent="0.15">
      <c r="A792" s="630"/>
      <c r="B792" s="631"/>
      <c r="C792" s="631"/>
      <c r="D792" s="631"/>
      <c r="E792" s="631"/>
      <c r="F792" s="632"/>
      <c r="G792" s="605" t="s">
        <v>758</v>
      </c>
      <c r="H792" s="606"/>
      <c r="I792" s="606"/>
      <c r="J792" s="606"/>
      <c r="K792" s="607"/>
      <c r="L792" s="597" t="s">
        <v>768</v>
      </c>
      <c r="M792" s="598"/>
      <c r="N792" s="598"/>
      <c r="O792" s="598"/>
      <c r="P792" s="598"/>
      <c r="Q792" s="598"/>
      <c r="R792" s="598"/>
      <c r="S792" s="598"/>
      <c r="T792" s="598"/>
      <c r="U792" s="598"/>
      <c r="V792" s="598"/>
      <c r="W792" s="598"/>
      <c r="X792" s="599"/>
      <c r="Y792" s="600">
        <v>1.84</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759</v>
      </c>
      <c r="H793" s="606"/>
      <c r="I793" s="606"/>
      <c r="J793" s="606"/>
      <c r="K793" s="607"/>
      <c r="L793" s="597" t="s">
        <v>769</v>
      </c>
      <c r="M793" s="598"/>
      <c r="N793" s="598"/>
      <c r="O793" s="598"/>
      <c r="P793" s="598"/>
      <c r="Q793" s="598"/>
      <c r="R793" s="598"/>
      <c r="S793" s="598"/>
      <c r="T793" s="598"/>
      <c r="U793" s="598"/>
      <c r="V793" s="598"/>
      <c r="W793" s="598"/>
      <c r="X793" s="599"/>
      <c r="Y793" s="600">
        <v>1.5</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760</v>
      </c>
      <c r="H794" s="606"/>
      <c r="I794" s="606"/>
      <c r="J794" s="606"/>
      <c r="K794" s="607"/>
      <c r="L794" s="597" t="s">
        <v>770</v>
      </c>
      <c r="M794" s="598"/>
      <c r="N794" s="598"/>
      <c r="O794" s="598"/>
      <c r="P794" s="598"/>
      <c r="Q794" s="598"/>
      <c r="R794" s="598"/>
      <c r="S794" s="598"/>
      <c r="T794" s="598"/>
      <c r="U794" s="598"/>
      <c r="V794" s="598"/>
      <c r="W794" s="598"/>
      <c r="X794" s="599"/>
      <c r="Y794" s="600">
        <v>0.8</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761</v>
      </c>
      <c r="H795" s="606"/>
      <c r="I795" s="606"/>
      <c r="J795" s="606"/>
      <c r="K795" s="607"/>
      <c r="L795" s="597" t="s">
        <v>771</v>
      </c>
      <c r="M795" s="598"/>
      <c r="N795" s="598"/>
      <c r="O795" s="598"/>
      <c r="P795" s="598"/>
      <c r="Q795" s="598"/>
      <c r="R795" s="598"/>
      <c r="S795" s="598"/>
      <c r="T795" s="598"/>
      <c r="U795" s="598"/>
      <c r="V795" s="598"/>
      <c r="W795" s="598"/>
      <c r="X795" s="599"/>
      <c r="Y795" s="600">
        <v>0.2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762</v>
      </c>
      <c r="H796" s="606"/>
      <c r="I796" s="606"/>
      <c r="J796" s="606"/>
      <c r="K796" s="607"/>
      <c r="L796" s="597" t="s">
        <v>772</v>
      </c>
      <c r="M796" s="598"/>
      <c r="N796" s="598"/>
      <c r="O796" s="598"/>
      <c r="P796" s="598"/>
      <c r="Q796" s="598"/>
      <c r="R796" s="598"/>
      <c r="S796" s="598"/>
      <c r="T796" s="598"/>
      <c r="U796" s="598"/>
      <c r="V796" s="598"/>
      <c r="W796" s="598"/>
      <c r="X796" s="599"/>
      <c r="Y796" s="600">
        <v>0.2</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t="s">
        <v>763</v>
      </c>
      <c r="H797" s="606"/>
      <c r="I797" s="606"/>
      <c r="J797" s="606"/>
      <c r="K797" s="607"/>
      <c r="L797" s="597" t="s">
        <v>773</v>
      </c>
      <c r="M797" s="598"/>
      <c r="N797" s="598"/>
      <c r="O797" s="598"/>
      <c r="P797" s="598"/>
      <c r="Q797" s="598"/>
      <c r="R797" s="598"/>
      <c r="S797" s="598"/>
      <c r="T797" s="598"/>
      <c r="U797" s="598"/>
      <c r="V797" s="598"/>
      <c r="W797" s="598"/>
      <c r="X797" s="599"/>
      <c r="Y797" s="600">
        <v>0.03</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t="s">
        <v>764</v>
      </c>
      <c r="H798" s="606"/>
      <c r="I798" s="606"/>
      <c r="J798" s="606"/>
      <c r="K798" s="607"/>
      <c r="L798" s="597"/>
      <c r="M798" s="598"/>
      <c r="N798" s="598"/>
      <c r="O798" s="598"/>
      <c r="P798" s="598"/>
      <c r="Q798" s="598"/>
      <c r="R798" s="598"/>
      <c r="S798" s="598"/>
      <c r="T798" s="598"/>
      <c r="U798" s="598"/>
      <c r="V798" s="598"/>
      <c r="W798" s="598"/>
      <c r="X798" s="599"/>
      <c r="Y798" s="600">
        <v>0.04</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19.91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749</v>
      </c>
      <c r="D845" s="343"/>
      <c r="E845" s="343"/>
      <c r="F845" s="343"/>
      <c r="G845" s="343"/>
      <c r="H845" s="343"/>
      <c r="I845" s="343"/>
      <c r="J845" s="344">
        <v>2010005001032</v>
      </c>
      <c r="K845" s="345"/>
      <c r="L845" s="345"/>
      <c r="M845" s="345"/>
      <c r="N845" s="345"/>
      <c r="O845" s="345"/>
      <c r="P845" s="905" t="s">
        <v>750</v>
      </c>
      <c r="Q845" s="906"/>
      <c r="R845" s="906"/>
      <c r="S845" s="906"/>
      <c r="T845" s="906"/>
      <c r="U845" s="906"/>
      <c r="V845" s="906"/>
      <c r="W845" s="906"/>
      <c r="X845" s="906"/>
      <c r="Y845" s="347">
        <v>19.899999999999999</v>
      </c>
      <c r="Z845" s="348"/>
      <c r="AA845" s="348"/>
      <c r="AB845" s="349"/>
      <c r="AC845" s="900" t="s">
        <v>375</v>
      </c>
      <c r="AD845" s="901"/>
      <c r="AE845" s="901"/>
      <c r="AF845" s="901"/>
      <c r="AG845" s="901"/>
      <c r="AH845" s="366">
        <v>1</v>
      </c>
      <c r="AI845" s="367"/>
      <c r="AJ845" s="367"/>
      <c r="AK845" s="367"/>
      <c r="AL845" s="354">
        <v>95.3</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t="s">
        <v>719</v>
      </c>
      <c r="D1110" s="368"/>
      <c r="E1110" s="369" t="s">
        <v>719</v>
      </c>
      <c r="F1110" s="369"/>
      <c r="G1110" s="369"/>
      <c r="H1110" s="369"/>
      <c r="I1110" s="369"/>
      <c r="J1110" s="344" t="s">
        <v>719</v>
      </c>
      <c r="K1110" s="345"/>
      <c r="L1110" s="345"/>
      <c r="M1110" s="345"/>
      <c r="N1110" s="345"/>
      <c r="O1110" s="345"/>
      <c r="P1110" s="357" t="s">
        <v>408</v>
      </c>
      <c r="Q1110" s="357"/>
      <c r="R1110" s="357"/>
      <c r="S1110" s="357"/>
      <c r="T1110" s="357"/>
      <c r="U1110" s="357"/>
      <c r="V1110" s="357"/>
      <c r="W1110" s="357"/>
      <c r="X1110" s="357"/>
      <c r="Y1110" s="347" t="s">
        <v>719</v>
      </c>
      <c r="Z1110" s="348"/>
      <c r="AA1110" s="348"/>
      <c r="AB1110" s="349"/>
      <c r="AC1110" s="371" t="s">
        <v>719</v>
      </c>
      <c r="AD1110" s="371"/>
      <c r="AE1110" s="371"/>
      <c r="AF1110" s="371"/>
      <c r="AG1110" s="371"/>
      <c r="AH1110" s="352" t="s">
        <v>719</v>
      </c>
      <c r="AI1110" s="353"/>
      <c r="AJ1110" s="353"/>
      <c r="AK1110" s="353"/>
      <c r="AL1110" s="354" t="s">
        <v>719</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Q116">
    <cfRule type="expression" dxfId="2607" priority="13177">
      <formula>IF(RIGHT(TEXT(AQ116,"0.#"),1)=".",FALSE,TRUE)</formula>
    </cfRule>
    <cfRule type="expression" dxfId="2606" priority="13178">
      <formula>IF(RIGHT(TEXT(AQ116,"0.#"),1)=".",TRUE,FALSE)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M117">
    <cfRule type="expression" dxfId="2603" priority="13171">
      <formula>IF(RIGHT(TEXT(AM117,"0.#"),1)=".",FALSE,TRUE)</formula>
    </cfRule>
    <cfRule type="expression" dxfId="2602" priority="13172">
      <formula>IF(RIGHT(TEXT(AM117,"0.#"),1)=".",TRUE,FALSE)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1:AO1139">
    <cfRule type="expression" dxfId="2415" priority="2881">
      <formula>IF(AND(AL1111&gt;=0, RIGHT(TEXT(AL1111,"0.#"),1)&lt;&gt;"."),TRUE,FALSE)</formula>
    </cfRule>
    <cfRule type="expression" dxfId="2414" priority="2882">
      <formula>IF(AND(AL1111&gt;=0, RIGHT(TEXT(AL1111,"0.#"),1)="."),TRUE,FALSE)</formula>
    </cfRule>
    <cfRule type="expression" dxfId="2413" priority="2883">
      <formula>IF(AND(AL1111&lt;0, RIGHT(TEXT(AL1111,"0.#"),1)&lt;&gt;"."),TRUE,FALSE)</formula>
    </cfRule>
    <cfRule type="expression" dxfId="2412" priority="2884">
      <formula>IF(AND(AL1111&lt;0, RIGHT(TEXT(AL1111,"0.#"),1)="."),TRUE,FALSE)</formula>
    </cfRule>
  </conditionalFormatting>
  <conditionalFormatting sqref="Y1111:Y1139">
    <cfRule type="expression" dxfId="2411" priority="2879">
      <formula>IF(RIGHT(TEXT(Y1111,"0.#"),1)=".",FALSE,TRUE)</formula>
    </cfRule>
    <cfRule type="expression" dxfId="2410" priority="2880">
      <formula>IF(RIGHT(TEXT(Y1111,"0.#"),1)=".",TRUE,FALSE)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89"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5"/>
      <c r="AA2" s="826"/>
      <c r="AB2" s="1025" t="s">
        <v>11</v>
      </c>
      <c r="AC2" s="1026"/>
      <c r="AD2" s="1027"/>
      <c r="AE2" s="1031" t="s">
        <v>392</v>
      </c>
      <c r="AF2" s="1031"/>
      <c r="AG2" s="1031"/>
      <c r="AH2" s="1031"/>
      <c r="AI2" s="1031" t="s">
        <v>414</v>
      </c>
      <c r="AJ2" s="1031"/>
      <c r="AK2" s="1031"/>
      <c r="AL2" s="557"/>
      <c r="AM2" s="1031" t="s">
        <v>511</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5"/>
      <c r="AA9" s="826"/>
      <c r="AB9" s="1025" t="s">
        <v>11</v>
      </c>
      <c r="AC9" s="1026"/>
      <c r="AD9" s="1027"/>
      <c r="AE9" s="1031" t="s">
        <v>392</v>
      </c>
      <c r="AF9" s="1031"/>
      <c r="AG9" s="1031"/>
      <c r="AH9" s="1031"/>
      <c r="AI9" s="1031" t="s">
        <v>414</v>
      </c>
      <c r="AJ9" s="1031"/>
      <c r="AK9" s="1031"/>
      <c r="AL9" s="557"/>
      <c r="AM9" s="1031" t="s">
        <v>511</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5"/>
      <c r="AA16" s="826"/>
      <c r="AB16" s="1025" t="s">
        <v>11</v>
      </c>
      <c r="AC16" s="1026"/>
      <c r="AD16" s="1027"/>
      <c r="AE16" s="1031" t="s">
        <v>392</v>
      </c>
      <c r="AF16" s="1031"/>
      <c r="AG16" s="1031"/>
      <c r="AH16" s="1031"/>
      <c r="AI16" s="1031" t="s">
        <v>414</v>
      </c>
      <c r="AJ16" s="1031"/>
      <c r="AK16" s="1031"/>
      <c r="AL16" s="557"/>
      <c r="AM16" s="1031" t="s">
        <v>511</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5"/>
      <c r="AA23" s="826"/>
      <c r="AB23" s="1025" t="s">
        <v>11</v>
      </c>
      <c r="AC23" s="1026"/>
      <c r="AD23" s="1027"/>
      <c r="AE23" s="1031" t="s">
        <v>392</v>
      </c>
      <c r="AF23" s="1031"/>
      <c r="AG23" s="1031"/>
      <c r="AH23" s="1031"/>
      <c r="AI23" s="1031" t="s">
        <v>414</v>
      </c>
      <c r="AJ23" s="1031"/>
      <c r="AK23" s="1031"/>
      <c r="AL23" s="557"/>
      <c r="AM23" s="1031" t="s">
        <v>511</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5"/>
      <c r="AA30" s="826"/>
      <c r="AB30" s="1025" t="s">
        <v>11</v>
      </c>
      <c r="AC30" s="1026"/>
      <c r="AD30" s="1027"/>
      <c r="AE30" s="1031" t="s">
        <v>392</v>
      </c>
      <c r="AF30" s="1031"/>
      <c r="AG30" s="1031"/>
      <c r="AH30" s="1031"/>
      <c r="AI30" s="1031" t="s">
        <v>414</v>
      </c>
      <c r="AJ30" s="1031"/>
      <c r="AK30" s="1031"/>
      <c r="AL30" s="557"/>
      <c r="AM30" s="1031" t="s">
        <v>511</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5"/>
      <c r="AA37" s="826"/>
      <c r="AB37" s="1025" t="s">
        <v>11</v>
      </c>
      <c r="AC37" s="1026"/>
      <c r="AD37" s="1027"/>
      <c r="AE37" s="1031" t="s">
        <v>392</v>
      </c>
      <c r="AF37" s="1031"/>
      <c r="AG37" s="1031"/>
      <c r="AH37" s="1031"/>
      <c r="AI37" s="1031" t="s">
        <v>414</v>
      </c>
      <c r="AJ37" s="1031"/>
      <c r="AK37" s="1031"/>
      <c r="AL37" s="557"/>
      <c r="AM37" s="1031" t="s">
        <v>511</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5"/>
      <c r="AA44" s="826"/>
      <c r="AB44" s="1025" t="s">
        <v>11</v>
      </c>
      <c r="AC44" s="1026"/>
      <c r="AD44" s="1027"/>
      <c r="AE44" s="1031" t="s">
        <v>392</v>
      </c>
      <c r="AF44" s="1031"/>
      <c r="AG44" s="1031"/>
      <c r="AH44" s="1031"/>
      <c r="AI44" s="1031" t="s">
        <v>414</v>
      </c>
      <c r="AJ44" s="1031"/>
      <c r="AK44" s="1031"/>
      <c r="AL44" s="557"/>
      <c r="AM44" s="1031" t="s">
        <v>511</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5"/>
      <c r="AA51" s="826"/>
      <c r="AB51" s="557" t="s">
        <v>11</v>
      </c>
      <c r="AC51" s="1026"/>
      <c r="AD51" s="1027"/>
      <c r="AE51" s="1031" t="s">
        <v>392</v>
      </c>
      <c r="AF51" s="1031"/>
      <c r="AG51" s="1031"/>
      <c r="AH51" s="1031"/>
      <c r="AI51" s="1031" t="s">
        <v>414</v>
      </c>
      <c r="AJ51" s="1031"/>
      <c r="AK51" s="1031"/>
      <c r="AL51" s="557"/>
      <c r="AM51" s="1031" t="s">
        <v>511</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5"/>
      <c r="AA58" s="826"/>
      <c r="AB58" s="1025" t="s">
        <v>11</v>
      </c>
      <c r="AC58" s="1026"/>
      <c r="AD58" s="1027"/>
      <c r="AE58" s="1031" t="s">
        <v>392</v>
      </c>
      <c r="AF58" s="1031"/>
      <c r="AG58" s="1031"/>
      <c r="AH58" s="1031"/>
      <c r="AI58" s="1031" t="s">
        <v>414</v>
      </c>
      <c r="AJ58" s="1031"/>
      <c r="AK58" s="1031"/>
      <c r="AL58" s="557"/>
      <c r="AM58" s="1031" t="s">
        <v>511</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5"/>
      <c r="AA65" s="826"/>
      <c r="AB65" s="1025" t="s">
        <v>11</v>
      </c>
      <c r="AC65" s="1026"/>
      <c r="AD65" s="1027"/>
      <c r="AE65" s="1031" t="s">
        <v>392</v>
      </c>
      <c r="AF65" s="1031"/>
      <c r="AG65" s="1031"/>
      <c r="AH65" s="1031"/>
      <c r="AI65" s="1031" t="s">
        <v>414</v>
      </c>
      <c r="AJ65" s="1031"/>
      <c r="AK65" s="1031"/>
      <c r="AL65" s="557"/>
      <c r="AM65" s="1031" t="s">
        <v>511</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2021-05-12T03:47:17Z</cp:lastPrinted>
  <dcterms:created xsi:type="dcterms:W3CDTF">2012-03-13T00:50:25Z</dcterms:created>
  <dcterms:modified xsi:type="dcterms:W3CDTF">2021-09-02T06:40:54Z</dcterms:modified>
</cp:coreProperties>
</file>