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３年度\レビュー\確定版\外部有識者点検対象外\★会計課チェック後\10_チ\"/>
    </mc:Choice>
  </mc:AlternateContent>
  <bookViews>
    <workbookView xWindow="2550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<sst xmlns="http://schemas.openxmlformats.org/spreadsheetml/2006/main" count="2391" uniqueCount="721">
  <si>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</si>
  <si>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</si>
  <si>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</si>
  <si>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</si>
  <si>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</si>
  <si>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</si>
  <si>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</si>
  <si>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</si>
  <si>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</si>
  <si>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</si>
  <si>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</si>
  <si>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</si>
  <si>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</si>
  <si>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</si>
  <si>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</si>
  <si>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</si>
  <si>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</si>
  <si>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</si>
  <si>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</si>
  <si>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</si>
  <si>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</si>
  <si>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</si>
  <si>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</si>
  <si>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</si>
  <si>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</si>
  <si>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</si>
  <si>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</si>
  <si>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</si>
  <si>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</si>
  <si>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</si>
  <si>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</si>
  <si>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</si>
  <si>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</si>
  <si>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</si>
  <si>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</si>
  <si>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</si>
  <si>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</si>
  <si>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</si>
  <si>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</si>
  <si>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</si>
  <si>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</si>
  <si>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</si>
  <si>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</si>
  <si>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</si>
  <si>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</si>
  <si>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</si>
  <si>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</si>
  <si>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</si>
  <si>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</si>
  <si>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</si>
  <si>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</si>
  <si>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</si>
  <si>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</si>
  <si>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</si>
  <si>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</si>
  <si>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</si>
  <si>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</si>
  <si>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</si>
  <si>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</si>
  <si>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</si>
  <si>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</si>
  <si>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</si>
  <si>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</si>
  <si>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</si>
  <si>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</si>
  <si>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</si>
  <si>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</si>
  <si>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</si>
  <si>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</si>
  <si>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</si>
  <si>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</si>
  <si>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</si>
  <si>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</si>
  <si>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</si>
  <si>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</si>
  <si>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</si>
  <si>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</si>
  <si>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</si>
  <si>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</si>
  <si>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</si>
  <si>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</si>
  <si>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</si>
  <si>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</si>
  <si>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</si>
  <si>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</si>
  <si>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</si>
  <si>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</si>
  <si>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</si>
  <si>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</si>
  <si>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</si>
  <si>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</si>
  <si>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</si>
  <si>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</si>
  <si>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</si>
  <si>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</si>
  <si>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</si>
  <si>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</si>
  <si>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</si>
  <si>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</si>
  <si>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</si>
  <si>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</si>
  <si>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</si>
  <si>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</si>
  <si>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</si>
  <si>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</si>
  <si>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</si>
  <si>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</si>
  <si>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</si>
  <si>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</si>
  <si>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</si>
  <si>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</si>
  <si>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</si>
  <si>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</si>
  <si>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</si>
  <si>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</si>
  <si>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</si>
  <si>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</si>
  <si>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</si>
  <si>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</si>
  <si>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</si>
  <si>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</si>
  <si>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</si>
  <si>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</si>
  <si>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</si>
  <si>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</si>
  <si>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</si>
  <si>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</si>
  <si>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</si>
  <si>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</si>
  <si>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</si>
  <si>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</si>
  <si>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</si>
  <si>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</si>
  <si>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</si>
  <si>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</si>
  <si>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</si>
  <si>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</si>
  <si>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</si>
  <si>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</si>
  <si>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</si>
  <si>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</si>
  <si>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</si>
  <si>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</si>
  <si>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</si>
  <si>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</si>
  <si>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</si>
  <si>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</si>
  <si>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</si>
  <si>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</si>
  <si>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</si>
  <si>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</si>
  <si>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</si>
  <si>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</si>
  <si>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</si>
  <si>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</si>
  <si>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</si>
  <si>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</si>
  <si>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</si>
  <si>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</si>
  <si>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</si>
  <si>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</si>
  <si>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</si>
  <si>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</si>
  <si>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</si>
  <si>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</si>
  <si>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</si>
  <si>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</si>
  <si>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</si>
  <si>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</si>
  <si>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</si>
  <si>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</si>
  <si>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</si>
  <si>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</si>
  <si>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</si>
  <si>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</si>
  <si>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</si>
  <si>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</si>
  <si>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</si>
  <si>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</si>
  <si>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</si>
  <si>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</si>
  <si>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</si>
  <si>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</si>
  <si>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</si>
  <si>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</si>
  <si>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</si>
  <si>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</si>
  <si>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</si>
  <si>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</si>
  <si>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</si>
  <si>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</si>
  <si>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</si>
  <si>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</si>
  <si>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</si>
  <si>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</si>
  <si>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</si>
  <si>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</si>
  <si>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</si>
  <si>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</si>
  <si>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</si>
  <si>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</si>
  <si>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</si>
  <si>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</si>
  <si>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</si>
  <si>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</si>
  <si>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</si>
  <si>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</si>
  <si>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</si>
  <si>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</si>
  <si>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</si>
  <si>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</si>
  <si>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</si>
  <si>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</si>
  <si>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</si>
  <si>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</si>
  <si>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</si>
  <si>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</si>
  <si>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</si>
  <si>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</si>
  <si>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</si>
  <si>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</si>
  <si>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</si>
  <si>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</si>
  <si>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</si>
  <si>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</si>
  <si>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</si>
  <si>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</si>
  <si>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</si>
  <si>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</si>
  <si>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</si>
  <si>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</si>
  <si>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</si>
  <si>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</si>
  <si>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</si>
  <si>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</si>
  <si>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</si>
  <si>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</si>
  <si>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</si>
  <si>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</si>
  <si>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</si>
  <si>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</si>
  <si>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</si>
  <si>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</si>
  <si>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</si>
  <si>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</si>
  <si>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</si>
  <si>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</si>
  <si>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</si>
  <si>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</si>
  <si>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</si>
  <si>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</si>
  <si>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</si>
  <si>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</si>
  <si>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</si>
  <si>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</si>
  <si>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</si>
  <si>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</si>
  <si>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</si>
  <si>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</si>
  <si>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</si>
  <si>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</si>
  <si>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</si>
  <si>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</si>
  <si>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</si>
  <si>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</si>
  <si>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</si>
  <si>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</si>
  <si>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</si>
  <si>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</si>
  <si>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</si>
  <si>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</si>
  <si>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</si>
  <si>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</si>
  <si>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</si>
  <si>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</si>
  <si>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</si>
  <si>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</si>
  <si>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</si>
  <si>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</si>
  <si>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</si>
  <si>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</si>
  <si>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</si>
  <si>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</si>
  <si>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</si>
  <si>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</si>
  <si>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</si>
  <si>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</si>
  <si>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</si>
  <si>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</si>
  <si>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</si>
  <si>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</si>
  <si>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</si>
  <si>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</si>
  <si>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</si>
  <si>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</si>
  <si>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</si>
  <si>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</si>
  <si>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</si>
  <si>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</si>
  <si>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</si>
  <si>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</si>
  <si>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</si>
  <si>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</si>
  <si>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</si>
  <si>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</si>
  <si>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</si>
  <si>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</si>
  <si>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</si>
  <si>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</si>
  <si>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</si>
  <si>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</si>
  <si>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</si>
  <si>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</si>
  <si>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</si>
  <si>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</si>
  <si>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</si>
  <si>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</si>
  <si>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</si>
  <si>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</si>
  <si>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</si>
  <si>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</si>
  <si>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</si>
  <si>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</si>
  <si>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</si>
  <si>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</si>
  <si>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</si>
  <si>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</si>
  <si>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</si>
  <si>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</si>
  <si>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</si>
  <si>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</si>
  <si>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</si>
  <si>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</si>
  <si>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</si>
  <si>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</si>
  <si>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</si>
  <si>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</si>
  <si>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</si>
  <si>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</si>
  <si>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</si>
  <si>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</si>
  <si>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</si>
  <si>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</si>
  <si>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</si>
  <si>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</si>
  <si>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</si>
  <si>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</si>
  <si>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</si>
  <si>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</si>
  <si>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</si>
  <si>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</si>
  <si>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</si>
  <si>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</si>
  <si>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</si>
  <si>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</si>
  <si>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</si>
  <si>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</si>
  <si>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</si>
  <si>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</si>
  <si>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</si>
  <si>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</si>
  <si>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</si>
  <si>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</si>
  <si>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</si>
  <si>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</si>
  <si>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</si>
  <si>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</si>
  <si>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</si>
  <si>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</si>
  <si>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</si>
  <si>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</si>
  <si>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</si>
  <si>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</si>
  <si>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</si>
  <si>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</si>
  <si>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</si>
  <si>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</si>
  <si>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</si>
  <si>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</si>
  <si>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</si>
  <si>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</si>
  <si>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</si>
  <si>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</si>
  <si>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</si>
  <si>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</si>
  <si>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</si>
  <si>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</si>
  <si>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</si>
  <si>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</si>
  <si>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</si>
  <si>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</si>
  <si>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</si>
  <si>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</si>
  <si>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</si>
  <si>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</si>
  <si>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</si>
  <si>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</si>
  <si>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</si>
  <si>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</si>
  <si>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</si>
  <si>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</si>
  <si>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</si>
  <si>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</si>
  <si>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</si>
  <si>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</si>
  <si>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</si>
  <si>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</si>
  <si>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</si>
  <si>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</si>
  <si>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</si>
  <si>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</si>
  <si>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</si>
  <si>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</si>
  <si>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</si>
  <si>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</si>
  <si>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</si>
  <si>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</si>
  <si>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</si>
  <si>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</si>
  <si>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</si>
  <si>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</si>
  <si>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</si>
  <si>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</si>
  <si>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</si>
  <si>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</si>
  <si>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</si>
  <si>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</si>
  <si>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</si>
  <si>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</si>
  <si>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</si>
  <si>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</si>
  <si>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</si>
  <si>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</si>
  <si>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</si>
  <si>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</si>
  <si>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</si>
  <si>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</si>
  <si>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</si>
  <si>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</si>
  <si>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</si>
  <si>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</si>
  <si>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</si>
  <si>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</si>
  <si>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</si>
  <si>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</si>
  <si>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</si>
  <si>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</si>
  <si>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</si>
  <si>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</si>
  <si>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</si>
  <si>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</si>
  <si>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</si>
  <si>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</si>
  <si>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</si>
  <si>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</si>
  <si>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</si>
  <si>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</si>
  <si>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</si>
  <si>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</si>
  <si>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</si>
  <si>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</si>
  <si>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</si>
  <si>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</si>
  <si>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</si>
  <si>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</si>
  <si>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</si>
  <si>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</si>
  <si>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</si>
  <si>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</si>
  <si>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</si>
  <si>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</si>
  <si>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</si>
  <si>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</si>
  <si>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</si>
  <si>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</si>
  <si>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</si>
  <si>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</si>
  <si>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</si>
  <si>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</si>
  <si>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</si>
  <si>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</si>
  <si>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</si>
  <si>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</si>
  <si>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</si>
  <si>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</si>
  <si>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</si>
  <si>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</si>
  <si>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</si>
  <si>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</si>
  <si>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</si>
  <si>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</si>
  <si>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</si>
  <si>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</si>
  <si>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</si>
  <si>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</si>
  <si>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</si>
  <si>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</si>
  <si>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</si>
  <si>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</si>
  <si>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</si>
  <si>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</si>
  <si>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</si>
  <si>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</si>
  <si>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</si>
  <si>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</si>
  <si>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</si>
  <si>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</si>
  <si>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</si>
  <si>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</si>
  <si>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</si>
  <si>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</si>
  <si>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</si>
  <si>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</si>
  <si>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</si>
  <si>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</si>
  <si>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</si>
  <si>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</si>
  <si>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</si>
  <si>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</si>
  <si>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</si>
  <si>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</si>
  <si>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</si>
  <si>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</si>
  <si>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</si>
  <si>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</si>
  <si>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</si>
  <si>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</si>
  <si>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</si>
  <si>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</si>
  <si>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</si>
  <si>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</si>
  <si>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</si>
  <si>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</si>
  <si>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</si>
  <si>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</si>
  <si>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</si>
  <si>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</si>
  <si>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</si>
  <si>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</si>
  <si>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</si>
  <si>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</si>
  <si>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</si>
  <si>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</si>
  <si>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</si>
  <si>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</si>
  <si>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</si>
  <si>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</si>
  <si>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</si>
  <si>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</si>
  <si>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</si>
  <si>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</si>
  <si>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</si>
  <si>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</si>
  <si>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</si>
  <si>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</si>
  <si>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</si>
  <si>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</si>
  <si>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</si>
  <si>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</si>
  <si>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</si>
  <si>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</si>
  <si>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</si>
  <si>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</si>
  <si>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</si>
  <si>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</si>
  <si>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</si>
  <si>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</si>
  <si>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</si>
  <si>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</si>
  <si>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</si>
  <si>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</si>
  <si>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</si>
  <si>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</si>
  <si>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</si>
  <si>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</si>
  <si>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</si>
  <si>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</si>
  <si>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</si>
  <si>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</si>
  <si>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</si>
  <si>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</si>
  <si>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</si>
  <si>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</si>
  <si>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</si>
  <si>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</si>
  <si>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</si>
  <si>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</si>
  <si>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</si>
  <si>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</si>
  <si>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</si>
  <si>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</si>
  <si>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</si>
  <si>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</si>
  <si>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</si>
  <si>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</si>
  <si>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</si>
  <si>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</si>
  <si>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</si>
  <si>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</si>
  <si>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</si>
  <si>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</si>
  <si>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</si>
  <si>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</si>
  <si>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</si>
  <si>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</si>
  <si>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</si>
  <si>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</si>
  <si>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</si>
  <si>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</si>
  <si>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</si>
  <si>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</si>
  <si>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</si>
  <si>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</si>
  <si>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</si>
  <si>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</si>
  <si>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</si>
  <si>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</si>
  <si>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</si>
  <si>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</si>
  <si>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</si>
  <si>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</si>
  <si>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</si>
  <si>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</si>
  <si>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</si>
  <si>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</si>
  <si>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</si>
  <si>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</si>
  <si>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</si>
  <si>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</si>
  <si>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</si>
  <si>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</si>
  <si>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職業安定局</t>
  </si>
  <si>
    <t>厚生労働省</t>
  </si>
  <si>
    <t>○</t>
  </si>
  <si>
    <t>－</t>
    <phoneticPr fontId="5"/>
  </si>
  <si>
    <t>-</t>
  </si>
  <si>
    <t>-</t>
    <phoneticPr fontId="5"/>
  </si>
  <si>
    <t>人</t>
    <phoneticPr fontId="5"/>
  </si>
  <si>
    <t>厚生労働省職業安定局調べ</t>
    <phoneticPr fontId="5"/>
  </si>
  <si>
    <t>社</t>
    <rPh sb="0" eb="1">
      <t>シャ</t>
    </rPh>
    <phoneticPr fontId="5"/>
  </si>
  <si>
    <t>千円</t>
    <rPh sb="0" eb="2">
      <t>センエン</t>
    </rPh>
    <phoneticPr fontId="5"/>
  </si>
  <si>
    <t>　　Ｘ/Ｙ</t>
    <phoneticPr fontId="5"/>
  </si>
  <si>
    <t>雇用機会を創出するとともに、雇用の安定を図ること（Ⅴ-2）</t>
    <phoneticPr fontId="5"/>
  </si>
  <si>
    <t>地域、中小企業、産業の特性に応じ、雇用の創出及び雇用の安定を図ること（Ⅴ-2-1）</t>
    <phoneticPr fontId="5"/>
  </si>
  <si>
    <t>‐</t>
  </si>
  <si>
    <t>△</t>
  </si>
  <si>
    <t>厚労</t>
  </si>
  <si>
    <t>福島避難者帰還等就職支援事業</t>
    <phoneticPr fontId="5"/>
  </si>
  <si>
    <t>①～③地域雇用対策課
④首席職業指導官室</t>
    <rPh sb="3" eb="5">
      <t>チイキ</t>
    </rPh>
    <rPh sb="5" eb="7">
      <t>コヨウ</t>
    </rPh>
    <rPh sb="7" eb="9">
      <t>タイサク</t>
    </rPh>
    <rPh sb="9" eb="10">
      <t>カ</t>
    </rPh>
    <rPh sb="12" eb="14">
      <t>シュセキ</t>
    </rPh>
    <rPh sb="14" eb="16">
      <t>ショクギョウ</t>
    </rPh>
    <rPh sb="16" eb="18">
      <t>シドウ</t>
    </rPh>
    <rPh sb="18" eb="19">
      <t>カン</t>
    </rPh>
    <rPh sb="19" eb="20">
      <t>シツ</t>
    </rPh>
    <phoneticPr fontId="5"/>
  </si>
  <si>
    <t>福島復興再生特別措置法第78条、第90条及び第91条
雇用保険法第62条第1項第6号</t>
    <phoneticPr fontId="5"/>
  </si>
  <si>
    <t>　福島復興再生特別措置法（平成24年法律第25号）第78条、第90条及び91条の規定に基づき、原子力災害からの福島の復興及び再生を推進するため、福島への帰還・就職を支援するとともに、避難先、避難元での就職支援体制の整備を図る等、原子力災害の影響により避難している者等の就職の促進、雇用の安定を図る事業。</t>
    <phoneticPr fontId="5"/>
  </si>
  <si>
    <t>　本事業は、①避難解除区域に帰還する労働者の雇用の安定に取り組む地域の関係者から構成される協議会に委託して、各種相談、就職支援セミナー等を実施するほか、②大都市圏（東京、大阪）、避難者が多い地域（宮城、新潟、山形、埼玉）に、職業生活を送る上で生ずる諸問題についての相談・助言を行うための福島就職支援コーナーを設置し、就職支援ナビゲーターを配置するとともに、③協議会や福島就職支援コーナー等と連携し、福島県内の雇用創出の取組みを総合的に支援する就職支援コーディネーターを福島労働局に配置することにより、原子力災害の影響により避難している者等の福島への帰還・就職が進むよう、きめ細かな支援を行う。④また、避難先及び避難元（帰還地域）のハローワークにおいて、職業相談員を配置し、きめ細かな職業相談・職業紹介を実施するとともに、マザーズハローワーク事業の運営体制を充実させ、子育て中の求職者に対して、個々のニーズに応じた就職支援を実施する。</t>
    <phoneticPr fontId="5"/>
  </si>
  <si>
    <t>地域雇用機会創出事業等委託費</t>
    <rPh sb="0" eb="2">
      <t>チイキ</t>
    </rPh>
    <rPh sb="2" eb="4">
      <t>コヨウ</t>
    </rPh>
    <rPh sb="4" eb="6">
      <t>キカイ</t>
    </rPh>
    <rPh sb="6" eb="8">
      <t>ソウシュツ</t>
    </rPh>
    <rPh sb="8" eb="10">
      <t>ジギョウ</t>
    </rPh>
    <rPh sb="10" eb="11">
      <t>トウ</t>
    </rPh>
    <rPh sb="11" eb="13">
      <t>イタク</t>
    </rPh>
    <rPh sb="13" eb="14">
      <t>ヒ</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</si>
  <si>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</si>
  <si>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</si>
  <si>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</si>
  <si>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</si>
  <si>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就職件数</t>
    <phoneticPr fontId="5"/>
  </si>
  <si>
    <t>セミナー等の参加者数</t>
    <phoneticPr fontId="5"/>
  </si>
  <si>
    <t>Ｘ：事業執行額（円）／Ｙ：参加者数（人）　　　　　　　　　　　　　</t>
    <phoneticPr fontId="5"/>
  </si>
  <si>
    <t>360,735,000/4,410</t>
    <phoneticPr fontId="5"/>
  </si>
  <si>
    <t>397,906,000/4,467</t>
    <phoneticPr fontId="5"/>
  </si>
  <si>
    <t>福島避難者帰還等就職支援事業を実施することにより、福島への帰還・就職が図られ、原子力災害の影響により避難している者等の就職の促進、雇用の安定が図られていることから、施策目標の達成に寄与するものと考えられる。</t>
    <phoneticPr fontId="5"/>
  </si>
  <si>
    <t>－</t>
    <phoneticPr fontId="5"/>
  </si>
  <si>
    <t>-</t>
    <phoneticPr fontId="5"/>
  </si>
  <si>
    <t>福島復興再生特別措置法（平成24年法律第25号）第78条、第90条及び第91条の規定に基づく事業であり、国の重要施策である。</t>
    <phoneticPr fontId="5"/>
  </si>
  <si>
    <t>本事業は、福島復興再生特別措置法に基づき、福島への帰還・就職を支援する等、原子力災害の影響により避難している者等の就職の促進、雇用の安定を図ることを目的としていることから、国が予算措置をする必要がある事業である。
なお、事業の一部は、地域の関係者から構成される協議会に委託して実施している。</t>
    <phoneticPr fontId="5"/>
  </si>
  <si>
    <t>福島復興再生特別措置法（平成24年法律第25号）第78条、第90条及び第91条の規定に基づく事業であり、優先度の高い事業であるといえる。</t>
    <phoneticPr fontId="5"/>
  </si>
  <si>
    <t>有</t>
  </si>
  <si>
    <t>無</t>
  </si>
  <si>
    <t>企画競争により支出先の選定を実施。地域の関係者で構成される協議会が、原子力災害の影響により避難している者等の就職の促進等に資するものとして策定した事業計画を選定している。</t>
    <phoneticPr fontId="5"/>
  </si>
  <si>
    <t>避難者等の就職促進に資するものに限定されている。</t>
    <phoneticPr fontId="5"/>
  </si>
  <si>
    <t>被災地の復興状況等を勘案し、地域の実情に応じた予算としている。</t>
    <phoneticPr fontId="5"/>
  </si>
  <si>
    <t>地域の実情に応じた対応ができるよう、地域の関係者から構成される協議会に委託して事業を実施させているところであり、効果的に実施できている。</t>
    <phoneticPr fontId="5"/>
  </si>
  <si>
    <t>原子力災害対応雇用支援事業</t>
    <phoneticPr fontId="5"/>
  </si>
  <si>
    <t>本事業における求職者への支援メニューは、職業相談や生活相談等であるのに対し、原子力災害対応雇用支援事業では、交付金を交付することによって、雇用を創出することである。</t>
    <phoneticPr fontId="5"/>
  </si>
  <si>
    <t>復興庁</t>
  </si>
  <si>
    <t>新25－037</t>
    <phoneticPr fontId="5"/>
  </si>
  <si>
    <t>515</t>
    <phoneticPr fontId="5"/>
  </si>
  <si>
    <t>524</t>
    <phoneticPr fontId="5"/>
  </si>
  <si>
    <t>522</t>
    <phoneticPr fontId="5"/>
  </si>
  <si>
    <t>518</t>
    <phoneticPr fontId="5"/>
  </si>
  <si>
    <t>537</t>
    <phoneticPr fontId="5"/>
  </si>
  <si>
    <t>A.福島労働局</t>
    <phoneticPr fontId="5"/>
  </si>
  <si>
    <t>B.福島広域雇用促進支援協議会</t>
    <phoneticPr fontId="5"/>
  </si>
  <si>
    <t>委託費</t>
    <rPh sb="0" eb="3">
      <t>イタクヒ</t>
    </rPh>
    <phoneticPr fontId="5"/>
  </si>
  <si>
    <t>事業費</t>
    <rPh sb="0" eb="3">
      <t>ジギョウヒ</t>
    </rPh>
    <phoneticPr fontId="5"/>
  </si>
  <si>
    <t>福島雇用促進支援事業の実施に必要な経費</t>
    <rPh sb="0" eb="2">
      <t>フクシマ</t>
    </rPh>
    <rPh sb="2" eb="4">
      <t>コヨウ</t>
    </rPh>
    <rPh sb="4" eb="6">
      <t>ソクシン</t>
    </rPh>
    <rPh sb="6" eb="8">
      <t>シエン</t>
    </rPh>
    <rPh sb="8" eb="10">
      <t>ジギョウ</t>
    </rPh>
    <rPh sb="11" eb="13">
      <t>ジッシ</t>
    </rPh>
    <rPh sb="14" eb="16">
      <t>ヒツヨウ</t>
    </rPh>
    <rPh sb="17" eb="19">
      <t>ケイヒ</t>
    </rPh>
    <phoneticPr fontId="5"/>
  </si>
  <si>
    <t>福島避難者帰還等就職支援事業の実施に必要な経費</t>
  </si>
  <si>
    <t>福島労働局</t>
    <rPh sb="0" eb="2">
      <t>フクシマ</t>
    </rPh>
    <rPh sb="2" eb="5">
      <t>ロウドウキョク</t>
    </rPh>
    <phoneticPr fontId="5"/>
  </si>
  <si>
    <t>宮城労働局</t>
  </si>
  <si>
    <t>新潟労働局</t>
  </si>
  <si>
    <t>山形労働局</t>
  </si>
  <si>
    <t>埼玉労働局</t>
    <rPh sb="0" eb="2">
      <t>サイタマ</t>
    </rPh>
    <rPh sb="2" eb="5">
      <t>ロウドウキョク</t>
    </rPh>
    <phoneticPr fontId="5"/>
  </si>
  <si>
    <t>岩手労働局</t>
    <rPh sb="0" eb="2">
      <t>イワテ</t>
    </rPh>
    <rPh sb="2" eb="5">
      <t>ロウドウキョク</t>
    </rPh>
    <phoneticPr fontId="5"/>
  </si>
  <si>
    <t>大阪労働局</t>
    <rPh sb="0" eb="2">
      <t>オオサカ</t>
    </rPh>
    <rPh sb="2" eb="5">
      <t>ロウドウキョク</t>
    </rPh>
    <phoneticPr fontId="5"/>
  </si>
  <si>
    <t>福島広域雇用促進支援協議会</t>
    <phoneticPr fontId="5"/>
  </si>
  <si>
    <t>福島避難者帰還等就職支援事業の実施に必要な経費</t>
    <phoneticPr fontId="5"/>
  </si>
  <si>
    <t>地域雇用対策課長
竹内 聡
首席職業指導官
澤口 浩司</t>
    <rPh sb="0" eb="2">
      <t>チイキ</t>
    </rPh>
    <rPh sb="2" eb="4">
      <t>コヨウ</t>
    </rPh>
    <rPh sb="4" eb="6">
      <t>タイサク</t>
    </rPh>
    <rPh sb="6" eb="8">
      <t>カチョウ</t>
    </rPh>
    <rPh sb="9" eb="11">
      <t>タケウチ</t>
    </rPh>
    <rPh sb="12" eb="13">
      <t>サトシ</t>
    </rPh>
    <rPh sb="14" eb="16">
      <t>シュセキ</t>
    </rPh>
    <rPh sb="16" eb="18">
      <t>ショクギョウ</t>
    </rPh>
    <rPh sb="18" eb="20">
      <t>シドウ</t>
    </rPh>
    <rPh sb="20" eb="21">
      <t>カン</t>
    </rPh>
    <phoneticPr fontId="5"/>
  </si>
  <si>
    <t>-</t>
    <phoneticPr fontId="5"/>
  </si>
  <si>
    <t>425,173,000/4,388</t>
    <phoneticPr fontId="5"/>
  </si>
  <si>
    <t>就職件数3,869件以上</t>
    <phoneticPr fontId="5"/>
  </si>
  <si>
    <t>－</t>
    <phoneticPr fontId="5"/>
  </si>
  <si>
    <t>活動実績は達成している。</t>
    <rPh sb="0" eb="2">
      <t>カツドウ</t>
    </rPh>
    <rPh sb="2" eb="4">
      <t>ジッセキ</t>
    </rPh>
    <rPh sb="5" eb="7">
      <t>タッセイ</t>
    </rPh>
    <phoneticPr fontId="5"/>
  </si>
  <si>
    <t>福島避難者帰還等就職支援事業の実施に必要な経費</t>
    <phoneticPr fontId="5"/>
  </si>
  <si>
    <t>399,987,839/4,286</t>
    <phoneticPr fontId="5"/>
  </si>
  <si>
    <t>原子力災害の被災地という特殊な事情を抱える福島県における就職を実現させるため、地域の実情に詳しい事業者等が事業を実施することで、事業実施にかかる単位当たりコストが9万円程度となっており、その水準は妥当である。</t>
    <phoneticPr fontId="5"/>
  </si>
  <si>
    <t>成果実績については、目標として掲げている就職件数が3,755人（94.3％)のため未達成となった。</t>
    <rPh sb="0" eb="2">
      <t>セイカ</t>
    </rPh>
    <rPh sb="2" eb="4">
      <t>ジッセキ</t>
    </rPh>
    <rPh sb="10" eb="12">
      <t>モクヒョウ</t>
    </rPh>
    <rPh sb="15" eb="16">
      <t>カカ</t>
    </rPh>
    <rPh sb="20" eb="22">
      <t>シュウショク</t>
    </rPh>
    <rPh sb="22" eb="24">
      <t>ケンスウ</t>
    </rPh>
    <rPh sb="30" eb="31">
      <t>ニン</t>
    </rPh>
    <rPh sb="41" eb="44">
      <t>ミタッセイ</t>
    </rPh>
    <phoneticPr fontId="5"/>
  </si>
  <si>
    <t>事業所向け研修会を新たにオンラインで開催できるよう見直したほか、企業と避難求職者等とのマッチングを図る就職面接会の回数を増やす等の見直しを行った。</t>
    <phoneticPr fontId="5"/>
  </si>
  <si>
    <t>-</t>
    <phoneticPr fontId="5"/>
  </si>
  <si>
    <t>-</t>
    <phoneticPr fontId="5"/>
  </si>
  <si>
    <t>点検対象外</t>
    <phoneticPr fontId="5"/>
  </si>
  <si>
    <t>成果実績の未達については、新型コロナウイルス感染症の影響により、企業の採用方針が見直され、新たに求人の提出を抑制する事業所が多かったこと（令和２年度県内有効求人倍率1.25倍（前年度より0.23P低下））や、感染防止対策のため面接会などに入場制限を設ける必要があり、事業所と求職者を結びつける機会が減少したこと等が原因として考えられる。</t>
    <phoneticPr fontId="5"/>
  </si>
  <si>
    <t>現状通り</t>
  </si>
  <si>
    <t>引き続き、必要な予算額を確保し、適正な執行に努めること。</t>
  </si>
  <si>
    <t>セミナー等開催経費</t>
    <rPh sb="4" eb="5">
      <t>トウ</t>
    </rPh>
    <rPh sb="5" eb="7">
      <t>カイサイ</t>
    </rPh>
    <rPh sb="7" eb="9">
      <t>ケイヒ</t>
    </rPh>
    <phoneticPr fontId="5"/>
  </si>
  <si>
    <t>管理費</t>
    <rPh sb="0" eb="3">
      <t>カンリヒ</t>
    </rPh>
    <phoneticPr fontId="5"/>
  </si>
  <si>
    <t>雇用促進支援員の人件費</t>
    <rPh sb="0" eb="2">
      <t>コヨウ</t>
    </rPh>
    <rPh sb="2" eb="4">
      <t>ソクシン</t>
    </rPh>
    <rPh sb="4" eb="7">
      <t>シエンイン</t>
    </rPh>
    <rPh sb="8" eb="11">
      <t>ジンケンヒ</t>
    </rPh>
    <phoneticPr fontId="5"/>
  </si>
  <si>
    <t>消費税</t>
    <rPh sb="0" eb="3">
      <t>ショウヒゼイ</t>
    </rPh>
    <phoneticPr fontId="5"/>
  </si>
  <si>
    <t>国家公務員共済組合短期給付の適用拡大のため</t>
    <phoneticPr fontId="5"/>
  </si>
  <si>
    <t>直近の活動実績を踏まえた額を要求するとともに、引き続き適正な執行に努める。</t>
    <rPh sb="33" eb="3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</si>
</sst>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161925</xdr:colOff>
      <xdr:row>748</xdr:row>
      <xdr:rowOff>7144</xdr:rowOff>
    </xdr:from>
    <xdr:to>
      <xdr:col>40</xdr:col>
      <xdr:colOff>35719</xdr:colOff>
      <xdr:row>767</xdr:row>
      <xdr:rowOff>297657</xdr:rowOff>
    </xdr:to>
    <xdr:grpSp>
      <xdr:nvGrpSpPr>
        <xdr:cNvPr id="10" name="グループ化 9"/>
        <xdr:cNvGrpSpPr/>
      </xdr:nvGrpSpPr>
      <xdr:grpSpPr>
        <a:xfrm>
          <a:off x="2590800" y="46858238"/>
          <a:ext cx="5541169" cy="8005763"/>
          <a:chOff x="2323195" y="42294174"/>
          <a:chExt cx="5823161" cy="10018097"/>
        </a:xfrm>
      </xdr:grpSpPr>
      <xdr:sp macro="" textlink="">
        <xdr:nvSpPr>
          <xdr:cNvPr id="11" name="テキスト ボックス 10"/>
          <xdr:cNvSpPr txBox="1"/>
        </xdr:nvSpPr>
        <xdr:spPr>
          <a:xfrm>
            <a:off x="2723243" y="46989093"/>
            <a:ext cx="1177976"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12" name="正方形/長方形 11"/>
          <xdr:cNvSpPr/>
        </xdr:nvSpPr>
        <xdr:spPr>
          <a:xfrm>
            <a:off x="2819418" y="45014004"/>
            <a:ext cx="4291071" cy="3215938"/>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200">
              <a:solidFill>
                <a:sysClr val="windowText" lastClr="000000"/>
              </a:solidFill>
            </a:endParaRPr>
          </a:p>
        </xdr:txBody>
      </xdr:sp>
      <xdr:sp macro="" textlink="">
        <xdr:nvSpPr>
          <xdr:cNvPr id="13" name="テキスト ボックス 12"/>
          <xdr:cNvSpPr txBox="1"/>
        </xdr:nvSpPr>
        <xdr:spPr>
          <a:xfrm>
            <a:off x="2323195" y="42294174"/>
            <a:ext cx="5823161" cy="6934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sp macro="" textlink="">
        <xdr:nvSpPr>
          <xdr:cNvPr id="14" name="正方形/長方形 13"/>
          <xdr:cNvSpPr/>
        </xdr:nvSpPr>
        <xdr:spPr>
          <a:xfrm>
            <a:off x="5606327" y="49334860"/>
            <a:ext cx="2428316" cy="318264"/>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15" name="正方形/長方形 14"/>
          <xdr:cNvSpPr/>
        </xdr:nvSpPr>
        <xdr:spPr>
          <a:xfrm>
            <a:off x="5020638" y="43746093"/>
            <a:ext cx="1699360" cy="30468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sp macro="" textlink="">
        <xdr:nvSpPr>
          <xdr:cNvPr id="16" name="テキスト ボックス 15"/>
          <xdr:cNvSpPr txBox="1"/>
        </xdr:nvSpPr>
        <xdr:spPr>
          <a:xfrm>
            <a:off x="3685475" y="42505828"/>
            <a:ext cx="2540121" cy="8280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r>
              <a:rPr kumimoji="1" lang="en-US" altLang="ja-JP" sz="1400"/>
              <a:t>400</a:t>
            </a:r>
            <a:r>
              <a:rPr kumimoji="1" lang="ja-JP" altLang="en-US" sz="1400"/>
              <a:t>百万円</a:t>
            </a:r>
            <a:endParaRPr kumimoji="1" lang="en-US" altLang="ja-JP" sz="1400"/>
          </a:p>
        </xdr:txBody>
      </xdr:sp>
      <xdr:sp macro="" textlink="">
        <xdr:nvSpPr>
          <xdr:cNvPr id="17" name="テキスト ボックス 16"/>
          <xdr:cNvSpPr txBox="1"/>
        </xdr:nvSpPr>
        <xdr:spPr>
          <a:xfrm>
            <a:off x="3692073" y="44137018"/>
            <a:ext cx="2540142" cy="82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400"/>
              <a:t>A.</a:t>
            </a:r>
            <a:r>
              <a:rPr kumimoji="1" lang="ja-JP" altLang="en-US" sz="1400"/>
              <a:t>都道府県労働局（７局）</a:t>
            </a:r>
            <a:endParaRPr kumimoji="1" lang="en-US" altLang="ja-JP" sz="1400"/>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dk1"/>
                </a:solidFill>
                <a:latin typeface="+mn-ea"/>
                <a:ea typeface="+mn-ea"/>
                <a:cs typeface="+mn-cs"/>
              </a:rPr>
              <a:t>400</a:t>
            </a:r>
            <a:r>
              <a:rPr kumimoji="1" lang="ja-JP" altLang="en-US" sz="1200">
                <a:solidFill>
                  <a:schemeClr val="dk1"/>
                </a:solidFill>
                <a:latin typeface="+mn-ea"/>
                <a:ea typeface="+mn-ea"/>
                <a:cs typeface="+mn-cs"/>
              </a:rPr>
              <a:t>百万円</a:t>
            </a:r>
            <a:endParaRPr kumimoji="1" lang="ja-JP" altLang="en-US" sz="1600">
              <a:latin typeface="+mn-ea"/>
              <a:ea typeface="+mn-ea"/>
            </a:endParaRPr>
          </a:p>
        </xdr:txBody>
      </xdr:sp>
      <xdr:sp macro="" textlink="">
        <xdr:nvSpPr>
          <xdr:cNvPr id="18" name="テキスト ボックス 17"/>
          <xdr:cNvSpPr txBox="1"/>
        </xdr:nvSpPr>
        <xdr:spPr>
          <a:xfrm>
            <a:off x="3749219" y="49636562"/>
            <a:ext cx="3129522" cy="9504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B.</a:t>
            </a:r>
            <a:r>
              <a:rPr kumimoji="1" lang="ja-JP" altLang="en-US" sz="1400"/>
              <a:t>福島広域雇用促進支援</a:t>
            </a:r>
            <a:r>
              <a:rPr kumimoji="1" lang="ja-JP" altLang="en-US" sz="1400">
                <a:latin typeface="+mn-ea"/>
                <a:ea typeface="+mn-ea"/>
              </a:rPr>
              <a:t>協議会</a:t>
            </a:r>
            <a:endParaRPr kumimoji="1" lang="en-US" altLang="ja-JP" sz="1400">
              <a:latin typeface="+mn-ea"/>
              <a:ea typeface="+mn-ea"/>
            </a:endParaRPr>
          </a:p>
          <a:p>
            <a:pPr algn="ctr">
              <a:lnSpc>
                <a:spcPts val="1500"/>
              </a:lnSpc>
            </a:pPr>
            <a:r>
              <a:rPr kumimoji="1" lang="en-US" altLang="ja-JP" sz="1200" u="none">
                <a:solidFill>
                  <a:schemeClr val="dk1"/>
                </a:solidFill>
                <a:latin typeface="+mn-ea"/>
                <a:ea typeface="+mn-ea"/>
                <a:cs typeface="+mn-cs"/>
              </a:rPr>
              <a:t>320</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sp macro="" textlink="">
        <xdr:nvSpPr>
          <xdr:cNvPr id="19" name="正方形/長方形 18"/>
          <xdr:cNvSpPr/>
        </xdr:nvSpPr>
        <xdr:spPr>
          <a:xfrm>
            <a:off x="3499161" y="50833830"/>
            <a:ext cx="3895967" cy="1478441"/>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福島雇用促進支援事業の実施</a:t>
            </a:r>
            <a:endParaRPr kumimoji="1" lang="en-US" altLang="ja-JP" sz="1200">
              <a:solidFill>
                <a:sysClr val="windowText" lastClr="000000"/>
              </a:solidFill>
            </a:endParaRPr>
          </a:p>
          <a:p>
            <a:pPr algn="l"/>
            <a:r>
              <a:rPr kumimoji="1" lang="ja-JP" altLang="en-US" sz="1200">
                <a:solidFill>
                  <a:sysClr val="windowText" lastClr="000000"/>
                </a:solidFill>
              </a:rPr>
              <a:t>・雇用確保に係る取組（事業主向け）</a:t>
            </a:r>
          </a:p>
          <a:p>
            <a:pPr algn="l"/>
            <a:r>
              <a:rPr kumimoji="1" lang="ja-JP" altLang="en-US" sz="1200">
                <a:solidFill>
                  <a:sysClr val="windowText" lastClr="000000"/>
                </a:solidFill>
              </a:rPr>
              <a:t>・技能講習会等求職者向けの就職促進に係る取組</a:t>
            </a:r>
          </a:p>
          <a:p>
            <a:pPr algn="l"/>
            <a:r>
              <a:rPr kumimoji="1" lang="ja-JP" altLang="en-US" sz="1200">
                <a:solidFill>
                  <a:sysClr val="windowText" lastClr="000000"/>
                </a:solidFill>
              </a:rPr>
              <a:t>・企業見学会、職場体験実習等の実施</a:t>
            </a:r>
          </a:p>
          <a:p>
            <a:pPr algn="l"/>
            <a:r>
              <a:rPr kumimoji="1" lang="ja-JP" altLang="en-US" sz="1200">
                <a:solidFill>
                  <a:sysClr val="windowText" lastClr="000000"/>
                </a:solidFill>
              </a:rPr>
              <a:t>・その他、帰還を希望する者に対する心のケア等</a:t>
            </a:r>
          </a:p>
          <a:p>
            <a:pPr algn="l"/>
            <a:endParaRPr kumimoji="1" lang="en-US" altLang="ja-JP" sz="1200">
              <a:solidFill>
                <a:sysClr val="windowText" lastClr="000000"/>
              </a:solidFill>
            </a:endParaRPr>
          </a:p>
        </xdr:txBody>
      </xdr:sp>
      <xdr:sp macro="" textlink="">
        <xdr:nvSpPr>
          <xdr:cNvPr id="20" name="大かっこ 19"/>
          <xdr:cNvSpPr/>
        </xdr:nvSpPr>
        <xdr:spPr>
          <a:xfrm>
            <a:off x="3431610" y="50774410"/>
            <a:ext cx="4059953" cy="1478267"/>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正方形/長方形 20"/>
          <xdr:cNvSpPr/>
        </xdr:nvSpPr>
        <xdr:spPr>
          <a:xfrm>
            <a:off x="2839680" y="45227939"/>
            <a:ext cx="5047867" cy="388104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福島労働局</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　委託事業を実施する事業者の公募、選定                                                                      　　　</a:t>
            </a:r>
            <a:endParaRPr kumimoji="1" lang="en-US" altLang="ja-JP" sz="1200">
              <a:solidFill>
                <a:sysClr val="windowText" lastClr="000000"/>
              </a:solidFill>
            </a:endParaRPr>
          </a:p>
          <a:p>
            <a:pPr algn="l"/>
            <a:r>
              <a:rPr kumimoji="1" lang="ja-JP" altLang="en-US" sz="1200">
                <a:solidFill>
                  <a:sysClr val="windowText" lastClr="000000"/>
                </a:solidFill>
              </a:rPr>
              <a:t>　・　各種雇用支援ツールについて、市町村の実情に応じた</a:t>
            </a:r>
            <a:endParaRPr kumimoji="1" lang="en-US" altLang="ja-JP" sz="1200">
              <a:solidFill>
                <a:sysClr val="windowText" lastClr="000000"/>
              </a:solidFill>
            </a:endParaRPr>
          </a:p>
          <a:p>
            <a:pPr algn="l"/>
            <a:r>
              <a:rPr kumimoji="1" lang="ja-JP" altLang="en-US" sz="1200">
                <a:solidFill>
                  <a:sysClr val="windowText" lastClr="000000"/>
                </a:solidFill>
              </a:rPr>
              <a:t>　　活用方法を提案するとともに、効果的・効率的な運用</a:t>
            </a:r>
            <a:endParaRPr kumimoji="1" lang="en-US" altLang="ja-JP" sz="1200">
              <a:solidFill>
                <a:sysClr val="windowText" lastClr="000000"/>
              </a:solidFill>
            </a:endParaRPr>
          </a:p>
          <a:p>
            <a:pPr algn="l"/>
            <a:r>
              <a:rPr kumimoji="1" lang="ja-JP" altLang="en-US" sz="1200">
                <a:solidFill>
                  <a:sysClr val="windowText" lastClr="000000"/>
                </a:solidFill>
              </a:rPr>
              <a:t>　　方法のアドバイスを実施</a:t>
            </a:r>
            <a:endParaRPr kumimoji="1" lang="en-US" altLang="ja-JP" sz="1200">
              <a:solidFill>
                <a:sysClr val="windowText" lastClr="000000"/>
              </a:solidFill>
            </a:endParaRPr>
          </a:p>
          <a:p>
            <a:pPr algn="l"/>
            <a:r>
              <a:rPr kumimoji="1" lang="ja-JP" altLang="en-US" sz="1200">
                <a:solidFill>
                  <a:sysClr val="windowText" lastClr="000000"/>
                </a:solidFill>
              </a:rPr>
              <a:t>　・　福島県内避難先において、きめ細かな職業相談・職業紹介の実施</a:t>
            </a:r>
          </a:p>
          <a:p>
            <a:pPr algn="l"/>
            <a:r>
              <a:rPr kumimoji="1" lang="ja-JP" altLang="en-US" sz="1200">
                <a:solidFill>
                  <a:sysClr val="windowText" lastClr="000000"/>
                </a:solidFill>
              </a:rPr>
              <a:t>　・　子育て中の求職者に対して、個々のニーズに応じた</a:t>
            </a:r>
          </a:p>
          <a:p>
            <a:pPr algn="l"/>
            <a:r>
              <a:rPr kumimoji="1" lang="ja-JP" altLang="en-US" sz="1200">
                <a:solidFill>
                  <a:sysClr val="windowText" lastClr="000000"/>
                </a:solidFill>
              </a:rPr>
              <a:t>　　就職支援の実施</a:t>
            </a:r>
          </a:p>
          <a:p>
            <a:pPr algn="l"/>
            <a:endParaRPr kumimoji="1" lang="en-US" altLang="ja-JP" sz="1200">
              <a:solidFill>
                <a:sysClr val="windowText" lastClr="000000"/>
              </a:solidFill>
            </a:endParaRPr>
          </a:p>
          <a:p>
            <a:pPr algn="l"/>
            <a:r>
              <a:rPr kumimoji="1" lang="ja-JP" altLang="en-US" sz="1200">
                <a:solidFill>
                  <a:sysClr val="windowText" lastClr="000000"/>
                </a:solidFill>
              </a:rPr>
              <a:t>○　岩手、宮城、山形、埼玉、東京、新潟、大阪労働局</a:t>
            </a:r>
            <a:endParaRPr kumimoji="1" lang="en-US" altLang="ja-JP" sz="1200">
              <a:solidFill>
                <a:sysClr val="windowText" lastClr="000000"/>
              </a:solidFill>
            </a:endParaRPr>
          </a:p>
          <a:p>
            <a:pPr algn="l"/>
            <a:r>
              <a:rPr kumimoji="1" lang="ja-JP" altLang="en-US" sz="1200">
                <a:solidFill>
                  <a:sysClr val="windowText" lastClr="000000"/>
                </a:solidFill>
              </a:rPr>
              <a:t>　・　避難者の多い地域において、福島県へ帰還して就職</a:t>
            </a:r>
            <a:endParaRPr kumimoji="1" lang="en-US" altLang="ja-JP" sz="1200">
              <a:solidFill>
                <a:sysClr val="windowText" lastClr="000000"/>
              </a:solidFill>
            </a:endParaRPr>
          </a:p>
          <a:p>
            <a:pPr algn="l"/>
            <a:r>
              <a:rPr kumimoji="1" lang="ja-JP" altLang="en-US" sz="1200">
                <a:solidFill>
                  <a:sysClr val="windowText" lastClr="000000"/>
                </a:solidFill>
              </a:rPr>
              <a:t>　　することを希望する者に対するきめ細かな支援の実施　等</a:t>
            </a:r>
            <a:endParaRPr kumimoji="1" lang="en-US" altLang="ja-JP" sz="1200">
              <a:solidFill>
                <a:sysClr val="windowText" lastClr="000000"/>
              </a:solidFill>
            </a:endParaRPr>
          </a:p>
        </xdr:txBody>
      </xdr:sp>
      <xdr:cxnSp macro="">
        <xdr:nvCxnSpPr>
          <xdr:cNvPr id="22" name="直線矢印コネクタ 21"/>
          <xdr:cNvCxnSpPr>
            <a:stCxn id="16" idx="2"/>
            <a:endCxn id="17" idx="0"/>
          </xdr:cNvCxnSpPr>
        </xdr:nvCxnSpPr>
        <xdr:spPr>
          <a:xfrm>
            <a:off x="4955535" y="43333829"/>
            <a:ext cx="6609" cy="8031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flipH="1">
            <a:off x="5118412" y="48915295"/>
            <a:ext cx="12512" cy="68117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xdr:cNvSpPr/>
        </xdr:nvSpPr>
        <xdr:spPr>
          <a:xfrm>
            <a:off x="2666028" y="44994702"/>
            <a:ext cx="5104963" cy="3428926"/>
          </a:xfrm>
          <a:prstGeom prst="bracketPair">
            <a:avLst>
              <a:gd name="adj" fmla="val 314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6381749" y="44079371"/>
            <a:ext cx="155866" cy="8348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右大かっこ 25"/>
          <xdr:cNvSpPr/>
        </xdr:nvSpPr>
        <xdr:spPr>
          <a:xfrm>
            <a:off x="7653360" y="44073535"/>
            <a:ext cx="138545" cy="854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6467021" y="44066764"/>
            <a:ext cx="1201357" cy="7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j-ea"/>
                <a:ea typeface="+mj-ea"/>
              </a:rPr>
              <a:t>うち、事務費</a:t>
            </a:r>
            <a:endParaRPr kumimoji="1" lang="en-US" altLang="ja-JP" sz="1200">
              <a:latin typeface="+mj-ea"/>
              <a:ea typeface="+mj-ea"/>
            </a:endParaRPr>
          </a:p>
          <a:p>
            <a:pPr algn="ctr"/>
            <a:r>
              <a:rPr kumimoji="1" lang="en-US" altLang="ja-JP" sz="1200">
                <a:latin typeface="+mj-ea"/>
                <a:ea typeface="+mj-ea"/>
              </a:rPr>
              <a:t>80</a:t>
            </a:r>
            <a:r>
              <a:rPr kumimoji="1" lang="ja-JP" altLang="en-US" sz="1200">
                <a:latin typeface="+mj-ea"/>
                <a:ea typeface="+mj-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topLeftCell="A762" zoomScale="80" zoomScaleNormal="75" zoomScaleSheetLayoutView="80" zoomScalePageLayoutView="85" workbookViewId="0">
      <selection activeCell="AU792" sqref="AU792:AX79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325</v>
      </c>
      <c r="AJ2" s="928" t="s">
        <v>646</v>
      </c>
      <c r="AK2" s="928"/>
      <c r="AL2" s="928"/>
      <c r="AM2" s="928"/>
      <c r="AN2" s="83" t="s">
        <v>325</v>
      </c>
      <c r="AO2" s="928">
        <v>20</v>
      </c>
      <c r="AP2" s="928"/>
      <c r="AQ2" s="928"/>
      <c r="AR2" s="84" t="s">
        <v>630</v>
      </c>
      <c r="AS2" s="934">
        <v>612</v>
      </c>
      <c r="AT2" s="934"/>
      <c r="AU2" s="934"/>
      <c r="AV2" s="83" t="str">
        <f>IF(AW2="","","-")</f>
        <v/>
      </c>
      <c r="AW2" s="894"/>
      <c r="AX2" s="894"/>
    </row>
    <row r="3" spans="1:50" ht="21" customHeight="1" thickBot="1" x14ac:dyDescent="0.2">
      <c r="A3" s="850" t="s">
        <v>623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632</v>
      </c>
      <c r="AK3" s="852"/>
      <c r="AL3" s="852"/>
      <c r="AM3" s="852"/>
      <c r="AN3" s="852"/>
      <c r="AO3" s="852"/>
      <c r="AP3" s="852"/>
      <c r="AQ3" s="852"/>
      <c r="AR3" s="852"/>
      <c r="AS3" s="852"/>
      <c r="AT3" s="852"/>
      <c r="AU3" s="852"/>
      <c r="AV3" s="852"/>
      <c r="AW3" s="852"/>
      <c r="AX3" s="24" t="s">
        <v>64</v>
      </c>
    </row>
    <row r="4" spans="1:50" ht="24.75" customHeight="1" x14ac:dyDescent="0.15">
      <c r="A4" s="687" t="s">
        <v>25</v>
      </c>
      <c r="B4" s="688"/>
      <c r="C4" s="688"/>
      <c r="D4" s="688"/>
      <c r="E4" s="688"/>
      <c r="F4" s="688"/>
      <c r="G4" s="665" t="s">
        <v>647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73.5" customHeight="1" x14ac:dyDescent="0.15">
      <c r="A5" s="675" t="s">
        <v>66</v>
      </c>
      <c r="B5" s="676"/>
      <c r="C5" s="676"/>
      <c r="D5" s="676"/>
      <c r="E5" s="676"/>
      <c r="F5" s="677"/>
      <c r="G5" s="822" t="s">
        <v>422</v>
      </c>
      <c r="H5" s="823"/>
      <c r="I5" s="823"/>
      <c r="J5" s="823"/>
      <c r="K5" s="823"/>
      <c r="L5" s="823"/>
      <c r="M5" s="824" t="s">
        <v>65</v>
      </c>
      <c r="N5" s="825"/>
      <c r="O5" s="825"/>
      <c r="P5" s="825"/>
      <c r="Q5" s="825"/>
      <c r="R5" s="826"/>
      <c r="S5" s="827" t="s">
        <v>69</v>
      </c>
      <c r="T5" s="823"/>
      <c r="U5" s="823"/>
      <c r="V5" s="823"/>
      <c r="W5" s="823"/>
      <c r="X5" s="828"/>
      <c r="Y5" s="681" t="s">
        <v>3</v>
      </c>
      <c r="Z5" s="527"/>
      <c r="AA5" s="527"/>
      <c r="AB5" s="527"/>
      <c r="AC5" s="527"/>
      <c r="AD5" s="528"/>
      <c r="AE5" s="682" t="s">
        <v>648</v>
      </c>
      <c r="AF5" s="682"/>
      <c r="AG5" s="682"/>
      <c r="AH5" s="682"/>
      <c r="AI5" s="682"/>
      <c r="AJ5" s="682"/>
      <c r="AK5" s="682"/>
      <c r="AL5" s="682"/>
      <c r="AM5" s="682"/>
      <c r="AN5" s="682"/>
      <c r="AO5" s="682"/>
      <c r="AP5" s="683"/>
      <c r="AQ5" s="684" t="s">
        <v>698</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649</v>
      </c>
      <c r="H7" s="483"/>
      <c r="I7" s="483"/>
      <c r="J7" s="483"/>
      <c r="K7" s="483"/>
      <c r="L7" s="483"/>
      <c r="M7" s="483"/>
      <c r="N7" s="483"/>
      <c r="O7" s="483"/>
      <c r="P7" s="483"/>
      <c r="Q7" s="483"/>
      <c r="R7" s="483"/>
      <c r="S7" s="483"/>
      <c r="T7" s="483"/>
      <c r="U7" s="483"/>
      <c r="V7" s="483"/>
      <c r="W7" s="483"/>
      <c r="X7" s="484"/>
      <c r="Y7" s="906" t="s">
        <v>308</v>
      </c>
      <c r="Z7" s="424"/>
      <c r="AA7" s="424"/>
      <c r="AB7" s="424"/>
      <c r="AC7" s="424"/>
      <c r="AD7" s="907"/>
      <c r="AE7" s="895" t="s">
        <v>634</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v>
      </c>
      <c r="H8" s="703"/>
      <c r="I8" s="703"/>
      <c r="J8" s="703"/>
      <c r="K8" s="703"/>
      <c r="L8" s="703"/>
      <c r="M8" s="703"/>
      <c r="N8" s="703"/>
      <c r="O8" s="703"/>
      <c r="P8" s="703"/>
      <c r="Q8" s="703"/>
      <c r="R8" s="703"/>
      <c r="S8" s="703"/>
      <c r="T8" s="703"/>
      <c r="U8" s="703"/>
      <c r="V8" s="703"/>
      <c r="W8" s="703"/>
      <c r="X8" s="930"/>
      <c r="Y8" s="829" t="s">
        <v>209</v>
      </c>
      <c r="Z8" s="830"/>
      <c r="AA8" s="830"/>
      <c r="AB8" s="830"/>
      <c r="AC8" s="830"/>
      <c r="AD8" s="831"/>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2" t="s">
        <v>23</v>
      </c>
      <c r="B9" s="833"/>
      <c r="C9" s="833"/>
      <c r="D9" s="833"/>
      <c r="E9" s="833"/>
      <c r="F9" s="833"/>
      <c r="G9" s="834" t="s">
        <v>650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96.75" customHeight="1" x14ac:dyDescent="0.15">
      <c r="A10" s="643" t="s">
        <v>29</v>
      </c>
      <c r="B10" s="644"/>
      <c r="C10" s="644"/>
      <c r="D10" s="644"/>
      <c r="E10" s="644"/>
      <c r="F10" s="644"/>
      <c r="G10" s="737" t="s">
        <v>651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392</v>
      </c>
      <c r="Q13" s="641"/>
      <c r="R13" s="641"/>
      <c r="S13" s="641"/>
      <c r="T13" s="641"/>
      <c r="U13" s="641"/>
      <c r="V13" s="642"/>
      <c r="W13" s="640">
        <v>424</v>
      </c>
      <c r="X13" s="641"/>
      <c r="Y13" s="641"/>
      <c r="Z13" s="641"/>
      <c r="AA13" s="641"/>
      <c r="AB13" s="641"/>
      <c r="AC13" s="642"/>
      <c r="AD13" s="640">
        <v>426</v>
      </c>
      <c r="AE13" s="641"/>
      <c r="AF13" s="641"/>
      <c r="AG13" s="641"/>
      <c r="AH13" s="641"/>
      <c r="AI13" s="641"/>
      <c r="AJ13" s="642"/>
      <c r="AK13" s="640">
        <v>425</v>
      </c>
      <c r="AL13" s="641"/>
      <c r="AM13" s="641"/>
      <c r="AN13" s="641"/>
      <c r="AO13" s="641"/>
      <c r="AP13" s="641"/>
      <c r="AQ13" s="642"/>
      <c r="AR13" s="903">
        <v>423</v>
      </c>
      <c r="AS13" s="904"/>
      <c r="AT13" s="904"/>
      <c r="AU13" s="904"/>
      <c r="AV13" s="904"/>
      <c r="AW13" s="904"/>
      <c r="AX13" s="905"/>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t="s">
        <v>635</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635</v>
      </c>
      <c r="AL15" s="641"/>
      <c r="AM15" s="641"/>
      <c r="AN15" s="641"/>
      <c r="AO15" s="641"/>
      <c r="AP15" s="641"/>
      <c r="AQ15" s="642"/>
      <c r="AR15" s="640"/>
      <c r="AS15" s="641"/>
      <c r="AT15" s="641"/>
      <c r="AU15" s="641"/>
      <c r="AV15" s="641"/>
      <c r="AW15" s="641"/>
      <c r="AX15" s="789"/>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t="s">
        <v>635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635</v>
      </c>
      <c r="X17" s="641"/>
      <c r="Y17" s="641"/>
      <c r="Z17" s="641"/>
      <c r="AA17" s="641"/>
      <c r="AB17" s="641"/>
      <c r="AC17" s="642"/>
      <c r="AD17" s="640">
        <v>-1</v>
      </c>
      <c r="AE17" s="641"/>
      <c r="AF17" s="641"/>
      <c r="AG17" s="641"/>
      <c r="AH17" s="641"/>
      <c r="AI17" s="641"/>
      <c r="AJ17" s="642"/>
      <c r="AK17" s="640" t="s">
        <v>635</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61">
        <f>SUM(P13:V17)</f>
        <v>392</v>
      </c>
      <c r="Q18" s="862"/>
      <c r="R18" s="862"/>
      <c r="S18" s="862"/>
      <c r="T18" s="862"/>
      <c r="U18" s="862"/>
      <c r="V18" s="863"/>
      <c r="W18" s="861">
        <f>SUM(W13:AC17)</f>
        <v>424</v>
      </c>
      <c r="X18" s="862"/>
      <c r="Y18" s="862"/>
      <c r="Z18" s="862"/>
      <c r="AA18" s="862"/>
      <c r="AB18" s="862"/>
      <c r="AC18" s="863"/>
      <c r="AD18" s="861">
        <f>SUM(AD13:AJ17)</f>
        <v>425</v>
      </c>
      <c r="AE18" s="862"/>
      <c r="AF18" s="862"/>
      <c r="AG18" s="862"/>
      <c r="AH18" s="862"/>
      <c r="AI18" s="862"/>
      <c r="AJ18" s="863"/>
      <c r="AK18" s="861">
        <f>SUM(AK13:AQ17)</f>
        <v>425</v>
      </c>
      <c r="AL18" s="862"/>
      <c r="AM18" s="862"/>
      <c r="AN18" s="862"/>
      <c r="AO18" s="862"/>
      <c r="AP18" s="862"/>
      <c r="AQ18" s="863"/>
      <c r="AR18" s="861">
        <f>SUM(AR13:AX17)</f>
        <v>423</v>
      </c>
      <c r="AS18" s="862"/>
      <c r="AT18" s="862"/>
      <c r="AU18" s="862"/>
      <c r="AV18" s="862"/>
      <c r="AW18" s="862"/>
      <c r="AX18" s="864"/>
    </row>
    <row r="19" spans="1:50" ht="24.75" customHeight="1" x14ac:dyDescent="0.15">
      <c r="A19" s="597"/>
      <c r="B19" s="598"/>
      <c r="C19" s="598"/>
      <c r="D19" s="598"/>
      <c r="E19" s="598"/>
      <c r="F19" s="599"/>
      <c r="G19" s="859" t="s">
        <v>9</v>
      </c>
      <c r="H19" s="860"/>
      <c r="I19" s="860"/>
      <c r="J19" s="860"/>
      <c r="K19" s="860"/>
      <c r="L19" s="860"/>
      <c r="M19" s="860"/>
      <c r="N19" s="860"/>
      <c r="O19" s="860"/>
      <c r="P19" s="640">
        <v>361</v>
      </c>
      <c r="Q19" s="641"/>
      <c r="R19" s="641"/>
      <c r="S19" s="641"/>
      <c r="T19" s="641"/>
      <c r="U19" s="641"/>
      <c r="V19" s="642"/>
      <c r="W19" s="640">
        <v>398</v>
      </c>
      <c r="X19" s="641"/>
      <c r="Y19" s="641"/>
      <c r="Z19" s="641"/>
      <c r="AA19" s="641"/>
      <c r="AB19" s="641"/>
      <c r="AC19" s="642"/>
      <c r="AD19" s="640">
        <v>399.98783900000001</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9" t="s">
        <v>10</v>
      </c>
      <c r="H20" s="860"/>
      <c r="I20" s="860"/>
      <c r="J20" s="860"/>
      <c r="K20" s="860"/>
      <c r="L20" s="860"/>
      <c r="M20" s="860"/>
      <c r="N20" s="860"/>
      <c r="O20" s="860"/>
      <c r="P20" s="301">
        <f>IF(P18=0, "-", SUM(P19)/P18)</f>
        <v>0.92091836734693877</v>
      </c>
      <c r="Q20" s="301"/>
      <c r="R20" s="301"/>
      <c r="S20" s="301"/>
      <c r="T20" s="301"/>
      <c r="U20" s="301"/>
      <c r="V20" s="301"/>
      <c r="W20" s="301">
        <f t="shared" ref="W20" si="0">IF(W18=0, "-", SUM(W19)/W18)</f>
        <v>0.93867924528301883</v>
      </c>
      <c r="X20" s="301"/>
      <c r="Y20" s="301"/>
      <c r="Z20" s="301"/>
      <c r="AA20" s="301"/>
      <c r="AB20" s="301"/>
      <c r="AC20" s="301"/>
      <c r="AD20" s="301">
        <f t="shared" ref="AD20" si="1">IF(AD18=0, "-", SUM(AD19)/AD18)</f>
        <v>0.9411478564705883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274</v>
      </c>
      <c r="H21" s="300"/>
      <c r="I21" s="300"/>
      <c r="J21" s="300"/>
      <c r="K21" s="300"/>
      <c r="L21" s="300"/>
      <c r="M21" s="300"/>
      <c r="N21" s="300"/>
      <c r="O21" s="300"/>
      <c r="P21" s="301">
        <f>IF(P19=0, "-", SUM(P19)/SUM(P13,P14))</f>
        <v>0.92091836734693877</v>
      </c>
      <c r="Q21" s="301"/>
      <c r="R21" s="301"/>
      <c r="S21" s="301"/>
      <c r="T21" s="301"/>
      <c r="U21" s="301"/>
      <c r="V21" s="301"/>
      <c r="W21" s="301">
        <f t="shared" ref="W21" si="2">IF(W19=0, "-", SUM(W19)/SUM(W13,W14))</f>
        <v>0.93867924528301883</v>
      </c>
      <c r="X21" s="301"/>
      <c r="Y21" s="301"/>
      <c r="Z21" s="301"/>
      <c r="AA21" s="301"/>
      <c r="AB21" s="301"/>
      <c r="AC21" s="301"/>
      <c r="AD21" s="301">
        <f t="shared" ref="AD21" si="3">IF(AD19=0, "-", SUM(AD19)/SUM(AD13,AD14))</f>
        <v>0.938938589201878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628</v>
      </c>
      <c r="B22" s="957"/>
      <c r="C22" s="957"/>
      <c r="D22" s="957"/>
      <c r="E22" s="957"/>
      <c r="F22" s="958"/>
      <c r="G22" s="952" t="s">
        <v>254</v>
      </c>
      <c r="H22" s="207"/>
      <c r="I22" s="207"/>
      <c r="J22" s="207"/>
      <c r="K22" s="207"/>
      <c r="L22" s="207"/>
      <c r="M22" s="207"/>
      <c r="N22" s="207"/>
      <c r="O22" s="208"/>
      <c r="P22" s="917" t="s">
        <v>626</v>
      </c>
      <c r="Q22" s="207"/>
      <c r="R22" s="207"/>
      <c r="S22" s="207"/>
      <c r="T22" s="207"/>
      <c r="U22" s="207"/>
      <c r="V22" s="208"/>
      <c r="W22" s="917" t="s">
        <v>627</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652</v>
      </c>
      <c r="H23" s="954"/>
      <c r="I23" s="954"/>
      <c r="J23" s="954"/>
      <c r="K23" s="954"/>
      <c r="L23" s="954"/>
      <c r="M23" s="954"/>
      <c r="N23" s="954"/>
      <c r="O23" s="955"/>
      <c r="P23" s="903">
        <v>320</v>
      </c>
      <c r="Q23" s="904"/>
      <c r="R23" s="904"/>
      <c r="S23" s="904"/>
      <c r="T23" s="904"/>
      <c r="U23" s="904"/>
      <c r="V23" s="918"/>
      <c r="W23" s="903">
        <v>320</v>
      </c>
      <c r="X23" s="904"/>
      <c r="Y23" s="904"/>
      <c r="Z23" s="904"/>
      <c r="AA23" s="904"/>
      <c r="AB23" s="904"/>
      <c r="AC23" s="918"/>
      <c r="AD23" s="966" t="s">
        <v>719</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653</v>
      </c>
      <c r="H24" s="920"/>
      <c r="I24" s="920"/>
      <c r="J24" s="920"/>
      <c r="K24" s="920"/>
      <c r="L24" s="920"/>
      <c r="M24" s="920"/>
      <c r="N24" s="920"/>
      <c r="O24" s="921"/>
      <c r="P24" s="640">
        <v>72</v>
      </c>
      <c r="Q24" s="641"/>
      <c r="R24" s="641"/>
      <c r="S24" s="641"/>
      <c r="T24" s="641"/>
      <c r="U24" s="641"/>
      <c r="V24" s="642"/>
      <c r="W24" s="640">
        <v>72</v>
      </c>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654</v>
      </c>
      <c r="H25" s="920"/>
      <c r="I25" s="920"/>
      <c r="J25" s="920"/>
      <c r="K25" s="920"/>
      <c r="L25" s="920"/>
      <c r="M25" s="920"/>
      <c r="N25" s="920"/>
      <c r="O25" s="921"/>
      <c r="P25" s="640">
        <v>16</v>
      </c>
      <c r="Q25" s="641"/>
      <c r="R25" s="641"/>
      <c r="S25" s="641"/>
      <c r="T25" s="641"/>
      <c r="U25" s="641"/>
      <c r="V25" s="642"/>
      <c r="W25" s="640">
        <v>16</v>
      </c>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655</v>
      </c>
      <c r="H26" s="920"/>
      <c r="I26" s="920"/>
      <c r="J26" s="920"/>
      <c r="K26" s="920"/>
      <c r="L26" s="920"/>
      <c r="M26" s="920"/>
      <c r="N26" s="920"/>
      <c r="O26" s="921"/>
      <c r="P26" s="640">
        <v>15</v>
      </c>
      <c r="Q26" s="641"/>
      <c r="R26" s="641"/>
      <c r="S26" s="641"/>
      <c r="T26" s="641"/>
      <c r="U26" s="641"/>
      <c r="V26" s="642"/>
      <c r="W26" s="640">
        <v>13</v>
      </c>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656</v>
      </c>
      <c r="H27" s="920"/>
      <c r="I27" s="920"/>
      <c r="J27" s="920"/>
      <c r="K27" s="920"/>
      <c r="L27" s="920"/>
      <c r="M27" s="920"/>
      <c r="N27" s="920"/>
      <c r="O27" s="921"/>
      <c r="P27" s="640">
        <v>1</v>
      </c>
      <c r="Q27" s="641"/>
      <c r="R27" s="641"/>
      <c r="S27" s="641"/>
      <c r="T27" s="641"/>
      <c r="U27" s="641"/>
      <c r="V27" s="642"/>
      <c r="W27" s="640">
        <v>1</v>
      </c>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22" t="s">
        <v>258</v>
      </c>
      <c r="H28" s="923"/>
      <c r="I28" s="923"/>
      <c r="J28" s="923"/>
      <c r="K28" s="923"/>
      <c r="L28" s="923"/>
      <c r="M28" s="923"/>
      <c r="N28" s="923"/>
      <c r="O28" s="924"/>
      <c r="P28" s="861">
        <f>P29-SUM(P23:P27)</f>
        <v>1</v>
      </c>
      <c r="Q28" s="862"/>
      <c r="R28" s="862"/>
      <c r="S28" s="862"/>
      <c r="T28" s="862"/>
      <c r="U28" s="862"/>
      <c r="V28" s="863"/>
      <c r="W28" s="861">
        <f>W29-SUM(W23:W27)</f>
        <v>1</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0">
        <f>AK13</f>
        <v>425</v>
      </c>
      <c r="Q29" s="641"/>
      <c r="R29" s="641"/>
      <c r="S29" s="641"/>
      <c r="T29" s="641"/>
      <c r="U29" s="641"/>
      <c r="V29" s="642"/>
      <c r="W29" s="935">
        <f>AR13</f>
        <v>423</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309</v>
      </c>
      <c r="AF30" s="842"/>
      <c r="AG30" s="842"/>
      <c r="AH30" s="843"/>
      <c r="AI30" s="898" t="s">
        <v>331</v>
      </c>
      <c r="AJ30" s="898"/>
      <c r="AK30" s="898"/>
      <c r="AL30" s="841"/>
      <c r="AM30" s="898" t="s">
        <v>428</v>
      </c>
      <c r="AN30" s="898"/>
      <c r="AO30" s="898"/>
      <c r="AP30" s="841"/>
      <c r="AQ30" s="750" t="s">
        <v>184</v>
      </c>
      <c r="AR30" s="751"/>
      <c r="AS30" s="751"/>
      <c r="AT30" s="752"/>
      <c r="AU30" s="757" t="s">
        <v>133</v>
      </c>
      <c r="AV30" s="757"/>
      <c r="AW30" s="757"/>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636</v>
      </c>
      <c r="AR31" s="186"/>
      <c r="AS31" s="121" t="s">
        <v>185</v>
      </c>
      <c r="AT31" s="122"/>
      <c r="AU31" s="185">
        <v>3</v>
      </c>
      <c r="AV31" s="185"/>
      <c r="AW31" s="377" t="s">
        <v>175</v>
      </c>
      <c r="AX31" s="378"/>
    </row>
    <row r="32" spans="1:50" ht="23.25" customHeight="1" x14ac:dyDescent="0.15">
      <c r="A32" s="382"/>
      <c r="B32" s="380"/>
      <c r="C32" s="380"/>
      <c r="D32" s="380"/>
      <c r="E32" s="380"/>
      <c r="F32" s="381"/>
      <c r="G32" s="548" t="s">
        <v>701</v>
      </c>
      <c r="H32" s="549"/>
      <c r="I32" s="549"/>
      <c r="J32" s="549"/>
      <c r="K32" s="549"/>
      <c r="L32" s="549"/>
      <c r="M32" s="549"/>
      <c r="N32" s="549"/>
      <c r="O32" s="550"/>
      <c r="P32" s="93" t="s">
        <v>657</v>
      </c>
      <c r="Q32" s="93"/>
      <c r="R32" s="93"/>
      <c r="S32" s="93"/>
      <c r="T32" s="93"/>
      <c r="U32" s="93"/>
      <c r="V32" s="93"/>
      <c r="W32" s="93"/>
      <c r="X32" s="94"/>
      <c r="Y32" s="455" t="s">
        <v>12</v>
      </c>
      <c r="Z32" s="515"/>
      <c r="AA32" s="516"/>
      <c r="AB32" s="445" t="s">
        <v>637</v>
      </c>
      <c r="AC32" s="445"/>
      <c r="AD32" s="445"/>
      <c r="AE32" s="203">
        <v>3925</v>
      </c>
      <c r="AF32" s="204"/>
      <c r="AG32" s="204"/>
      <c r="AH32" s="204"/>
      <c r="AI32" s="203">
        <v>3928</v>
      </c>
      <c r="AJ32" s="204"/>
      <c r="AK32" s="204"/>
      <c r="AL32" s="204"/>
      <c r="AM32" s="203">
        <v>3755</v>
      </c>
      <c r="AN32" s="204"/>
      <c r="AO32" s="204"/>
      <c r="AP32" s="204"/>
      <c r="AQ32" s="321" t="s">
        <v>636</v>
      </c>
      <c r="AR32" s="193"/>
      <c r="AS32" s="193"/>
      <c r="AT32" s="322"/>
      <c r="AU32" s="204" t="s">
        <v>636</v>
      </c>
      <c r="AV32" s="204"/>
      <c r="AW32" s="204"/>
      <c r="AX32" s="206"/>
    </row>
    <row r="33" spans="1:51" ht="33"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637</v>
      </c>
      <c r="AC33" s="507"/>
      <c r="AD33" s="507"/>
      <c r="AE33" s="203">
        <v>3820</v>
      </c>
      <c r="AF33" s="204"/>
      <c r="AG33" s="204"/>
      <c r="AH33" s="204"/>
      <c r="AI33" s="203">
        <v>3862</v>
      </c>
      <c r="AJ33" s="204"/>
      <c r="AK33" s="204"/>
      <c r="AL33" s="204"/>
      <c r="AM33" s="203">
        <v>3981</v>
      </c>
      <c r="AN33" s="204"/>
      <c r="AO33" s="204"/>
      <c r="AP33" s="204"/>
      <c r="AQ33" s="321" t="s">
        <v>636</v>
      </c>
      <c r="AR33" s="193"/>
      <c r="AS33" s="193"/>
      <c r="AT33" s="322"/>
      <c r="AU33" s="204">
        <v>3869</v>
      </c>
      <c r="AV33" s="204"/>
      <c r="AW33" s="204"/>
      <c r="AX33" s="206"/>
    </row>
    <row r="34" spans="1:51" ht="36"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102.7</v>
      </c>
      <c r="AF34" s="204"/>
      <c r="AG34" s="204"/>
      <c r="AH34" s="204"/>
      <c r="AI34" s="203">
        <v>101.7</v>
      </c>
      <c r="AJ34" s="204"/>
      <c r="AK34" s="204"/>
      <c r="AL34" s="204"/>
      <c r="AM34" s="203">
        <v>94.3</v>
      </c>
      <c r="AN34" s="204"/>
      <c r="AO34" s="204"/>
      <c r="AP34" s="204"/>
      <c r="AQ34" s="321" t="s">
        <v>636</v>
      </c>
      <c r="AR34" s="193"/>
      <c r="AS34" s="193"/>
      <c r="AT34" s="322"/>
      <c r="AU34" s="204" t="s">
        <v>636</v>
      </c>
      <c r="AV34" s="204"/>
      <c r="AW34" s="204"/>
      <c r="AX34" s="206"/>
    </row>
    <row r="35" spans="1:51" ht="23.25" customHeight="1" x14ac:dyDescent="0.15">
      <c r="A35" s="213" t="s">
        <v>299</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1"/>
      <c r="AY79">
        <f>COUNTIF($AR$79,"☑")</f>
        <v>0</v>
      </c>
    </row>
    <row r="80" spans="1:51" ht="18.75" hidden="1" customHeight="1" x14ac:dyDescent="0.15">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8"/>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c r="AY82">
        <f t="shared" ref="AY82:AY89" si="10">$AY$80</f>
        <v>0</v>
      </c>
    </row>
    <row r="83" spans="1:60" ht="22.5" hidden="1" customHeight="1" x14ac:dyDescent="0.15">
      <c r="A83" s="848"/>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c r="AY83">
        <f t="shared" si="10"/>
        <v>0</v>
      </c>
    </row>
    <row r="84" spans="1:60" ht="19.5" hidden="1" customHeight="1" x14ac:dyDescent="0.15">
      <c r="A84" s="848"/>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2"/>
      <c r="AY84">
        <f t="shared" si="10"/>
        <v>0</v>
      </c>
    </row>
    <row r="85" spans="1:60" ht="18.75" hidden="1" customHeight="1" x14ac:dyDescent="0.15">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8"/>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8"/>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658</v>
      </c>
      <c r="H101" s="93"/>
      <c r="I101" s="93"/>
      <c r="J101" s="93"/>
      <c r="K101" s="93"/>
      <c r="L101" s="93"/>
      <c r="M101" s="93"/>
      <c r="N101" s="93"/>
      <c r="O101" s="93"/>
      <c r="P101" s="93"/>
      <c r="Q101" s="93"/>
      <c r="R101" s="93"/>
      <c r="S101" s="93"/>
      <c r="T101" s="93"/>
      <c r="U101" s="93"/>
      <c r="V101" s="93"/>
      <c r="W101" s="93"/>
      <c r="X101" s="94"/>
      <c r="Y101" s="526" t="s">
        <v>54</v>
      </c>
      <c r="Z101" s="527"/>
      <c r="AA101" s="528"/>
      <c r="AB101" s="445" t="s">
        <v>639</v>
      </c>
      <c r="AC101" s="445"/>
      <c r="AD101" s="445"/>
      <c r="AE101" s="267">
        <v>4410</v>
      </c>
      <c r="AF101" s="267"/>
      <c r="AG101" s="267"/>
      <c r="AH101" s="267"/>
      <c r="AI101" s="267">
        <v>4467</v>
      </c>
      <c r="AJ101" s="267"/>
      <c r="AK101" s="267"/>
      <c r="AL101" s="267"/>
      <c r="AM101" s="267">
        <v>4286</v>
      </c>
      <c r="AN101" s="267"/>
      <c r="AO101" s="267"/>
      <c r="AP101" s="267"/>
      <c r="AQ101" s="267" t="s">
        <v>699</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639</v>
      </c>
      <c r="AC102" s="445"/>
      <c r="AD102" s="445"/>
      <c r="AE102" s="267">
        <v>3605</v>
      </c>
      <c r="AF102" s="267"/>
      <c r="AG102" s="267"/>
      <c r="AH102" s="267"/>
      <c r="AI102" s="267">
        <v>3645</v>
      </c>
      <c r="AJ102" s="267"/>
      <c r="AK102" s="267"/>
      <c r="AL102" s="267"/>
      <c r="AM102" s="267">
        <v>3757</v>
      </c>
      <c r="AN102" s="267"/>
      <c r="AO102" s="267"/>
      <c r="AP102" s="267"/>
      <c r="AQ102" s="267">
        <v>4388</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659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640</v>
      </c>
      <c r="AC116" s="447"/>
      <c r="AD116" s="448"/>
      <c r="AE116" s="267">
        <v>81799</v>
      </c>
      <c r="AF116" s="267"/>
      <c r="AG116" s="267"/>
      <c r="AH116" s="267"/>
      <c r="AI116" s="267">
        <v>89077</v>
      </c>
      <c r="AJ116" s="267"/>
      <c r="AK116" s="267"/>
      <c r="AL116" s="267"/>
      <c r="AM116" s="267">
        <v>93324</v>
      </c>
      <c r="AN116" s="267"/>
      <c r="AO116" s="267"/>
      <c r="AP116" s="267"/>
      <c r="AQ116" s="203">
        <v>96894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641</v>
      </c>
      <c r="AC117" s="457"/>
      <c r="AD117" s="458"/>
      <c r="AE117" s="535" t="s">
        <v>660</v>
      </c>
      <c r="AF117" s="535"/>
      <c r="AG117" s="535"/>
      <c r="AH117" s="535"/>
      <c r="AI117" s="535" t="s">
        <v>661</v>
      </c>
      <c r="AJ117" s="535"/>
      <c r="AK117" s="535"/>
      <c r="AL117" s="535"/>
      <c r="AM117" s="535" t="s">
        <v>705</v>
      </c>
      <c r="AN117" s="535"/>
      <c r="AO117" s="535"/>
      <c r="AP117" s="535"/>
      <c r="AQ117" s="535" t="s">
        <v>700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33"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710</v>
      </c>
      <c r="AR133" s="185"/>
      <c r="AS133" s="121" t="s">
        <v>185</v>
      </c>
      <c r="AT133" s="122"/>
      <c r="AU133" s="186" t="s">
        <v>710</v>
      </c>
      <c r="AV133" s="186"/>
      <c r="AW133" s="121" t="s">
        <v>175</v>
      </c>
      <c r="AX133" s="181"/>
      <c r="AY133">
        <f>$AY$132</f>
        <v>1</v>
      </c>
    </row>
    <row r="134" spans="1:51" ht="39.75" customHeight="1" x14ac:dyDescent="0.15">
      <c r="A134" s="175"/>
      <c r="B134" s="172"/>
      <c r="C134" s="166"/>
      <c r="D134" s="172"/>
      <c r="E134" s="166"/>
      <c r="F134" s="167"/>
      <c r="G134" s="92" t="s">
        <v>710</v>
      </c>
      <c r="H134" s="93"/>
      <c r="I134" s="93"/>
      <c r="J134" s="93"/>
      <c r="K134" s="93"/>
      <c r="L134" s="93"/>
      <c r="M134" s="93"/>
      <c r="N134" s="93"/>
      <c r="O134" s="93"/>
      <c r="P134" s="93"/>
      <c r="Q134" s="93"/>
      <c r="R134" s="93"/>
      <c r="S134" s="93"/>
      <c r="T134" s="93"/>
      <c r="U134" s="93"/>
      <c r="V134" s="93"/>
      <c r="W134" s="93"/>
      <c r="X134" s="94"/>
      <c r="Y134" s="187" t="s">
        <v>199</v>
      </c>
      <c r="Z134" s="188"/>
      <c r="AA134" s="189"/>
      <c r="AB134" s="190" t="s">
        <v>710</v>
      </c>
      <c r="AC134" s="191"/>
      <c r="AD134" s="191"/>
      <c r="AE134" s="192" t="s">
        <v>710</v>
      </c>
      <c r="AF134" s="193"/>
      <c r="AG134" s="193"/>
      <c r="AH134" s="193"/>
      <c r="AI134" s="192" t="s">
        <v>710</v>
      </c>
      <c r="AJ134" s="193"/>
      <c r="AK134" s="193"/>
      <c r="AL134" s="193"/>
      <c r="AM134" s="192" t="s">
        <v>710</v>
      </c>
      <c r="AN134" s="193"/>
      <c r="AO134" s="193"/>
      <c r="AP134" s="193"/>
      <c r="AQ134" s="192" t="s">
        <v>710</v>
      </c>
      <c r="AR134" s="193"/>
      <c r="AS134" s="193"/>
      <c r="AT134" s="193"/>
      <c r="AU134" s="192" t="s">
        <v>710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710</v>
      </c>
      <c r="AC135" s="199"/>
      <c r="AD135" s="199"/>
      <c r="AE135" s="192" t="s">
        <v>710</v>
      </c>
      <c r="AF135" s="193"/>
      <c r="AG135" s="193"/>
      <c r="AH135" s="193"/>
      <c r="AI135" s="192" t="s">
        <v>710</v>
      </c>
      <c r="AJ135" s="193"/>
      <c r="AK135" s="193"/>
      <c r="AL135" s="193"/>
      <c r="AM135" s="192" t="s">
        <v>710</v>
      </c>
      <c r="AN135" s="193"/>
      <c r="AO135" s="193"/>
      <c r="AP135" s="193"/>
      <c r="AQ135" s="192" t="s">
        <v>710</v>
      </c>
      <c r="AR135" s="193"/>
      <c r="AS135" s="193"/>
      <c r="AT135" s="193"/>
      <c r="AU135" s="192" t="s">
        <v>710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710</v>
      </c>
      <c r="H154" s="93"/>
      <c r="I154" s="93"/>
      <c r="J154" s="93"/>
      <c r="K154" s="93"/>
      <c r="L154" s="93"/>
      <c r="M154" s="93"/>
      <c r="N154" s="93"/>
      <c r="O154" s="93"/>
      <c r="P154" s="94"/>
      <c r="Q154" s="113" t="s">
        <v>710</v>
      </c>
      <c r="R154" s="93"/>
      <c r="S154" s="93"/>
      <c r="T154" s="93"/>
      <c r="U154" s="93"/>
      <c r="V154" s="93"/>
      <c r="W154" s="93"/>
      <c r="X154" s="93"/>
      <c r="Y154" s="93"/>
      <c r="Z154" s="93"/>
      <c r="AA154" s="275"/>
      <c r="AB154" s="129" t="s">
        <v>710</v>
      </c>
      <c r="AC154" s="130"/>
      <c r="AD154" s="130"/>
      <c r="AE154" s="135" t="s">
        <v>710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710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5"/>
      <c r="E430" s="160" t="s">
        <v>318</v>
      </c>
      <c r="F430" s="881"/>
      <c r="G430" s="882" t="s">
        <v>204</v>
      </c>
      <c r="H430" s="111"/>
      <c r="I430" s="111"/>
      <c r="J430" s="883" t="s">
        <v>635</v>
      </c>
      <c r="K430" s="884"/>
      <c r="L430" s="884"/>
      <c r="M430" s="884"/>
      <c r="N430" s="884"/>
      <c r="O430" s="884"/>
      <c r="P430" s="884"/>
      <c r="Q430" s="884"/>
      <c r="R430" s="884"/>
      <c r="S430" s="884"/>
      <c r="T430" s="88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664</v>
      </c>
      <c r="AF432" s="186"/>
      <c r="AG432" s="121" t="s">
        <v>185</v>
      </c>
      <c r="AH432" s="122"/>
      <c r="AI432" s="320"/>
      <c r="AJ432" s="320"/>
      <c r="AK432" s="320"/>
      <c r="AL432" s="142"/>
      <c r="AM432" s="320"/>
      <c r="AN432" s="320"/>
      <c r="AO432" s="320"/>
      <c r="AP432" s="142"/>
      <c r="AQ432" s="235" t="s">
        <v>664</v>
      </c>
      <c r="AR432" s="186"/>
      <c r="AS432" s="121" t="s">
        <v>185</v>
      </c>
      <c r="AT432" s="122"/>
      <c r="AU432" s="186" t="s">
        <v>664</v>
      </c>
      <c r="AV432" s="186"/>
      <c r="AW432" s="121" t="s">
        <v>175</v>
      </c>
      <c r="AX432" s="181"/>
      <c r="AY432">
        <f>$AY$431</f>
        <v>1</v>
      </c>
    </row>
    <row r="433" spans="1:51" ht="23.25" customHeight="1" x14ac:dyDescent="0.15">
      <c r="A433" s="175"/>
      <c r="B433" s="172"/>
      <c r="C433" s="166"/>
      <c r="D433" s="172"/>
      <c r="E433" s="323"/>
      <c r="F433" s="324"/>
      <c r="G433" s="92" t="s">
        <v>663</v>
      </c>
      <c r="H433" s="93"/>
      <c r="I433" s="93"/>
      <c r="J433" s="93"/>
      <c r="K433" s="93"/>
      <c r="L433" s="93"/>
      <c r="M433" s="93"/>
      <c r="N433" s="93"/>
      <c r="O433" s="93"/>
      <c r="P433" s="93"/>
      <c r="Q433" s="93"/>
      <c r="R433" s="93"/>
      <c r="S433" s="93"/>
      <c r="T433" s="93"/>
      <c r="U433" s="93"/>
      <c r="V433" s="93"/>
      <c r="W433" s="93"/>
      <c r="X433" s="94"/>
      <c r="Y433" s="187" t="s">
        <v>12</v>
      </c>
      <c r="Z433" s="188"/>
      <c r="AA433" s="189"/>
      <c r="AB433" s="199" t="s">
        <v>664</v>
      </c>
      <c r="AC433" s="199"/>
      <c r="AD433" s="199"/>
      <c r="AE433" s="321" t="s">
        <v>664</v>
      </c>
      <c r="AF433" s="193"/>
      <c r="AG433" s="193"/>
      <c r="AH433" s="193"/>
      <c r="AI433" s="321" t="s">
        <v>664</v>
      </c>
      <c r="AJ433" s="193"/>
      <c r="AK433" s="193"/>
      <c r="AL433" s="193"/>
      <c r="AM433" s="321" t="s">
        <v>664</v>
      </c>
      <c r="AN433" s="193"/>
      <c r="AO433" s="193"/>
      <c r="AP433" s="322"/>
      <c r="AQ433" s="321" t="s">
        <v>664</v>
      </c>
      <c r="AR433" s="193"/>
      <c r="AS433" s="193"/>
      <c r="AT433" s="322"/>
      <c r="AU433" s="193" t="s">
        <v>664</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664</v>
      </c>
      <c r="AC434" s="191"/>
      <c r="AD434" s="191"/>
      <c r="AE434" s="321" t="s">
        <v>664</v>
      </c>
      <c r="AF434" s="193"/>
      <c r="AG434" s="193"/>
      <c r="AH434" s="322"/>
      <c r="AI434" s="321" t="s">
        <v>664</v>
      </c>
      <c r="AJ434" s="193"/>
      <c r="AK434" s="193"/>
      <c r="AL434" s="193"/>
      <c r="AM434" s="321" t="s">
        <v>664</v>
      </c>
      <c r="AN434" s="193"/>
      <c r="AO434" s="193"/>
      <c r="AP434" s="322"/>
      <c r="AQ434" s="321" t="s">
        <v>664</v>
      </c>
      <c r="AR434" s="193"/>
      <c r="AS434" s="193"/>
      <c r="AT434" s="322"/>
      <c r="AU434" s="193" t="s">
        <v>664</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664</v>
      </c>
      <c r="AF435" s="193"/>
      <c r="AG435" s="193"/>
      <c r="AH435" s="322"/>
      <c r="AI435" s="321" t="s">
        <v>664</v>
      </c>
      <c r="AJ435" s="193"/>
      <c r="AK435" s="193"/>
      <c r="AL435" s="193"/>
      <c r="AM435" s="321" t="s">
        <v>664</v>
      </c>
      <c r="AN435" s="193"/>
      <c r="AO435" s="193"/>
      <c r="AP435" s="322"/>
      <c r="AQ435" s="321" t="s">
        <v>664</v>
      </c>
      <c r="AR435" s="193"/>
      <c r="AS435" s="193"/>
      <c r="AT435" s="322"/>
      <c r="AU435" s="193" t="s">
        <v>664</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664</v>
      </c>
      <c r="AF457" s="186"/>
      <c r="AG457" s="121" t="s">
        <v>185</v>
      </c>
      <c r="AH457" s="122"/>
      <c r="AI457" s="320"/>
      <c r="AJ457" s="320"/>
      <c r="AK457" s="320"/>
      <c r="AL457" s="142"/>
      <c r="AM457" s="320"/>
      <c r="AN457" s="320"/>
      <c r="AO457" s="320"/>
      <c r="AP457" s="142"/>
      <c r="AQ457" s="235" t="s">
        <v>664</v>
      </c>
      <c r="AR457" s="186"/>
      <c r="AS457" s="121" t="s">
        <v>185</v>
      </c>
      <c r="AT457" s="122"/>
      <c r="AU457" s="186" t="s">
        <v>664</v>
      </c>
      <c r="AV457" s="186"/>
      <c r="AW457" s="121" t="s">
        <v>175</v>
      </c>
      <c r="AX457" s="181"/>
      <c r="AY457">
        <f>$AY$456</f>
        <v>1</v>
      </c>
    </row>
    <row r="458" spans="1:51" ht="23.25" customHeight="1" x14ac:dyDescent="0.15">
      <c r="A458" s="175"/>
      <c r="B458" s="172"/>
      <c r="C458" s="166"/>
      <c r="D458" s="172"/>
      <c r="E458" s="323"/>
      <c r="F458" s="324"/>
      <c r="G458" s="92" t="s">
        <v>663</v>
      </c>
      <c r="H458" s="93"/>
      <c r="I458" s="93"/>
      <c r="J458" s="93"/>
      <c r="K458" s="93"/>
      <c r="L458" s="93"/>
      <c r="M458" s="93"/>
      <c r="N458" s="93"/>
      <c r="O458" s="93"/>
      <c r="P458" s="93"/>
      <c r="Q458" s="93"/>
      <c r="R458" s="93"/>
      <c r="S458" s="93"/>
      <c r="T458" s="93"/>
      <c r="U458" s="93"/>
      <c r="V458" s="93"/>
      <c r="W458" s="93"/>
      <c r="X458" s="94"/>
      <c r="Y458" s="187" t="s">
        <v>12</v>
      </c>
      <c r="Z458" s="188"/>
      <c r="AA458" s="189"/>
      <c r="AB458" s="199" t="s">
        <v>664</v>
      </c>
      <c r="AC458" s="199"/>
      <c r="AD458" s="199"/>
      <c r="AE458" s="321" t="s">
        <v>664</v>
      </c>
      <c r="AF458" s="193"/>
      <c r="AG458" s="193"/>
      <c r="AH458" s="193"/>
      <c r="AI458" s="321" t="s">
        <v>664</v>
      </c>
      <c r="AJ458" s="193"/>
      <c r="AK458" s="193"/>
      <c r="AL458" s="193"/>
      <c r="AM458" s="321" t="s">
        <v>664</v>
      </c>
      <c r="AN458" s="193"/>
      <c r="AO458" s="193"/>
      <c r="AP458" s="322"/>
      <c r="AQ458" s="321" t="s">
        <v>664</v>
      </c>
      <c r="AR458" s="193"/>
      <c r="AS458" s="193"/>
      <c r="AT458" s="322"/>
      <c r="AU458" s="193" t="s">
        <v>664</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664</v>
      </c>
      <c r="AC459" s="191"/>
      <c r="AD459" s="191"/>
      <c r="AE459" s="321" t="s">
        <v>664</v>
      </c>
      <c r="AF459" s="193"/>
      <c r="AG459" s="193"/>
      <c r="AH459" s="322"/>
      <c r="AI459" s="321" t="s">
        <v>664</v>
      </c>
      <c r="AJ459" s="193"/>
      <c r="AK459" s="193"/>
      <c r="AL459" s="193"/>
      <c r="AM459" s="321" t="s">
        <v>664</v>
      </c>
      <c r="AN459" s="193"/>
      <c r="AO459" s="193"/>
      <c r="AP459" s="322"/>
      <c r="AQ459" s="321" t="s">
        <v>664</v>
      </c>
      <c r="AR459" s="193"/>
      <c r="AS459" s="193"/>
      <c r="AT459" s="322"/>
      <c r="AU459" s="193" t="s">
        <v>664</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664</v>
      </c>
      <c r="AF460" s="193"/>
      <c r="AG460" s="193"/>
      <c r="AH460" s="322"/>
      <c r="AI460" s="321" t="s">
        <v>664</v>
      </c>
      <c r="AJ460" s="193"/>
      <c r="AK460" s="193"/>
      <c r="AL460" s="193"/>
      <c r="AM460" s="321" t="s">
        <v>664</v>
      </c>
      <c r="AN460" s="193"/>
      <c r="AO460" s="193"/>
      <c r="AP460" s="322"/>
      <c r="AQ460" s="321" t="s">
        <v>664</v>
      </c>
      <c r="AR460" s="193"/>
      <c r="AS460" s="193"/>
      <c r="AT460" s="322"/>
      <c r="AU460" s="193" t="s">
        <v>664</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1</v>
      </c>
    </row>
    <row r="536" spans="1:51" ht="24.75" customHeight="1" x14ac:dyDescent="0.15">
      <c r="A536" s="175"/>
      <c r="B536" s="172"/>
      <c r="C536" s="166"/>
      <c r="D536" s="172"/>
      <c r="E536" s="113" t="s">
        <v>702</v>
      </c>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1</v>
      </c>
    </row>
    <row r="537" spans="1:51" ht="24.75"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1</v>
      </c>
    </row>
    <row r="538" spans="1:51" ht="34.5" hidden="1" customHeight="1" x14ac:dyDescent="0.15">
      <c r="A538" s="175"/>
      <c r="B538" s="172"/>
      <c r="C538" s="166"/>
      <c r="D538" s="172"/>
      <c r="E538" s="160" t="s">
        <v>322</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49.5" customHeight="1" x14ac:dyDescent="0.15">
      <c r="A702" s="853" t="s">
        <v>139</v>
      </c>
      <c r="B702" s="854"/>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633</v>
      </c>
      <c r="AE702" s="327"/>
      <c r="AF702" s="327"/>
      <c r="AG702" s="364" t="s">
        <v>665</v>
      </c>
      <c r="AH702" s="365"/>
      <c r="AI702" s="365"/>
      <c r="AJ702" s="365"/>
      <c r="AK702" s="365"/>
      <c r="AL702" s="365"/>
      <c r="AM702" s="365"/>
      <c r="AN702" s="365"/>
      <c r="AO702" s="365"/>
      <c r="AP702" s="365"/>
      <c r="AQ702" s="365"/>
      <c r="AR702" s="365"/>
      <c r="AS702" s="365"/>
      <c r="AT702" s="365"/>
      <c r="AU702" s="365"/>
      <c r="AV702" s="365"/>
      <c r="AW702" s="365"/>
      <c r="AX702" s="366"/>
    </row>
    <row r="703" spans="1:51" ht="90.7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633</v>
      </c>
      <c r="AE703" s="308"/>
      <c r="AF703" s="308"/>
      <c r="AG703" s="89" t="s">
        <v>666</v>
      </c>
      <c r="AH703" s="90"/>
      <c r="AI703" s="90"/>
      <c r="AJ703" s="90"/>
      <c r="AK703" s="90"/>
      <c r="AL703" s="90"/>
      <c r="AM703" s="90"/>
      <c r="AN703" s="90"/>
      <c r="AO703" s="90"/>
      <c r="AP703" s="90"/>
      <c r="AQ703" s="90"/>
      <c r="AR703" s="90"/>
      <c r="AS703" s="90"/>
      <c r="AT703" s="90"/>
      <c r="AU703" s="90"/>
      <c r="AV703" s="90"/>
      <c r="AW703" s="90"/>
      <c r="AX703" s="91"/>
    </row>
    <row r="704" spans="1:51" ht="57.7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633</v>
      </c>
      <c r="AE704" s="766"/>
      <c r="AF704" s="766"/>
      <c r="AG704" s="153" t="s">
        <v>667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645</v>
      </c>
      <c r="AE705" s="698"/>
      <c r="AF705" s="698"/>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668</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669</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644</v>
      </c>
      <c r="AE708" s="588"/>
      <c r="AF708" s="588"/>
      <c r="AG708" s="725" t="s">
        <v>709</v>
      </c>
      <c r="AH708" s="726"/>
      <c r="AI708" s="726"/>
      <c r="AJ708" s="726"/>
      <c r="AK708" s="726"/>
      <c r="AL708" s="726"/>
      <c r="AM708" s="726"/>
      <c r="AN708" s="726"/>
      <c r="AO708" s="726"/>
      <c r="AP708" s="726"/>
      <c r="AQ708" s="726"/>
      <c r="AR708" s="726"/>
      <c r="AS708" s="726"/>
      <c r="AT708" s="726"/>
      <c r="AU708" s="726"/>
      <c r="AV708" s="726"/>
      <c r="AW708" s="726"/>
      <c r="AX708" s="727"/>
    </row>
    <row r="709" spans="1:50" ht="64.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633</v>
      </c>
      <c r="AE709" s="308"/>
      <c r="AF709" s="308"/>
      <c r="AG709" s="89" t="s">
        <v>706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644</v>
      </c>
      <c r="AE710" s="308"/>
      <c r="AF710" s="308"/>
      <c r="AG710" s="89" t="s">
        <v>709</v>
      </c>
      <c r="AH710" s="90"/>
      <c r="AI710" s="90"/>
      <c r="AJ710" s="90"/>
      <c r="AK710" s="90"/>
      <c r="AL710" s="90"/>
      <c r="AM710" s="90"/>
      <c r="AN710" s="90"/>
      <c r="AO710" s="90"/>
      <c r="AP710" s="90"/>
      <c r="AQ710" s="90"/>
      <c r="AR710" s="90"/>
      <c r="AS710" s="90"/>
      <c r="AT710" s="90"/>
      <c r="AU710" s="90"/>
      <c r="AV710" s="90"/>
      <c r="AW710" s="90"/>
      <c r="AX710" s="91"/>
    </row>
    <row r="711" spans="1:50" ht="28.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633</v>
      </c>
      <c r="AE711" s="308"/>
      <c r="AF711" s="308"/>
      <c r="AG711" s="89" t="s">
        <v>671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644</v>
      </c>
      <c r="AE712" s="766"/>
      <c r="AF712" s="766"/>
      <c r="AG712" s="793" t="s">
        <v>709</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644</v>
      </c>
      <c r="AE713" s="308"/>
      <c r="AF713" s="646"/>
      <c r="AG713" s="89" t="s">
        <v>709</v>
      </c>
      <c r="AH713" s="90"/>
      <c r="AI713" s="90"/>
      <c r="AJ713" s="90"/>
      <c r="AK713" s="90"/>
      <c r="AL713" s="90"/>
      <c r="AM713" s="90"/>
      <c r="AN713" s="90"/>
      <c r="AO713" s="90"/>
      <c r="AP713" s="90"/>
      <c r="AQ713" s="90"/>
      <c r="AR713" s="90"/>
      <c r="AS713" s="90"/>
      <c r="AT713" s="90"/>
      <c r="AU713" s="90"/>
      <c r="AV713" s="90"/>
      <c r="AW713" s="90"/>
      <c r="AX713" s="91"/>
    </row>
    <row r="714" spans="1:50" ht="3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633</v>
      </c>
      <c r="AE714" s="791"/>
      <c r="AF714" s="792"/>
      <c r="AG714" s="719" t="s">
        <v>672</v>
      </c>
      <c r="AH714" s="720"/>
      <c r="AI714" s="720"/>
      <c r="AJ714" s="720"/>
      <c r="AK714" s="720"/>
      <c r="AL714" s="720"/>
      <c r="AM714" s="720"/>
      <c r="AN714" s="720"/>
      <c r="AO714" s="720"/>
      <c r="AP714" s="720"/>
      <c r="AQ714" s="720"/>
      <c r="AR714" s="720"/>
      <c r="AS714" s="720"/>
      <c r="AT714" s="720"/>
      <c r="AU714" s="720"/>
      <c r="AV714" s="720"/>
      <c r="AW714" s="720"/>
      <c r="AX714" s="721"/>
    </row>
    <row r="715" spans="1:50" ht="43.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645</v>
      </c>
      <c r="AE715" s="588"/>
      <c r="AF715" s="639"/>
      <c r="AG715" s="725" t="s">
        <v>707</v>
      </c>
      <c r="AH715" s="726"/>
      <c r="AI715" s="726"/>
      <c r="AJ715" s="726"/>
      <c r="AK715" s="726"/>
      <c r="AL715" s="726"/>
      <c r="AM715" s="726"/>
      <c r="AN715" s="726"/>
      <c r="AO715" s="726"/>
      <c r="AP715" s="726"/>
      <c r="AQ715" s="726"/>
      <c r="AR715" s="726"/>
      <c r="AS715" s="726"/>
      <c r="AT715" s="726"/>
      <c r="AU715" s="726"/>
      <c r="AV715" s="726"/>
      <c r="AW715" s="726"/>
      <c r="AX715" s="727"/>
    </row>
    <row r="716" spans="1:50" ht="64.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633</v>
      </c>
      <c r="AE716" s="610"/>
      <c r="AF716" s="610"/>
      <c r="AG716" s="89" t="s">
        <v>673</v>
      </c>
      <c r="AH716" s="90"/>
      <c r="AI716" s="90"/>
      <c r="AJ716" s="90"/>
      <c r="AK716" s="90"/>
      <c r="AL716" s="90"/>
      <c r="AM716" s="90"/>
      <c r="AN716" s="90"/>
      <c r="AO716" s="90"/>
      <c r="AP716" s="90"/>
      <c r="AQ716" s="90"/>
      <c r="AR716" s="90"/>
      <c r="AS716" s="90"/>
      <c r="AT716" s="90"/>
      <c r="AU716" s="90"/>
      <c r="AV716" s="90"/>
      <c r="AW716" s="90"/>
      <c r="AX716" s="91"/>
    </row>
    <row r="717" spans="1:50" ht="35.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633</v>
      </c>
      <c r="AE717" s="308"/>
      <c r="AF717" s="308"/>
      <c r="AG717" s="89" t="s">
        <v>703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644</v>
      </c>
      <c r="AE718" s="308"/>
      <c r="AF718" s="308"/>
      <c r="AG718" s="115" t="s">
        <v>709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633</v>
      </c>
      <c r="AE719" s="588"/>
      <c r="AF719" s="588"/>
      <c r="AG719" s="113" t="s">
        <v>675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676</v>
      </c>
      <c r="D721" s="279"/>
      <c r="E721" s="279"/>
      <c r="F721" s="280"/>
      <c r="G721" s="269">
        <v>20</v>
      </c>
      <c r="H721" s="270"/>
      <c r="I721" s="63" t="str">
        <f>IF(OR(G721="　", G721=""), "", "-")</f>
        <v>-</v>
      </c>
      <c r="J721" s="273">
        <v>65</v>
      </c>
      <c r="K721" s="273"/>
      <c r="L721" s="63" t="str">
        <f>IF(M721="","","-")</f>
        <v/>
      </c>
      <c r="M721" s="64"/>
      <c r="N721" s="286" t="s">
        <v>674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5"/>
      <c r="C726" s="798" t="s">
        <v>52</v>
      </c>
      <c r="D726" s="820"/>
      <c r="E726" s="820"/>
      <c r="F726" s="821"/>
      <c r="G726" s="561" t="s">
        <v>712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1" t="s">
        <v>56</v>
      </c>
      <c r="D727" s="732"/>
      <c r="E727" s="732"/>
      <c r="F727" s="733"/>
      <c r="G727" s="559" t="s">
        <v>708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711</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782" t="s">
        <v>713</v>
      </c>
      <c r="B731" s="783"/>
      <c r="C731" s="783"/>
      <c r="D731" s="783"/>
      <c r="E731" s="784"/>
      <c r="F731" s="712" t="s">
        <v>714</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t="s">
        <v>720</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593</v>
      </c>
      <c r="B737" s="196"/>
      <c r="C737" s="196"/>
      <c r="D737" s="197"/>
      <c r="E737" s="938" t="s">
        <v>634</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316</v>
      </c>
      <c r="B738" s="346"/>
      <c r="C738" s="346"/>
      <c r="D738" s="346"/>
      <c r="E738" s="938" t="s">
        <v>636</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315</v>
      </c>
      <c r="B739" s="346"/>
      <c r="C739" s="346"/>
      <c r="D739" s="346"/>
      <c r="E739" s="938" t="s">
        <v>636</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314</v>
      </c>
      <c r="B740" s="346"/>
      <c r="C740" s="346"/>
      <c r="D740" s="346"/>
      <c r="E740" s="938" t="s">
        <v>677</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313</v>
      </c>
      <c r="B741" s="346"/>
      <c r="C741" s="346"/>
      <c r="D741" s="346"/>
      <c r="E741" s="938" t="s">
        <v>678</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312</v>
      </c>
      <c r="B742" s="346"/>
      <c r="C742" s="346"/>
      <c r="D742" s="346"/>
      <c r="E742" s="938" t="s">
        <v>679</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311</v>
      </c>
      <c r="B743" s="346"/>
      <c r="C743" s="346"/>
      <c r="D743" s="346"/>
      <c r="E743" s="938" t="s">
        <v>680</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310</v>
      </c>
      <c r="B744" s="346"/>
      <c r="C744" s="346"/>
      <c r="D744" s="346"/>
      <c r="E744" s="938" t="s">
        <v>681</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309</v>
      </c>
      <c r="B745" s="346"/>
      <c r="C745" s="346"/>
      <c r="D745" s="346"/>
      <c r="E745" s="975" t="s">
        <v>682</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466</v>
      </c>
      <c r="B746" s="346"/>
      <c r="C746" s="346"/>
      <c r="D746" s="346"/>
      <c r="E746" s="944" t="s">
        <v>632</v>
      </c>
      <c r="F746" s="942"/>
      <c r="G746" s="942"/>
      <c r="H746" s="85" t="str">
        <f>IF(E746="","","-")</f>
        <v>-</v>
      </c>
      <c r="I746" s="942"/>
      <c r="J746" s="942"/>
      <c r="K746" s="85" t="str">
        <f>IF(I746="","","-")</f>
        <v/>
      </c>
      <c r="L746" s="943">
        <v>551</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428</v>
      </c>
      <c r="B747" s="346"/>
      <c r="C747" s="346"/>
      <c r="D747" s="346"/>
      <c r="E747" s="944" t="s">
        <v>632</v>
      </c>
      <c r="F747" s="942"/>
      <c r="G747" s="942"/>
      <c r="H747" s="85" t="str">
        <f>IF(E747="","","-")</f>
        <v>-</v>
      </c>
      <c r="I747" s="942"/>
      <c r="J747" s="942"/>
      <c r="K747" s="85" t="str">
        <f>IF(I747="","","-")</f>
        <v/>
      </c>
      <c r="L747" s="943">
        <v>558</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683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684</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8"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8"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2.25" customHeight="1" x14ac:dyDescent="0.15">
      <c r="A789" s="614"/>
      <c r="B789" s="615"/>
      <c r="C789" s="615"/>
      <c r="D789" s="615"/>
      <c r="E789" s="615"/>
      <c r="F789" s="616"/>
      <c r="G789" s="653" t="s">
        <v>685</v>
      </c>
      <c r="H789" s="654"/>
      <c r="I789" s="654"/>
      <c r="J789" s="654"/>
      <c r="K789" s="655"/>
      <c r="L789" s="647" t="s">
        <v>687</v>
      </c>
      <c r="M789" s="648"/>
      <c r="N789" s="648"/>
      <c r="O789" s="648"/>
      <c r="P789" s="648"/>
      <c r="Q789" s="648"/>
      <c r="R789" s="648"/>
      <c r="S789" s="648"/>
      <c r="T789" s="648"/>
      <c r="U789" s="648"/>
      <c r="V789" s="648"/>
      <c r="W789" s="648"/>
      <c r="X789" s="649"/>
      <c r="Y789" s="367">
        <v>320</v>
      </c>
      <c r="Z789" s="368"/>
      <c r="AA789" s="368"/>
      <c r="AB789" s="788"/>
      <c r="AC789" s="653" t="s">
        <v>686</v>
      </c>
      <c r="AD789" s="654"/>
      <c r="AE789" s="654"/>
      <c r="AF789" s="654"/>
      <c r="AG789" s="655"/>
      <c r="AH789" s="647" t="s">
        <v>715</v>
      </c>
      <c r="AI789" s="648"/>
      <c r="AJ789" s="648"/>
      <c r="AK789" s="648"/>
      <c r="AL789" s="648"/>
      <c r="AM789" s="648"/>
      <c r="AN789" s="648"/>
      <c r="AO789" s="648"/>
      <c r="AP789" s="648"/>
      <c r="AQ789" s="648"/>
      <c r="AR789" s="648"/>
      <c r="AS789" s="648"/>
      <c r="AT789" s="649"/>
      <c r="AU789" s="367">
        <v>259</v>
      </c>
      <c r="AV789" s="368"/>
      <c r="AW789" s="368"/>
      <c r="AX789" s="369"/>
    </row>
    <row r="790" spans="1:51" ht="34.5" customHeight="1" x14ac:dyDescent="0.15">
      <c r="A790" s="614"/>
      <c r="B790" s="615"/>
      <c r="C790" s="615"/>
      <c r="D790" s="615"/>
      <c r="E790" s="615"/>
      <c r="F790" s="616"/>
      <c r="G790" s="589" t="s">
        <v>686</v>
      </c>
      <c r="H790" s="590"/>
      <c r="I790" s="590"/>
      <c r="J790" s="590"/>
      <c r="K790" s="591"/>
      <c r="L790" s="581" t="s">
        <v>688</v>
      </c>
      <c r="M790" s="582"/>
      <c r="N790" s="582"/>
      <c r="O790" s="582"/>
      <c r="P790" s="582"/>
      <c r="Q790" s="582"/>
      <c r="R790" s="582"/>
      <c r="S790" s="582"/>
      <c r="T790" s="582"/>
      <c r="U790" s="582"/>
      <c r="V790" s="582"/>
      <c r="W790" s="582"/>
      <c r="X790" s="583"/>
      <c r="Y790" s="584">
        <v>40</v>
      </c>
      <c r="Z790" s="585"/>
      <c r="AA790" s="585"/>
      <c r="AB790" s="595"/>
      <c r="AC790" s="589" t="s">
        <v>716</v>
      </c>
      <c r="AD790" s="590"/>
      <c r="AE790" s="590"/>
      <c r="AF790" s="590"/>
      <c r="AG790" s="591"/>
      <c r="AH790" s="581" t="s">
        <v>717</v>
      </c>
      <c r="AI790" s="582"/>
      <c r="AJ790" s="582"/>
      <c r="AK790" s="582"/>
      <c r="AL790" s="582"/>
      <c r="AM790" s="582"/>
      <c r="AN790" s="582"/>
      <c r="AO790" s="582"/>
      <c r="AP790" s="582"/>
      <c r="AQ790" s="582"/>
      <c r="AR790" s="582"/>
      <c r="AS790" s="582"/>
      <c r="AT790" s="583"/>
      <c r="AU790" s="584">
        <v>32</v>
      </c>
      <c r="AV790" s="585"/>
      <c r="AW790" s="585"/>
      <c r="AX790" s="586"/>
    </row>
    <row r="791" spans="1:51" ht="27"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t="s">
        <v>718</v>
      </c>
      <c r="AD791" s="590"/>
      <c r="AE791" s="590"/>
      <c r="AF791" s="590"/>
      <c r="AG791" s="591"/>
      <c r="AH791" s="581"/>
      <c r="AI791" s="582"/>
      <c r="AJ791" s="582"/>
      <c r="AK791" s="582"/>
      <c r="AL791" s="582"/>
      <c r="AM791" s="582"/>
      <c r="AN791" s="582"/>
      <c r="AO791" s="582"/>
      <c r="AP791" s="582"/>
      <c r="AQ791" s="582"/>
      <c r="AR791" s="582"/>
      <c r="AS791" s="582"/>
      <c r="AT791" s="583"/>
      <c r="AU791" s="584">
        <v>29</v>
      </c>
      <c r="AV791" s="585"/>
      <c r="AW791" s="585"/>
      <c r="AX791" s="586"/>
    </row>
    <row r="792" spans="1:51" ht="22.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49.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49.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49.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49.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49.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3.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45.75" customHeight="1" x14ac:dyDescent="0.15">
      <c r="A799" s="614"/>
      <c r="B799" s="615"/>
      <c r="C799" s="615"/>
      <c r="D799" s="615"/>
      <c r="E799" s="615"/>
      <c r="F799" s="616"/>
      <c r="G799" s="809" t="s">
        <v>20</v>
      </c>
      <c r="H799" s="810"/>
      <c r="I799" s="810"/>
      <c r="J799" s="810"/>
      <c r="K799" s="810"/>
      <c r="L799" s="811"/>
      <c r="M799" s="812"/>
      <c r="N799" s="812"/>
      <c r="O799" s="812"/>
      <c r="P799" s="812"/>
      <c r="Q799" s="812"/>
      <c r="R799" s="812"/>
      <c r="S799" s="812"/>
      <c r="T799" s="812"/>
      <c r="U799" s="812"/>
      <c r="V799" s="812"/>
      <c r="W799" s="812"/>
      <c r="X799" s="813"/>
      <c r="Y799" s="814">
        <f>SUM(Y789:AB798)</f>
        <v>360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320</v>
      </c>
      <c r="AV799" s="815"/>
      <c r="AW799" s="815"/>
      <c r="AX799" s="817"/>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8"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8"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8"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8"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8"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8"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28" t="s">
        <v>689</v>
      </c>
      <c r="D845" s="328"/>
      <c r="E845" s="328"/>
      <c r="F845" s="328"/>
      <c r="G845" s="328"/>
      <c r="H845" s="328"/>
      <c r="I845" s="328"/>
      <c r="J845" s="329">
        <v>5010001008846</v>
      </c>
      <c r="K845" s="330"/>
      <c r="L845" s="330"/>
      <c r="M845" s="330"/>
      <c r="N845" s="330"/>
      <c r="O845" s="330"/>
      <c r="P845" s="344" t="s">
        <v>704</v>
      </c>
      <c r="Q845" s="331"/>
      <c r="R845" s="331"/>
      <c r="S845" s="331"/>
      <c r="T845" s="331"/>
      <c r="U845" s="331"/>
      <c r="V845" s="331"/>
      <c r="W845" s="331"/>
      <c r="X845" s="331"/>
      <c r="Y845" s="332">
        <v>360</v>
      </c>
      <c r="Z845" s="333"/>
      <c r="AA845" s="333"/>
      <c r="AB845" s="334"/>
      <c r="AC845" s="335"/>
      <c r="AD845" s="336"/>
      <c r="AE845" s="336"/>
      <c r="AF845" s="336"/>
      <c r="AG845" s="336"/>
      <c r="AH845" s="351" t="s">
        <v>636</v>
      </c>
      <c r="AI845" s="352"/>
      <c r="AJ845" s="352"/>
      <c r="AK845" s="352"/>
      <c r="AL845" s="339" t="s">
        <v>635</v>
      </c>
      <c r="AM845" s="340"/>
      <c r="AN845" s="340"/>
      <c r="AO845" s="341"/>
      <c r="AP845" s="342" t="s">
        <v>635</v>
      </c>
      <c r="AQ845" s="342"/>
      <c r="AR845" s="342"/>
      <c r="AS845" s="342"/>
      <c r="AT845" s="342"/>
      <c r="AU845" s="342"/>
      <c r="AV845" s="342"/>
      <c r="AW845" s="342"/>
      <c r="AX845" s="342"/>
    </row>
    <row r="846" spans="1:51" ht="45.75" customHeight="1" x14ac:dyDescent="0.15">
      <c r="A846" s="355">
        <v>2</v>
      </c>
      <c r="B846" s="355">
        <v>1</v>
      </c>
      <c r="C846" s="343" t="s">
        <v>690</v>
      </c>
      <c r="D846" s="328"/>
      <c r="E846" s="328"/>
      <c r="F846" s="328"/>
      <c r="G846" s="328"/>
      <c r="H846" s="328"/>
      <c r="I846" s="328"/>
      <c r="J846" s="329">
        <v>3070001003513</v>
      </c>
      <c r="K846" s="330"/>
      <c r="L846" s="330"/>
      <c r="M846" s="330"/>
      <c r="N846" s="330"/>
      <c r="O846" s="330"/>
      <c r="P846" s="344" t="s">
        <v>704</v>
      </c>
      <c r="Q846" s="331"/>
      <c r="R846" s="331"/>
      <c r="S846" s="331"/>
      <c r="T846" s="331"/>
      <c r="U846" s="331"/>
      <c r="V846" s="331"/>
      <c r="W846" s="331"/>
      <c r="X846" s="331"/>
      <c r="Y846" s="332">
        <v>12</v>
      </c>
      <c r="Z846" s="333"/>
      <c r="AA846" s="333"/>
      <c r="AB846" s="334"/>
      <c r="AC846" s="335"/>
      <c r="AD846" s="336"/>
      <c r="AE846" s="336"/>
      <c r="AF846" s="336"/>
      <c r="AG846" s="336"/>
      <c r="AH846" s="351" t="s">
        <v>636</v>
      </c>
      <c r="AI846" s="352"/>
      <c r="AJ846" s="352"/>
      <c r="AK846" s="352"/>
      <c r="AL846" s="339" t="s">
        <v>635</v>
      </c>
      <c r="AM846" s="340"/>
      <c r="AN846" s="340"/>
      <c r="AO846" s="341"/>
      <c r="AP846" s="342" t="s">
        <v>635</v>
      </c>
      <c r="AQ846" s="342"/>
      <c r="AR846" s="342"/>
      <c r="AS846" s="342"/>
      <c r="AT846" s="342"/>
      <c r="AU846" s="342"/>
      <c r="AV846" s="342"/>
      <c r="AW846" s="342"/>
      <c r="AX846" s="342"/>
      <c r="AY846">
        <f>COUNTA($C$846)</f>
        <v>1</v>
      </c>
    </row>
    <row r="847" spans="1:51" ht="45.75" customHeight="1" x14ac:dyDescent="0.15">
      <c r="A847" s="355">
        <v>3</v>
      </c>
      <c r="B847" s="355">
        <v>1</v>
      </c>
      <c r="C847" s="343" t="s">
        <v>691</v>
      </c>
      <c r="D847" s="328"/>
      <c r="E847" s="328"/>
      <c r="F847" s="328"/>
      <c r="G847" s="328"/>
      <c r="H847" s="328"/>
      <c r="I847" s="328"/>
      <c r="J847" s="329">
        <v>2010001120389</v>
      </c>
      <c r="K847" s="330"/>
      <c r="L847" s="330"/>
      <c r="M847" s="330"/>
      <c r="N847" s="330"/>
      <c r="O847" s="330"/>
      <c r="P847" s="344" t="s">
        <v>704</v>
      </c>
      <c r="Q847" s="331"/>
      <c r="R847" s="331"/>
      <c r="S847" s="331"/>
      <c r="T847" s="331"/>
      <c r="U847" s="331"/>
      <c r="V847" s="331"/>
      <c r="W847" s="331"/>
      <c r="X847" s="331"/>
      <c r="Y847" s="332">
        <v>10</v>
      </c>
      <c r="Z847" s="333"/>
      <c r="AA847" s="333"/>
      <c r="AB847" s="334"/>
      <c r="AC847" s="335"/>
      <c r="AD847" s="336"/>
      <c r="AE847" s="336"/>
      <c r="AF847" s="336"/>
      <c r="AG847" s="336"/>
      <c r="AH847" s="337" t="s">
        <v>636</v>
      </c>
      <c r="AI847" s="338"/>
      <c r="AJ847" s="338"/>
      <c r="AK847" s="338"/>
      <c r="AL847" s="339" t="s">
        <v>635</v>
      </c>
      <c r="AM847" s="340"/>
      <c r="AN847" s="340"/>
      <c r="AO847" s="341"/>
      <c r="AP847" s="342" t="s">
        <v>635</v>
      </c>
      <c r="AQ847" s="342"/>
      <c r="AR847" s="342"/>
      <c r="AS847" s="342"/>
      <c r="AT847" s="342"/>
      <c r="AU847" s="342"/>
      <c r="AV847" s="342"/>
      <c r="AW847" s="342"/>
      <c r="AX847" s="342"/>
      <c r="AY847">
        <f>COUNTA($C$847)</f>
        <v>1</v>
      </c>
    </row>
    <row r="848" spans="1:51" ht="45.75" customHeight="1" x14ac:dyDescent="0.15">
      <c r="A848" s="355">
        <v>4</v>
      </c>
      <c r="B848" s="355">
        <v>1</v>
      </c>
      <c r="C848" s="343" t="s">
        <v>692</v>
      </c>
      <c r="D848" s="328"/>
      <c r="E848" s="328"/>
      <c r="F848" s="328"/>
      <c r="G848" s="328"/>
      <c r="H848" s="328"/>
      <c r="I848" s="328"/>
      <c r="J848" s="329">
        <v>5190001000892</v>
      </c>
      <c r="K848" s="330"/>
      <c r="L848" s="330"/>
      <c r="M848" s="330"/>
      <c r="N848" s="330"/>
      <c r="O848" s="330"/>
      <c r="P848" s="344" t="s">
        <v>704</v>
      </c>
      <c r="Q848" s="331"/>
      <c r="R848" s="331"/>
      <c r="S848" s="331"/>
      <c r="T848" s="331"/>
      <c r="U848" s="331"/>
      <c r="V848" s="331"/>
      <c r="W848" s="331"/>
      <c r="X848" s="331"/>
      <c r="Y848" s="332">
        <v>10</v>
      </c>
      <c r="Z848" s="333"/>
      <c r="AA848" s="333"/>
      <c r="AB848" s="334"/>
      <c r="AC848" s="335"/>
      <c r="AD848" s="336"/>
      <c r="AE848" s="336"/>
      <c r="AF848" s="336"/>
      <c r="AG848" s="336"/>
      <c r="AH848" s="337" t="s">
        <v>636</v>
      </c>
      <c r="AI848" s="338"/>
      <c r="AJ848" s="338"/>
      <c r="AK848" s="338"/>
      <c r="AL848" s="339" t="s">
        <v>635</v>
      </c>
      <c r="AM848" s="340"/>
      <c r="AN848" s="340"/>
      <c r="AO848" s="341"/>
      <c r="AP848" s="342" t="s">
        <v>635</v>
      </c>
      <c r="AQ848" s="342"/>
      <c r="AR848" s="342"/>
      <c r="AS848" s="342"/>
      <c r="AT848" s="342"/>
      <c r="AU848" s="342"/>
      <c r="AV848" s="342"/>
      <c r="AW848" s="342"/>
      <c r="AX848" s="342"/>
      <c r="AY848">
        <f>COUNTA($C$848)</f>
        <v>1</v>
      </c>
    </row>
    <row r="849" spans="1:51" ht="45.75" customHeight="1" x14ac:dyDescent="0.15">
      <c r="A849" s="355">
        <v>5</v>
      </c>
      <c r="B849" s="355">
        <v>1</v>
      </c>
      <c r="C849" s="343" t="s">
        <v>693</v>
      </c>
      <c r="D849" s="328"/>
      <c r="E849" s="328"/>
      <c r="F849" s="328"/>
      <c r="G849" s="328"/>
      <c r="H849" s="328"/>
      <c r="I849" s="328"/>
      <c r="J849" s="329">
        <v>8430001022711</v>
      </c>
      <c r="K849" s="330"/>
      <c r="L849" s="330"/>
      <c r="M849" s="330"/>
      <c r="N849" s="330"/>
      <c r="O849" s="330"/>
      <c r="P849" s="344" t="s">
        <v>704</v>
      </c>
      <c r="Q849" s="331"/>
      <c r="R849" s="331"/>
      <c r="S849" s="331"/>
      <c r="T849" s="331"/>
      <c r="U849" s="331"/>
      <c r="V849" s="331"/>
      <c r="W849" s="331"/>
      <c r="X849" s="331"/>
      <c r="Y849" s="332">
        <v>4</v>
      </c>
      <c r="Z849" s="333"/>
      <c r="AA849" s="333"/>
      <c r="AB849" s="334"/>
      <c r="AC849" s="335"/>
      <c r="AD849" s="336"/>
      <c r="AE849" s="336"/>
      <c r="AF849" s="336"/>
      <c r="AG849" s="336"/>
      <c r="AH849" s="337" t="s">
        <v>636</v>
      </c>
      <c r="AI849" s="338"/>
      <c r="AJ849" s="338"/>
      <c r="AK849" s="338"/>
      <c r="AL849" s="339" t="s">
        <v>635</v>
      </c>
      <c r="AM849" s="340"/>
      <c r="AN849" s="340"/>
      <c r="AO849" s="341"/>
      <c r="AP849" s="342" t="s">
        <v>635</v>
      </c>
      <c r="AQ849" s="342"/>
      <c r="AR849" s="342"/>
      <c r="AS849" s="342"/>
      <c r="AT849" s="342"/>
      <c r="AU849" s="342"/>
      <c r="AV849" s="342"/>
      <c r="AW849" s="342"/>
      <c r="AX849" s="342"/>
      <c r="AY849">
        <f>COUNTA($C$849)</f>
        <v>1</v>
      </c>
    </row>
    <row r="850" spans="1:51" ht="45.75" customHeight="1" x14ac:dyDescent="0.15">
      <c r="A850" s="355">
        <v>6</v>
      </c>
      <c r="B850" s="355">
        <v>1</v>
      </c>
      <c r="C850" s="343" t="s">
        <v>694</v>
      </c>
      <c r="D850" s="328"/>
      <c r="E850" s="328"/>
      <c r="F850" s="328"/>
      <c r="G850" s="328"/>
      <c r="H850" s="328"/>
      <c r="I850" s="328"/>
      <c r="J850" s="329">
        <v>7400001000423</v>
      </c>
      <c r="K850" s="330"/>
      <c r="L850" s="330"/>
      <c r="M850" s="330"/>
      <c r="N850" s="330"/>
      <c r="O850" s="330"/>
      <c r="P850" s="344" t="s">
        <v>704</v>
      </c>
      <c r="Q850" s="331"/>
      <c r="R850" s="331"/>
      <c r="S850" s="331"/>
      <c r="T850" s="331"/>
      <c r="U850" s="331"/>
      <c r="V850" s="331"/>
      <c r="W850" s="331"/>
      <c r="X850" s="331"/>
      <c r="Y850" s="332">
        <v>3</v>
      </c>
      <c r="Z850" s="333"/>
      <c r="AA850" s="333"/>
      <c r="AB850" s="334"/>
      <c r="AC850" s="335"/>
      <c r="AD850" s="336"/>
      <c r="AE850" s="336"/>
      <c r="AF850" s="336"/>
      <c r="AG850" s="336"/>
      <c r="AH850" s="337" t="s">
        <v>636</v>
      </c>
      <c r="AI850" s="338"/>
      <c r="AJ850" s="338"/>
      <c r="AK850" s="338"/>
      <c r="AL850" s="339" t="s">
        <v>635</v>
      </c>
      <c r="AM850" s="340"/>
      <c r="AN850" s="340"/>
      <c r="AO850" s="341"/>
      <c r="AP850" s="342" t="s">
        <v>635</v>
      </c>
      <c r="AQ850" s="342"/>
      <c r="AR850" s="342"/>
      <c r="AS850" s="342"/>
      <c r="AT850" s="342"/>
      <c r="AU850" s="342"/>
      <c r="AV850" s="342"/>
      <c r="AW850" s="342"/>
      <c r="AX850" s="342"/>
      <c r="AY850">
        <f>COUNTA($C$850)</f>
        <v>1</v>
      </c>
    </row>
    <row r="851" spans="1:51" ht="45.75" customHeight="1" x14ac:dyDescent="0.15">
      <c r="A851" s="355">
        <v>7</v>
      </c>
      <c r="B851" s="355">
        <v>1</v>
      </c>
      <c r="C851" s="343" t="s">
        <v>695</v>
      </c>
      <c r="D851" s="328"/>
      <c r="E851" s="328"/>
      <c r="F851" s="328"/>
      <c r="G851" s="328"/>
      <c r="H851" s="328"/>
      <c r="I851" s="328"/>
      <c r="J851" s="329">
        <v>9010001120408</v>
      </c>
      <c r="K851" s="330"/>
      <c r="L851" s="330"/>
      <c r="M851" s="330"/>
      <c r="N851" s="330"/>
      <c r="O851" s="330"/>
      <c r="P851" s="344" t="s">
        <v>704</v>
      </c>
      <c r="Q851" s="331"/>
      <c r="R851" s="331"/>
      <c r="S851" s="331"/>
      <c r="T851" s="331"/>
      <c r="U851" s="331"/>
      <c r="V851" s="331"/>
      <c r="W851" s="331"/>
      <c r="X851" s="331"/>
      <c r="Y851" s="332">
        <v>0.01</v>
      </c>
      <c r="Z851" s="333"/>
      <c r="AA851" s="333"/>
      <c r="AB851" s="334"/>
      <c r="AC851" s="335"/>
      <c r="AD851" s="336"/>
      <c r="AE851" s="336"/>
      <c r="AF851" s="336"/>
      <c r="AG851" s="336"/>
      <c r="AH851" s="337" t="s">
        <v>636</v>
      </c>
      <c r="AI851" s="338"/>
      <c r="AJ851" s="338"/>
      <c r="AK851" s="338"/>
      <c r="AL851" s="339" t="s">
        <v>635</v>
      </c>
      <c r="AM851" s="340"/>
      <c r="AN851" s="340"/>
      <c r="AO851" s="341"/>
      <c r="AP851" s="342" t="s">
        <v>635</v>
      </c>
      <c r="AQ851" s="342"/>
      <c r="AR851" s="342"/>
      <c r="AS851" s="342"/>
      <c r="AT851" s="342"/>
      <c r="AU851" s="342"/>
      <c r="AV851" s="342"/>
      <c r="AW851" s="342"/>
      <c r="AX851" s="342"/>
      <c r="AY851">
        <f>COUNTA($C$851)</f>
        <v>1</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44" t="s">
        <v>704</v>
      </c>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44" t="s">
        <v>704</v>
      </c>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44" t="s">
        <v>704</v>
      </c>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44" t="s">
        <v>704</v>
      </c>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44" t="s">
        <v>704</v>
      </c>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44" t="s">
        <v>704</v>
      </c>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44" t="s">
        <v>704</v>
      </c>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44" t="s">
        <v>704</v>
      </c>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44" t="s">
        <v>704</v>
      </c>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44" t="s">
        <v>704</v>
      </c>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44" t="s">
        <v>704</v>
      </c>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44" t="s">
        <v>704</v>
      </c>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44" t="s">
        <v>704</v>
      </c>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44" t="s">
        <v>704</v>
      </c>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44" t="s">
        <v>704</v>
      </c>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44" t="s">
        <v>704</v>
      </c>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44" t="s">
        <v>704</v>
      </c>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44" t="s">
        <v>704</v>
      </c>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44" t="s">
        <v>704</v>
      </c>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44" t="s">
        <v>704</v>
      </c>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44" t="s">
        <v>704</v>
      </c>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44" t="s">
        <v>704</v>
      </c>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44" t="s">
        <v>704</v>
      </c>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4.25" customHeight="1" x14ac:dyDescent="0.15">
      <c r="A878" s="355">
        <v>1</v>
      </c>
      <c r="B878" s="355">
        <v>1</v>
      </c>
      <c r="C878" s="343" t="s">
        <v>696</v>
      </c>
      <c r="D878" s="328"/>
      <c r="E878" s="328"/>
      <c r="F878" s="328"/>
      <c r="G878" s="328"/>
      <c r="H878" s="328"/>
      <c r="I878" s="328"/>
      <c r="J878" s="329" t="s">
        <v>664</v>
      </c>
      <c r="K878" s="330"/>
      <c r="L878" s="330"/>
      <c r="M878" s="330"/>
      <c r="N878" s="330"/>
      <c r="O878" s="330"/>
      <c r="P878" s="344" t="s">
        <v>697</v>
      </c>
      <c r="Q878" s="331"/>
      <c r="R878" s="331"/>
      <c r="S878" s="331"/>
      <c r="T878" s="331"/>
      <c r="U878" s="331"/>
      <c r="V878" s="331"/>
      <c r="W878" s="331"/>
      <c r="X878" s="331"/>
      <c r="Y878" s="332">
        <v>320</v>
      </c>
      <c r="Z878" s="333"/>
      <c r="AA878" s="333"/>
      <c r="AB878" s="334"/>
      <c r="AC878" s="335" t="s">
        <v>295</v>
      </c>
      <c r="AD878" s="336"/>
      <c r="AE878" s="336"/>
      <c r="AF878" s="336"/>
      <c r="AG878" s="336"/>
      <c r="AH878" s="351">
        <v>1</v>
      </c>
      <c r="AI878" s="352"/>
      <c r="AJ878" s="352"/>
      <c r="AK878" s="352"/>
      <c r="AL878" s="339">
        <v>100</v>
      </c>
      <c r="AM878" s="340"/>
      <c r="AN878" s="340"/>
      <c r="AO878" s="341"/>
      <c r="AP878" s="342" t="s">
        <v>664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idden="1" x14ac:dyDescent="0.15"/>
    <row r="1141" spans="1:51" ht="17.25"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4" max="49" man="1"/>
    <brk id="735" max="49" man="1"/>
    <brk id="799" max="49" man="1"/>
    <brk id="8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P13: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633</v>
      </c>
      <c r="M2" s="13" t="str">
        <f>IF(L2="","",K2)</f>
        <v>社会保障</v>
      </c>
      <c r="N2" s="13" t="str">
        <f>IF(M2="","",IF(N1&lt;&gt;"",CONCATENATE(N1,"、",M2),M2))</f>
        <v>社会保障</v>
      </c>
      <c r="O2" s="13"/>
      <c r="P2" s="12" t="s">
        <v>73</v>
      </c>
      <c r="Q2" s="17" t="s">
        <v>633</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633</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633</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恵利花(watanabe-erika.1o5)</dc:creator>
  <cp:lastModifiedBy>厚生労働省ネットワークシステム</cp:lastModifiedBy>
  <cp:lastPrinted>2021-06-18T08:16:21Z</cp:lastPrinted>
  <dcterms:created xsi:type="dcterms:W3CDTF">2012-03-13T00:50:25Z</dcterms:created>
  <dcterms:modified xsi:type="dcterms:W3CDTF">2021-09-02T08:39:26Z</dcterms:modified>
</cp:coreProperties>
</file>