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600000_職業安定局\地方移管・民間開放阻止\03　一体的実施\03 行政事業レビュー\2021年度\2_最終公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369" i="3"/>
  <c r="AY616" i="3"/>
  <c r="AY255"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<sst xmlns="http://schemas.openxmlformats.org/spreadsheetml/2006/main" count="3188" uniqueCount="838">
  <si>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</si>
  <si>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</si>
  <si>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</si>
  <si>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</si>
  <si>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</si>
  <si>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</si>
  <si>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</si>
  <si>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</si>
  <si>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</si>
  <si>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</si>
  <si>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</si>
  <si>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</si>
  <si>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</si>
  <si>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</si>
  <si>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</si>
  <si>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</si>
  <si>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</si>
  <si>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</si>
  <si>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</si>
  <si>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</si>
  <si>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</si>
  <si>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</si>
  <si>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</si>
  <si>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</si>
  <si>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</si>
  <si>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</si>
  <si>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</si>
  <si>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</si>
  <si>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</si>
  <si>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</si>
  <si>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</si>
  <si>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</si>
  <si>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</si>
  <si>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</si>
  <si>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</si>
  <si>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</si>
  <si>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</si>
  <si>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</si>
  <si>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</si>
  <si>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</si>
  <si>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</si>
  <si>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</si>
  <si>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</si>
  <si>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</si>
  <si>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</si>
  <si>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</si>
  <si>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</si>
  <si>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</si>
  <si>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</si>
  <si>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</si>
  <si>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</si>
  <si>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</si>
  <si>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</si>
  <si>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</si>
  <si>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</si>
  <si>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</si>
  <si>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</si>
  <si>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</si>
  <si>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</si>
  <si>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</si>
  <si>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</si>
  <si>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</si>
  <si>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</si>
  <si>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</si>
  <si>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</si>
  <si>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</si>
  <si>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</si>
  <si>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</si>
  <si>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</si>
  <si>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</si>
  <si>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</si>
  <si>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</si>
  <si>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</si>
  <si>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</si>
  <si>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</si>
  <si>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</si>
  <si>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</si>
  <si>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</si>
  <si>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</si>
  <si>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</si>
  <si>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</si>
  <si>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</si>
  <si>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</si>
  <si>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</si>
  <si>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</si>
  <si>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</si>
  <si>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</si>
  <si>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</si>
  <si>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</si>
  <si>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</si>
  <si>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</si>
  <si>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</si>
  <si>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</si>
  <si>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</si>
  <si>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</si>
  <si>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</si>
  <si>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</si>
  <si>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</si>
  <si>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</si>
  <si>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</si>
  <si>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</si>
  <si>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</si>
  <si>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</si>
  <si>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</si>
  <si>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</si>
  <si>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</si>
  <si>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</si>
  <si>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</si>
  <si>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</si>
  <si>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</si>
  <si>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</si>
  <si>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</si>
  <si>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</si>
  <si>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</si>
  <si>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</si>
  <si>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</si>
  <si>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</si>
  <si>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</si>
  <si>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</si>
  <si>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</si>
  <si>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</si>
  <si>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</si>
  <si>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</si>
  <si>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</si>
  <si>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</si>
  <si>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</si>
  <si>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</si>
  <si>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</si>
  <si>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</si>
  <si>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</si>
  <si>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</si>
  <si>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</si>
  <si>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</si>
  <si>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</si>
  <si>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</si>
  <si>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</si>
  <si>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</si>
  <si>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</si>
  <si>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</si>
  <si>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</si>
  <si>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</si>
  <si>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</si>
  <si>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</si>
  <si>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</si>
  <si>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</si>
  <si>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</si>
  <si>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</si>
  <si>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</si>
  <si>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</si>
  <si>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</si>
  <si>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</si>
  <si>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</si>
  <si>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</si>
  <si>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</si>
  <si>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</si>
  <si>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</si>
  <si>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</si>
  <si>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</si>
  <si>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</si>
  <si>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</si>
  <si>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</si>
  <si>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</si>
  <si>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</si>
  <si>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</si>
  <si>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</si>
  <si>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</si>
  <si>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</si>
  <si>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</si>
  <si>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</si>
  <si>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</si>
  <si>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</si>
  <si>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</si>
  <si>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</si>
  <si>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</si>
  <si>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</si>
  <si>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</si>
  <si>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</si>
  <si>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</si>
  <si>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</si>
  <si>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</si>
  <si>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</si>
  <si>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</si>
  <si>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</si>
  <si>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</si>
  <si>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</si>
  <si>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</si>
  <si>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</si>
  <si>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</si>
  <si>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</si>
  <si>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</si>
  <si>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</si>
  <si>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</si>
  <si>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</si>
  <si>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</si>
  <si>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</si>
  <si>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</si>
  <si>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</si>
  <si>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</si>
  <si>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</si>
  <si>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</si>
  <si>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</si>
  <si>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</si>
  <si>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</si>
  <si>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</si>
  <si>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</si>
  <si>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</si>
  <si>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</si>
  <si>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</si>
  <si>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</si>
  <si>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</si>
  <si>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</si>
  <si>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</si>
  <si>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</si>
  <si>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</si>
  <si>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</si>
  <si>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</si>
  <si>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</si>
  <si>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</si>
  <si>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</si>
  <si>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</si>
  <si>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</si>
  <si>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</si>
  <si>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</si>
  <si>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</si>
  <si>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</si>
  <si>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</si>
  <si>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</si>
  <si>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</si>
  <si>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</si>
  <si>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</si>
  <si>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</si>
  <si>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</si>
  <si>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</si>
  <si>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</si>
  <si>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</si>
  <si>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</si>
  <si>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</si>
  <si>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</si>
  <si>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</si>
  <si>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</si>
  <si>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</si>
  <si>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</si>
  <si>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</si>
  <si>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</si>
  <si>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</si>
  <si>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</si>
  <si>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</si>
  <si>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</si>
  <si>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</si>
  <si>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</si>
  <si>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</si>
  <si>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</si>
  <si>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</si>
  <si>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</si>
  <si>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</si>
  <si>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</si>
  <si>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</si>
  <si>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</si>
  <si>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</si>
  <si>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</si>
  <si>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</si>
  <si>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</si>
  <si>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</si>
  <si>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</si>
  <si>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</si>
  <si>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</si>
  <si>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</si>
  <si>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</si>
  <si>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</si>
  <si>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</si>
  <si>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</si>
  <si>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</si>
  <si>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</si>
  <si>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</si>
  <si>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</si>
  <si>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</si>
  <si>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</si>
  <si>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</si>
  <si>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</si>
  <si>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</si>
  <si>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</si>
  <si>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</si>
  <si>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</si>
  <si>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</si>
  <si>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</si>
  <si>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</si>
  <si>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</si>
  <si>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</si>
  <si>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</si>
  <si>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</si>
  <si>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</si>
  <si>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</si>
  <si>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</si>
  <si>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</si>
  <si>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</si>
  <si>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</si>
  <si>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</si>
  <si>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</si>
  <si>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</si>
  <si>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</si>
  <si>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</si>
  <si>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</si>
  <si>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</si>
  <si>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</si>
  <si>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</si>
  <si>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</si>
  <si>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</si>
  <si>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</si>
  <si>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</si>
  <si>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</si>
  <si>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</si>
  <si>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</si>
  <si>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</si>
  <si>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</si>
  <si>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</si>
  <si>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</si>
  <si>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</si>
  <si>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</si>
  <si>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</si>
  <si>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</si>
  <si>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</si>
  <si>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</si>
  <si>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</si>
  <si>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</si>
  <si>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</si>
  <si>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</si>
  <si>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</si>
  <si>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</si>
  <si>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</si>
  <si>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</si>
  <si>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</si>
  <si>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</si>
  <si>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</si>
  <si>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</si>
  <si>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</si>
  <si>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</si>
  <si>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</si>
  <si>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</si>
  <si>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</si>
  <si>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</si>
  <si>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</si>
  <si>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</si>
  <si>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</si>
  <si>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</si>
  <si>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</si>
  <si>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</si>
  <si>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</si>
  <si>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</si>
  <si>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</si>
  <si>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</si>
  <si>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</si>
  <si>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</si>
  <si>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</si>
  <si>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</si>
  <si>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</si>
  <si>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</si>
  <si>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</si>
  <si>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</si>
  <si>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</si>
  <si>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</si>
  <si>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</si>
  <si>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</si>
  <si>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</si>
  <si>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</si>
  <si>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</si>
  <si>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</si>
  <si>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</si>
  <si>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</si>
  <si>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</si>
  <si>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</si>
  <si>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</si>
  <si>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</si>
  <si>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</si>
  <si>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</si>
  <si>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</si>
  <si>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</si>
  <si>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</si>
  <si>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</si>
  <si>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</si>
  <si>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</si>
  <si>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</si>
  <si>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</si>
  <si>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</si>
  <si>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</si>
  <si>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</si>
  <si>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</si>
  <si>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</si>
  <si>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</si>
  <si>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</si>
  <si>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</si>
  <si>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</si>
  <si>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</si>
  <si>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</si>
  <si>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</si>
  <si>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</si>
  <si>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</si>
  <si>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</si>
  <si>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</si>
  <si>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</si>
  <si>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</si>
  <si>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</si>
  <si>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</si>
  <si>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</si>
  <si>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</si>
  <si>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</si>
  <si>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</si>
  <si>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</si>
  <si>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</si>
  <si>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</si>
  <si>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</si>
  <si>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</si>
  <si>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</si>
  <si>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</si>
  <si>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</si>
  <si>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</si>
  <si>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</si>
  <si>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</si>
  <si>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</si>
  <si>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</si>
  <si>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</si>
  <si>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</si>
  <si>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</si>
  <si>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</si>
  <si>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</si>
  <si>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</si>
  <si>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</si>
  <si>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</si>
  <si>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</si>
  <si>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</si>
  <si>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</si>
  <si>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</si>
  <si>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</si>
  <si>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</si>
  <si>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</si>
  <si>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</si>
  <si>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</si>
  <si>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</si>
  <si>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</si>
  <si>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</si>
  <si>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</si>
  <si>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</si>
  <si>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</si>
  <si>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</si>
  <si>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</si>
  <si>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</si>
  <si>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</si>
  <si>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</si>
  <si>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</si>
  <si>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</si>
  <si>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</si>
  <si>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</si>
  <si>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</si>
  <si>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</si>
  <si>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</si>
  <si>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</si>
  <si>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</si>
  <si>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</si>
  <si>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</si>
  <si>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</si>
  <si>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</si>
  <si>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</si>
  <si>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</si>
  <si>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</si>
  <si>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</si>
  <si>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</si>
  <si>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</si>
  <si>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</si>
  <si>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</si>
  <si>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</si>
  <si>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</si>
  <si>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</si>
  <si>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</si>
  <si>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</si>
  <si>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</si>
  <si>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</si>
  <si>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</si>
  <si>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</si>
  <si>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</si>
  <si>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</si>
  <si>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</si>
  <si>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</si>
  <si>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</si>
  <si>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</si>
  <si>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</si>
  <si>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</si>
  <si>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</si>
  <si>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</si>
  <si>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</si>
  <si>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</si>
  <si>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</si>
  <si>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</si>
  <si>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</si>
  <si>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</si>
  <si>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</si>
  <si>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</si>
  <si>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</si>
  <si>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</si>
  <si>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</si>
  <si>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</si>
  <si>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</si>
  <si>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</si>
  <si>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</si>
  <si>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</si>
  <si>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</si>
  <si>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</si>
  <si>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</si>
  <si>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</si>
  <si>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</si>
  <si>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</si>
  <si>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</si>
  <si>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</si>
  <si>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</si>
  <si>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</si>
  <si>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</si>
  <si>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</si>
  <si>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</si>
  <si>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</si>
  <si>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</si>
  <si>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</si>
  <si>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</si>
  <si>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</si>
  <si>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</si>
  <si>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</si>
  <si>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</si>
  <si>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</si>
  <si>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</si>
  <si>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</si>
  <si>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</si>
  <si>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</si>
  <si>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</si>
  <si>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</si>
  <si>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</si>
  <si>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</si>
  <si>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</si>
  <si>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</si>
  <si>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</si>
  <si>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</si>
  <si>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</si>
  <si>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</si>
  <si>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</si>
  <si>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</si>
  <si>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</si>
  <si>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</si>
  <si>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</si>
  <si>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</si>
  <si>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</si>
  <si>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</si>
  <si>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</si>
  <si>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</si>
  <si>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</si>
  <si>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</si>
  <si>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</si>
  <si>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</si>
  <si>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</si>
  <si>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</si>
  <si>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</si>
  <si>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</si>
  <si>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</si>
  <si>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</si>
  <si>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</si>
  <si>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</si>
  <si>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</si>
  <si>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</si>
  <si>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</si>
  <si>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</si>
  <si>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</si>
  <si>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</si>
  <si>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</si>
  <si>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</si>
  <si>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</si>
  <si>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</si>
  <si>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</si>
  <si>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</si>
  <si>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</si>
  <si>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</si>
  <si>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</si>
  <si>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</si>
  <si>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</si>
  <si>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</si>
  <si>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</si>
  <si>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</si>
  <si>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</si>
  <si>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</si>
  <si>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</si>
  <si>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</si>
  <si>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</si>
  <si>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</si>
  <si>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</si>
  <si>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</si>
  <si>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</si>
  <si>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</si>
  <si>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</si>
  <si>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</si>
  <si>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</si>
  <si>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</si>
  <si>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</si>
  <si>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</si>
  <si>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</si>
  <si>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</si>
  <si>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</si>
  <si>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</si>
  <si>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</si>
  <si>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</si>
  <si>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</si>
  <si>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</si>
  <si>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</si>
  <si>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</si>
  <si>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</si>
  <si>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</si>
  <si>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</si>
  <si>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</si>
  <si>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</si>
  <si>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</si>
  <si>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</si>
  <si>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</si>
  <si>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</si>
  <si>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</si>
  <si>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</si>
  <si>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</si>
  <si>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</si>
  <si>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</si>
  <si>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</si>
  <si>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</si>
  <si>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</si>
  <si>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</si>
  <si>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</si>
  <si>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</si>
  <si>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</si>
  <si>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</si>
  <si>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</si>
  <si>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</si>
  <si>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</si>
  <si>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</si>
  <si>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</si>
  <si>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</si>
  <si>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</si>
  <si>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</si>
  <si>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</si>
  <si>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</si>
  <si>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</si>
  <si>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</si>
  <si>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</si>
  <si>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</si>
  <si>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</si>
  <si>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</si>
  <si>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</si>
  <si>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</si>
  <si>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</si>
  <si>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</si>
  <si>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</si>
  <si>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</si>
  <si>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</si>
  <si>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</si>
  <si>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</si>
  <si>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</si>
  <si>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</si>
  <si>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</si>
  <si>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</si>
  <si>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</si>
  <si>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</si>
  <si>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</si>
  <si>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</si>
  <si>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</si>
  <si>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</si>
  <si>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</si>
  <si>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</si>
  <si>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</si>
  <si>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</si>
  <si>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</si>
  <si>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</si>
  <si>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</si>
  <si>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</si>
  <si>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</si>
  <si>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</si>
  <si>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</si>
  <si>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</si>
  <si>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</si>
  <si>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</si>
  <si>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</si>
  <si>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</si>
  <si>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</si>
  <si>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</si>
  <si>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</si>
  <si>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</si>
  <si>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</si>
  <si>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</si>
  <si>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</si>
  <si>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</si>
  <si>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</si>
  <si>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</si>
  <si>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</si>
  <si>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</si>
  <si>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</si>
  <si>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</si>
  <si>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</si>
  <si>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</si>
  <si>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</si>
  <si>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</si>
  <si>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</si>
  <si>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</si>
  <si>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</si>
  <si>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</si>
  <si>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</si>
  <si>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</si>
  <si>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</si>
  <si>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</si>
  <si>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</si>
  <si>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</si>
  <si>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</si>
  <si>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</si>
  <si>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</si>
  <si>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</si>
  <si>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</si>
  <si>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一体的実施事業運営費</t>
    <rPh sb="0" eb="3">
      <t>イッタイテキ</t>
    </rPh>
    <rPh sb="3" eb="5">
      <t>ジッシ</t>
    </rPh>
    <rPh sb="5" eb="7">
      <t>ジギョウ</t>
    </rPh>
    <rPh sb="7" eb="9">
      <t>ウンエイ</t>
    </rPh>
    <rPh sb="9" eb="10">
      <t>ヒ</t>
    </rPh>
    <phoneticPr fontId="6"/>
  </si>
  <si>
    <t>職業安定局</t>
    <rPh sb="0" eb="2">
      <t>ショクギョウ</t>
    </rPh>
    <rPh sb="2" eb="4">
      <t>アンテイ</t>
    </rPh>
    <rPh sb="4" eb="5">
      <t>キョク</t>
    </rPh>
    <phoneticPr fontId="6"/>
  </si>
  <si>
    <t>公共職業安定所運営企画室</t>
    <rPh sb="0" eb="2">
      <t>コウキョウ</t>
    </rPh>
    <rPh sb="2" eb="4">
      <t>ショクギョウ</t>
    </rPh>
    <rPh sb="4" eb="6">
      <t>アンテイ</t>
    </rPh>
    <rPh sb="6" eb="7">
      <t>ショ</t>
    </rPh>
    <rPh sb="7" eb="9">
      <t>ウンエイ</t>
    </rPh>
    <rPh sb="9" eb="11">
      <t>キカク</t>
    </rPh>
    <rPh sb="11" eb="12">
      <t>シツ</t>
    </rPh>
    <phoneticPr fontId="6"/>
  </si>
  <si>
    <t>公共職業安定所運営企画室長　髙橋 俊博</t>
    <rPh sb="0" eb="2">
      <t>コウキョウ</t>
    </rPh>
    <rPh sb="2" eb="4">
      <t>ショクギョウ</t>
    </rPh>
    <rPh sb="4" eb="6">
      <t>アンテイ</t>
    </rPh>
    <rPh sb="6" eb="7">
      <t>ショ</t>
    </rPh>
    <rPh sb="7" eb="9">
      <t>ウンエイ</t>
    </rPh>
    <rPh sb="9" eb="11">
      <t>キカク</t>
    </rPh>
    <rPh sb="11" eb="12">
      <t>シツ</t>
    </rPh>
    <rPh sb="12" eb="13">
      <t>_x0000__x0000__x0002_</t>
    </rPh>
    <rPh sb="14" eb="16">
      <t>_x0005__x0002__x0002__x000B_</t>
    </rPh>
    <rPh sb="17" eb="19">
      <t/>
    </rPh>
    <phoneticPr fontId="6"/>
  </si>
  <si>
    <t>○</t>
  </si>
  <si>
    <t>雇用保険法第62条第1項第6号
労働施策総合推進法第31条</t>
    <rPh sb="0" eb="2">
      <t>コヨウ</t>
    </rPh>
    <rPh sb="2" eb="4">
      <t>ホケン</t>
    </rPh>
    <rPh sb="4" eb="5">
      <t>ホウ</t>
    </rPh>
    <rPh sb="5" eb="6">
      <t>ダイ</t>
    </rPh>
    <rPh sb="8" eb="9">
      <t>ジョウ</t>
    </rPh>
    <rPh sb="9" eb="10">
      <t>ダイ</t>
    </rPh>
    <rPh sb="11" eb="12">
      <t>コウ</t>
    </rPh>
    <rPh sb="12" eb="13">
      <t>ダイ</t>
    </rPh>
    <rPh sb="14" eb="15">
      <t>ゴウ</t>
    </rPh>
    <rPh sb="16" eb="18">
      <t>ロウドウ</t>
    </rPh>
    <rPh sb="18" eb="19">
      <t>セ</t>
    </rPh>
    <rPh sb="19" eb="20">
      <t>サク</t>
    </rPh>
    <rPh sb="20" eb="22">
      <t>ソウゴウ</t>
    </rPh>
    <rPh sb="22" eb="24">
      <t>スイシン</t>
    </rPh>
    <rPh sb="24" eb="25">
      <t>ホウ</t>
    </rPh>
    <rPh sb="25" eb="26">
      <t>ダイ</t>
    </rPh>
    <rPh sb="28" eb="29">
      <t>ジョウ</t>
    </rPh>
    <phoneticPr fontId="6"/>
  </si>
  <si>
    <t>「平成27年の地方からの提案等に関する対応方針」（平成27年12月22日閣議決定）等</t>
    <rPh sb="1" eb="3">
      <t>ヘイセイ</t>
    </rPh>
    <rPh sb="5" eb="6">
      <t>ネン</t>
    </rPh>
    <rPh sb="7" eb="9">
      <t>チホウ</t>
    </rPh>
    <rPh sb="12" eb="14">
      <t>テイアン</t>
    </rPh>
    <rPh sb="14" eb="15">
      <t>トウ</t>
    </rPh>
    <rPh sb="16" eb="17">
      <t>カン</t>
    </rPh>
    <rPh sb="19" eb="21">
      <t>タイオウ</t>
    </rPh>
    <rPh sb="21" eb="23">
      <t>ホウシン</t>
    </rPh>
    <rPh sb="25" eb="27">
      <t>ヘイセイ</t>
    </rPh>
    <rPh sb="29" eb="30">
      <t>ネン</t>
    </rPh>
    <rPh sb="32" eb="33">
      <t>ガツ</t>
    </rPh>
    <rPh sb="35" eb="36">
      <t>ニチ</t>
    </rPh>
    <rPh sb="36" eb="38">
      <t>カクギ</t>
    </rPh>
    <rPh sb="38" eb="40">
      <t>ケッテイ</t>
    </rPh>
    <rPh sb="41" eb="42">
      <t>トウ</t>
    </rPh>
    <phoneticPr fontId="6"/>
  </si>
  <si>
    <t>　希望する地方公共団体において、国と地方の連携協力関係の下、それぞれの役割を果たし、一体的に雇用対策に取り組むことで、地域の課題に対応し、利用者の様々なニーズにきめ細かく応えていく。</t>
    <rPh sb="1" eb="3">
      <t>キボウ</t>
    </rPh>
    <rPh sb="5" eb="7">
      <t>チホウ</t>
    </rPh>
    <rPh sb="7" eb="9">
      <t>コウキョウ</t>
    </rPh>
    <rPh sb="9" eb="11">
      <t>ダンタイ</t>
    </rPh>
    <rPh sb="16" eb="17">
      <t>クニ</t>
    </rPh>
    <rPh sb="18" eb="20">
      <t>チホウ</t>
    </rPh>
    <rPh sb="21" eb="23">
      <t>レンケイ</t>
    </rPh>
    <rPh sb="23" eb="25">
      <t>キョウリョク</t>
    </rPh>
    <rPh sb="25" eb="27">
      <t>カンケイ</t>
    </rPh>
    <rPh sb="28" eb="29">
      <t>シタ</t>
    </rPh>
    <rPh sb="35" eb="37">
      <t>ヤクワリ</t>
    </rPh>
    <rPh sb="38" eb="39">
      <t>ハ</t>
    </rPh>
    <rPh sb="42" eb="45">
      <t>イッタイテキ</t>
    </rPh>
    <rPh sb="46" eb="48">
      <t>コヨウ</t>
    </rPh>
    <rPh sb="48" eb="50">
      <t>タイサク</t>
    </rPh>
    <rPh sb="51" eb="52">
      <t>ト</t>
    </rPh>
    <rPh sb="53" eb="54">
      <t>ク</t>
    </rPh>
    <rPh sb="59" eb="61">
      <t>チイキ</t>
    </rPh>
    <rPh sb="62" eb="64">
      <t>カダイ</t>
    </rPh>
    <rPh sb="65" eb="67">
      <t>タイオウ</t>
    </rPh>
    <rPh sb="69" eb="72">
      <t>リヨウシャ</t>
    </rPh>
    <rPh sb="73" eb="75">
      <t>サマザマ</t>
    </rPh>
    <rPh sb="82" eb="83">
      <t>コマ</t>
    </rPh>
    <rPh sb="85" eb="86">
      <t>コタ</t>
    </rPh>
    <phoneticPr fontId="6"/>
  </si>
  <si>
    <t>諸謝金</t>
    <rPh sb="0" eb="3">
      <t>ショシャキン</t>
    </rPh>
    <phoneticPr fontId="6"/>
  </si>
  <si>
    <t>職業講習等委託費</t>
    <rPh sb="0" eb="2">
      <t>ショクギョウ</t>
    </rPh>
    <rPh sb="2" eb="4">
      <t>コウシュウ</t>
    </rPh>
    <rPh sb="4" eb="5">
      <t>トウ</t>
    </rPh>
    <rPh sb="5" eb="7">
      <t>イタク</t>
    </rPh>
    <rPh sb="7" eb="8">
      <t>ヒ</t>
    </rPh>
    <phoneticPr fontId="6"/>
  </si>
  <si>
    <t>庁費</t>
    <rPh sb="0" eb="1">
      <t>チョウ</t>
    </rPh>
    <rPh sb="1" eb="2">
      <t>ヒ</t>
    </rPh>
    <phoneticPr fontId="6"/>
  </si>
  <si>
    <t>土地建物借料</t>
    <rPh sb="0" eb="2">
      <t>トチ</t>
    </rPh>
    <rPh sb="2" eb="4">
      <t>タテモノ</t>
    </rPh>
    <rPh sb="4" eb="6">
      <t>シャクリョウ</t>
    </rPh>
    <phoneticPr fontId="6"/>
  </si>
  <si>
    <t>労働保険業務庁費</t>
    <rPh sb="0" eb="2">
      <t>ロウドウ</t>
    </rPh>
    <rPh sb="2" eb="4">
      <t>ホケン</t>
    </rPh>
    <rPh sb="4" eb="6">
      <t>ギョウム</t>
    </rPh>
    <rPh sb="6" eb="8">
      <t>チョウヒ</t>
    </rPh>
    <phoneticPr fontId="6"/>
  </si>
  <si>
    <t>-</t>
  </si>
  <si>
    <t>-</t>
    <phoneticPr fontId="6"/>
  </si>
  <si>
    <t>厚生労働省職業安定局調べ</t>
    <rPh sb="0" eb="2">
      <t>コウセイ</t>
    </rPh>
    <rPh sb="2" eb="5">
      <t>ロウドウショウ</t>
    </rPh>
    <rPh sb="5" eb="7">
      <t>ショクギョウ</t>
    </rPh>
    <rPh sb="7" eb="9">
      <t>アンテイ</t>
    </rPh>
    <rPh sb="9" eb="10">
      <t>キョク</t>
    </rPh>
    <rPh sb="10" eb="11">
      <t>シラ</t>
    </rPh>
    <phoneticPr fontId="6"/>
  </si>
  <si>
    <t>人</t>
    <rPh sb="0" eb="1">
      <t>ニン</t>
    </rPh>
    <phoneticPr fontId="6"/>
  </si>
  <si>
    <t>労働力需給のミスマッチの解消を図るために需給調整機能を強化すること（Ｖ－１）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</si>
  <si>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公共職業安定機関等における需給調整機能の強化及び労働者派遣事業等の適正な運営を確保すること（Ｖ－１－１）</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6"/>
  </si>
  <si>
    <t>公共職業安定所の求職者の就職率（常用）</t>
    <rPh sb="0" eb="2">
      <t>コウキョウ</t>
    </rPh>
    <rPh sb="2" eb="4">
      <t>ショクギョウ</t>
    </rPh>
    <rPh sb="4" eb="6">
      <t>アンテイ</t>
    </rPh>
    <rPh sb="6" eb="7">
      <t>ジョ</t>
    </rPh>
    <rPh sb="8" eb="10">
      <t>キュウショク</t>
    </rPh>
    <rPh sb="10" eb="11">
      <t>シャ</t>
    </rPh>
    <rPh sb="12" eb="14">
      <t>シュウショク</t>
    </rPh>
    <rPh sb="14" eb="15">
      <t>リツ</t>
    </rPh>
    <rPh sb="16" eb="18">
      <t>ジョウヨウ</t>
    </rPh>
    <phoneticPr fontId="6"/>
  </si>
  <si>
    <t>雇用保険受給者の早期再就職割合</t>
    <rPh sb="0" eb="2">
      <t>コヨウ</t>
    </rPh>
    <rPh sb="2" eb="4">
      <t>ホケン</t>
    </rPh>
    <rPh sb="4" eb="7">
      <t>ジュキュウシャ</t>
    </rPh>
    <rPh sb="8" eb="10">
      <t>ソウキ</t>
    </rPh>
    <rPh sb="10" eb="13">
      <t>サイシュウショク</t>
    </rPh>
    <rPh sb="13" eb="15">
      <t>ワリアイ</t>
    </rPh>
    <phoneticPr fontId="6"/>
  </si>
  <si>
    <t>公共職業安定所の求人の充足率（常用）</t>
    <rPh sb="0" eb="2">
      <t>コウキョウ</t>
    </rPh>
    <rPh sb="2" eb="4">
      <t>ショクギョウ</t>
    </rPh>
    <rPh sb="4" eb="7">
      <t>アンテイショ</t>
    </rPh>
    <rPh sb="8" eb="10">
      <t>キュウジン</t>
    </rPh>
    <rPh sb="11" eb="14">
      <t>ジュウソクリツ</t>
    </rPh>
    <rPh sb="15" eb="17">
      <t>ジョウヨウ</t>
    </rPh>
    <phoneticPr fontId="6"/>
  </si>
  <si>
    <t>　地方公共団体との協定に基づき、地方公共団体の意向を踏まえながら、国の行う無料職業紹介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ことにより、地域の実情に応じた支援を実施する。
　このことを通じて、公共職業安定所のマッチング機能の強化を図ることが可能となるため、施策目標の達成に寄与する。</t>
  </si>
  <si>
    <t>　国と地方公共団体が一体的にワンストップで支援を実施することで、利用者である国民のニーズにきめ細かく応えており、国実施部分に係る経費について国費を投入することは妥当である。</t>
    <rPh sb="1" eb="2">
      <t>クニ</t>
    </rPh>
    <rPh sb="3" eb="5">
      <t>チホウ</t>
    </rPh>
    <rPh sb="5" eb="7">
      <t>コウキョウ</t>
    </rPh>
    <rPh sb="7" eb="9">
      <t>ダンタイ</t>
    </rPh>
    <rPh sb="10" eb="13">
      <t>イッタイテキ</t>
    </rPh>
    <rPh sb="21" eb="23">
      <t>シエン</t>
    </rPh>
    <rPh sb="24" eb="26">
      <t>ジッシ</t>
    </rPh>
    <rPh sb="32" eb="35">
      <t>リヨウシャ</t>
    </rPh>
    <rPh sb="38" eb="40">
      <t>コクミン</t>
    </rPh>
    <rPh sb="47" eb="48">
      <t>コマ</t>
    </rPh>
    <rPh sb="50" eb="51">
      <t>コタ</t>
    </rPh>
    <rPh sb="56" eb="57">
      <t>クニ</t>
    </rPh>
    <rPh sb="57" eb="59">
      <t>ジッシ</t>
    </rPh>
    <rPh sb="59" eb="61">
      <t>ブブン</t>
    </rPh>
    <rPh sb="62" eb="63">
      <t>カカ</t>
    </rPh>
    <rPh sb="64" eb="66">
      <t>ケイヒ</t>
    </rPh>
    <rPh sb="70" eb="72">
      <t>コクヒ</t>
    </rPh>
    <rPh sb="73" eb="75">
      <t>トウニュウ</t>
    </rPh>
    <rPh sb="80" eb="82">
      <t>ダトウ</t>
    </rPh>
    <phoneticPr fontId="6"/>
  </si>
  <si>
    <t>○</t>
    <phoneticPr fontId="6"/>
  </si>
  <si>
    <t>　本事業は、法律（労働施策総合推進法）等に基づき、国と地方の連携・協力により実施する事業であり、国実施部分（ハローワークの全国ネットワークを活用した職業紹介等）については国の責任のもと実施している。</t>
    <rPh sb="1" eb="2">
      <t>ホン</t>
    </rPh>
    <rPh sb="2" eb="4">
      <t>ジギョウ</t>
    </rPh>
    <rPh sb="6" eb="8">
      <t>ホウリツ</t>
    </rPh>
    <rPh sb="9" eb="11">
      <t>ロウドウ</t>
    </rPh>
    <rPh sb="11" eb="13">
      <t>セサク</t>
    </rPh>
    <rPh sb="13" eb="15">
      <t>ソウゴウ</t>
    </rPh>
    <rPh sb="15" eb="18">
      <t>スイシンホウ</t>
    </rPh>
    <rPh sb="19" eb="20">
      <t>ナド</t>
    </rPh>
    <rPh sb="21" eb="22">
      <t>モト</t>
    </rPh>
    <rPh sb="25" eb="26">
      <t>クニ</t>
    </rPh>
    <rPh sb="27" eb="29">
      <t>チホウ</t>
    </rPh>
    <rPh sb="30" eb="32">
      <t>レンケイ</t>
    </rPh>
    <rPh sb="33" eb="35">
      <t>キョウリョク</t>
    </rPh>
    <rPh sb="38" eb="40">
      <t>ジッシ</t>
    </rPh>
    <rPh sb="42" eb="44">
      <t>ジギョウ</t>
    </rPh>
    <rPh sb="48" eb="49">
      <t>クニ</t>
    </rPh>
    <rPh sb="49" eb="51">
      <t>ジッシ</t>
    </rPh>
    <rPh sb="51" eb="53">
      <t>ブブン</t>
    </rPh>
    <rPh sb="61" eb="63">
      <t>ゼンコク</t>
    </rPh>
    <rPh sb="70" eb="72">
      <t>カツヨウ</t>
    </rPh>
    <rPh sb="74" eb="76">
      <t>ショクギョウ</t>
    </rPh>
    <rPh sb="76" eb="78">
      <t>ショウカイ</t>
    </rPh>
    <rPh sb="78" eb="79">
      <t>トウ</t>
    </rPh>
    <rPh sb="85" eb="86">
      <t>クニ</t>
    </rPh>
    <rPh sb="87" eb="89">
      <t>セキニン</t>
    </rPh>
    <rPh sb="92" eb="94">
      <t>ジッシ</t>
    </rPh>
    <phoneticPr fontId="6"/>
  </si>
  <si>
    <t>　地方公共団体からの提案に応じて実施される事業であり、地域住民の就職促進のため優先度が高い事業である。</t>
    <rPh sb="1" eb="3">
      <t>チホウ</t>
    </rPh>
    <rPh sb="3" eb="5">
      <t>コウキョウ</t>
    </rPh>
    <rPh sb="5" eb="7">
      <t>ダンタイ</t>
    </rPh>
    <rPh sb="10" eb="12">
      <t>テイアン</t>
    </rPh>
    <rPh sb="13" eb="14">
      <t>オウ</t>
    </rPh>
    <rPh sb="16" eb="18">
      <t>ジッシ</t>
    </rPh>
    <rPh sb="21" eb="23">
      <t>ジギョウ</t>
    </rPh>
    <rPh sb="27" eb="29">
      <t>チイキ</t>
    </rPh>
    <rPh sb="29" eb="31">
      <t>ジュウミン</t>
    </rPh>
    <rPh sb="32" eb="34">
      <t>シュウショク</t>
    </rPh>
    <rPh sb="34" eb="36">
      <t>ソクシン</t>
    </rPh>
    <rPh sb="39" eb="42">
      <t>ユウセンド</t>
    </rPh>
    <rPh sb="43" eb="44">
      <t>タカ</t>
    </rPh>
    <rPh sb="45" eb="47">
      <t>ジギョウ</t>
    </rPh>
    <phoneticPr fontId="6"/>
  </si>
  <si>
    <t>△</t>
  </si>
  <si>
    <t>有</t>
    <rPh sb="0" eb="1">
      <t>ア</t>
    </rPh>
    <phoneticPr fontId="6"/>
  </si>
  <si>
    <t>無</t>
    <rPh sb="0" eb="1">
      <t>ナ</t>
    </rPh>
    <phoneticPr fontId="6"/>
  </si>
  <si>
    <t>‐</t>
  </si>
  <si>
    <t>　前年度の実績を踏まえ、事業の実施に必要最小限の費用としており、水準は妥当と考える。</t>
  </si>
  <si>
    <t>　地域の実情に応じて事業を実施する上で、各都道府県労働局を活用するのは合理的である。</t>
  </si>
  <si>
    <t>一体的実施施設を運営する上で生じるハード面及びソフト面に係る必要な経費のみを計上している。</t>
  </si>
  <si>
    <t>　国と地方が一体的にサービスを提供することで、利用者のニーズにきめ細かく応えられている。</t>
    <rPh sb="1" eb="2">
      <t>クニ</t>
    </rPh>
    <rPh sb="3" eb="5">
      <t>チホウ</t>
    </rPh>
    <rPh sb="6" eb="9">
      <t>イッタイテキ</t>
    </rPh>
    <rPh sb="15" eb="17">
      <t>テイキョウ</t>
    </rPh>
    <rPh sb="23" eb="26">
      <t>リヨウシャ</t>
    </rPh>
    <rPh sb="33" eb="34">
      <t>コマ</t>
    </rPh>
    <rPh sb="36" eb="37">
      <t>コタ</t>
    </rPh>
    <phoneticPr fontId="6"/>
  </si>
  <si>
    <t>一体的実施施設の利用者数は、見込みを上回った。</t>
    <rPh sb="0" eb="3">
      <t>イッタイテキ</t>
    </rPh>
    <rPh sb="3" eb="5">
      <t>ジッシ</t>
    </rPh>
    <rPh sb="5" eb="7">
      <t>シセツ</t>
    </rPh>
    <rPh sb="8" eb="11">
      <t>リヨウシャ</t>
    </rPh>
    <rPh sb="11" eb="12">
      <t>スウ</t>
    </rPh>
    <rPh sb="14" eb="16">
      <t>ミコ</t>
    </rPh>
    <rPh sb="18" eb="20">
      <t>ウワマワ</t>
    </rPh>
    <phoneticPr fontId="6"/>
  </si>
  <si>
    <t>　実績が低調な施設については、指導及び体制の縮小等、見直しを行っている。</t>
    <rPh sb="1" eb="3">
      <t>ジッセキ</t>
    </rPh>
    <rPh sb="4" eb="6">
      <t>テイチョウ</t>
    </rPh>
    <rPh sb="7" eb="9">
      <t>シセツ</t>
    </rPh>
    <rPh sb="15" eb="17">
      <t>シドウ</t>
    </rPh>
    <rPh sb="17" eb="18">
      <t>オヨ</t>
    </rPh>
    <rPh sb="19" eb="21">
      <t>タイセイ</t>
    </rPh>
    <rPh sb="22" eb="24">
      <t>シュクショウ</t>
    </rPh>
    <rPh sb="24" eb="25">
      <t>ナド</t>
    </rPh>
    <rPh sb="26" eb="28">
      <t>ミナオ</t>
    </rPh>
    <rPh sb="30" eb="31">
      <t>オコナ</t>
    </rPh>
    <phoneticPr fontId="6"/>
  </si>
  <si>
    <t>厚生労働省</t>
    <rPh sb="0" eb="2">
      <t>コウセイ</t>
    </rPh>
    <rPh sb="2" eb="5">
      <t>ロウドウショウ</t>
    </rPh>
    <phoneticPr fontId="6"/>
  </si>
  <si>
    <t>ふるさとハローワーク事業推進費</t>
    <rPh sb="10" eb="12">
      <t>ジギョウ</t>
    </rPh>
    <rPh sb="12" eb="15">
      <t>スイシンヒ</t>
    </rPh>
    <phoneticPr fontId="6"/>
  </si>
  <si>
    <t>　ふるさとハローワーク事業は、ハローワークが存在しない地域に、地方公共団体の費用負担も得て、職業紹介サービス拠点を地域に設置するものである。
　一方、一体的実施事業は、地域の雇用対策における重点的な対象者に対し、生活保護受給者や子育て女性支援など政策的観点から、国と地方公共団体の行政サービスを相互に連携させて提供することを目的とした施設である。
　これを担保するため、
　①首長と労働局長で協定を締結すること、
　②国と地方公共団体等で構成する運営協議会を設けること、
　③上記②で年度の事業運営計画を作成し、PDCAサイクルを回すこと、
　④地方公共団体側にも就労支援や福祉事業等の実施を求めていること、
などを求め、単なる職業紹介拠点にとどまらない住民サービスの向上を図る事業である。</t>
  </si>
  <si>
    <t>点検対象外</t>
    <rPh sb="0" eb="2">
      <t>テンケン</t>
    </rPh>
    <rPh sb="2" eb="5">
      <t>タイショウガイ</t>
    </rPh>
    <phoneticPr fontId="6"/>
  </si>
  <si>
    <t>新24-0027</t>
    <rPh sb="0" eb="1">
      <t>シン</t>
    </rPh>
    <phoneticPr fontId="6"/>
  </si>
  <si>
    <t>475</t>
    <phoneticPr fontId="6"/>
  </si>
  <si>
    <t>0507</t>
    <phoneticPr fontId="6"/>
  </si>
  <si>
    <t>一体的実施施設における職業相談・職業紹介等</t>
    <rPh sb="0" eb="3">
      <t>イッタイテキ</t>
    </rPh>
    <rPh sb="3" eb="5">
      <t>ジッシ</t>
    </rPh>
    <rPh sb="5" eb="7">
      <t>シセツ</t>
    </rPh>
    <rPh sb="11" eb="13">
      <t>ショクギョウ</t>
    </rPh>
    <rPh sb="13" eb="15">
      <t>ソウダン</t>
    </rPh>
    <rPh sb="16" eb="18">
      <t>ショクギョウ</t>
    </rPh>
    <rPh sb="18" eb="20">
      <t>ショウカイ</t>
    </rPh>
    <rPh sb="20" eb="21">
      <t>トウ</t>
    </rPh>
    <phoneticPr fontId="6"/>
  </si>
  <si>
    <t>諸謝金</t>
    <rPh sb="0" eb="1">
      <t>ショ</t>
    </rPh>
    <rPh sb="1" eb="3">
      <t>シャキン</t>
    </rPh>
    <phoneticPr fontId="6"/>
  </si>
  <si>
    <t>職業相談員の諸謝金等</t>
    <rPh sb="0" eb="2">
      <t>ショクギョウ</t>
    </rPh>
    <rPh sb="2" eb="5">
      <t>ソウダンイン</t>
    </rPh>
    <rPh sb="6" eb="9">
      <t>ショシャキン</t>
    </rPh>
    <rPh sb="9" eb="10">
      <t>トウ</t>
    </rPh>
    <phoneticPr fontId="6"/>
  </si>
  <si>
    <t>就職支援セミナー、合同就職面接会等の委託費</t>
    <rPh sb="0" eb="2">
      <t>シュウショク</t>
    </rPh>
    <rPh sb="2" eb="4">
      <t>シエン</t>
    </rPh>
    <rPh sb="9" eb="11">
      <t>ゴウドウ</t>
    </rPh>
    <rPh sb="11" eb="13">
      <t>シュウショク</t>
    </rPh>
    <rPh sb="13" eb="16">
      <t>メンセツカイ</t>
    </rPh>
    <rPh sb="16" eb="17">
      <t>トウ</t>
    </rPh>
    <rPh sb="18" eb="21">
      <t>イタクヒ</t>
    </rPh>
    <phoneticPr fontId="6"/>
  </si>
  <si>
    <t>一体的実施施設における相談員の業務に係る経費</t>
    <rPh sb="0" eb="3">
      <t>イッタイテキ</t>
    </rPh>
    <rPh sb="3" eb="5">
      <t>ジッシ</t>
    </rPh>
    <rPh sb="5" eb="7">
      <t>シセツ</t>
    </rPh>
    <rPh sb="11" eb="14">
      <t>ソウダンイン</t>
    </rPh>
    <rPh sb="15" eb="17">
      <t>ギョウム</t>
    </rPh>
    <rPh sb="18" eb="19">
      <t>カカ</t>
    </rPh>
    <rPh sb="20" eb="22">
      <t>ケイヒ</t>
    </rPh>
    <phoneticPr fontId="6"/>
  </si>
  <si>
    <t>一体的実施施設の建物借料</t>
    <rPh sb="0" eb="3">
      <t>イッタイテキ</t>
    </rPh>
    <rPh sb="3" eb="5">
      <t>ジッシ</t>
    </rPh>
    <rPh sb="5" eb="7">
      <t>シセツ</t>
    </rPh>
    <rPh sb="8" eb="10">
      <t>タテモノ</t>
    </rPh>
    <rPh sb="10" eb="12">
      <t>シャクリョウ</t>
    </rPh>
    <phoneticPr fontId="6"/>
  </si>
  <si>
    <t>事業費</t>
    <rPh sb="0" eb="3">
      <t>ジギョウヒ</t>
    </rPh>
    <phoneticPr fontId="6"/>
  </si>
  <si>
    <t>管理費</t>
    <rPh sb="0" eb="3">
      <t>カンリヒ</t>
    </rPh>
    <phoneticPr fontId="6"/>
  </si>
  <si>
    <t>消費税</t>
    <rPh sb="0" eb="3">
      <t>ショウヒゼイ</t>
    </rPh>
    <phoneticPr fontId="6"/>
  </si>
  <si>
    <t>委託事業の実施に係る管理費</t>
    <rPh sb="0" eb="2">
      <t>イタク</t>
    </rPh>
    <rPh sb="2" eb="4">
      <t>ジギョウ</t>
    </rPh>
    <rPh sb="5" eb="7">
      <t>ジッシ</t>
    </rPh>
    <rPh sb="8" eb="9">
      <t>カカ</t>
    </rPh>
    <rPh sb="10" eb="13">
      <t>カンリヒ</t>
    </rPh>
    <phoneticPr fontId="6"/>
  </si>
  <si>
    <t>上記経費に係る消費税</t>
    <rPh sb="0" eb="2">
      <t>ジョウキ</t>
    </rPh>
    <rPh sb="2" eb="4">
      <t>ケイヒ</t>
    </rPh>
    <rPh sb="5" eb="6">
      <t>カカ</t>
    </rPh>
    <rPh sb="7" eb="9">
      <t>ショウヒ</t>
    </rPh>
    <rPh sb="9" eb="10">
      <t>ゼイ</t>
    </rPh>
    <phoneticPr fontId="6"/>
  </si>
  <si>
    <t>厚労</t>
  </si>
  <si>
    <t>円</t>
    <rPh sb="0" eb="1">
      <t>エン</t>
    </rPh>
    <phoneticPr fontId="6"/>
  </si>
  <si>
    <t>　　X/Y</t>
    <phoneticPr fontId="6"/>
  </si>
  <si>
    <t>　各取組において、運営協議会の評価を踏まえた改善を実施するとともに、執行率を踏まえた予算要求を行うことにより、適切な執行管理を図る。</t>
    <phoneticPr fontId="6"/>
  </si>
  <si>
    <t>北海道労働局</t>
    <rPh sb="0" eb="3">
      <t>ホッカイドウ</t>
    </rPh>
    <rPh sb="3" eb="6">
      <t>ロウドウキョク</t>
    </rPh>
    <phoneticPr fontId="6"/>
  </si>
  <si>
    <t>埼玉労働局</t>
    <rPh sb="0" eb="2">
      <t>サイタマ</t>
    </rPh>
    <rPh sb="2" eb="5">
      <t>ロウドウキョク</t>
    </rPh>
    <phoneticPr fontId="6"/>
  </si>
  <si>
    <t>京都労働局</t>
    <rPh sb="0" eb="2">
      <t>キョウト</t>
    </rPh>
    <rPh sb="2" eb="5">
      <t>ロウドウキョク</t>
    </rPh>
    <phoneticPr fontId="6"/>
  </si>
  <si>
    <t>大阪労働局</t>
    <rPh sb="0" eb="2">
      <t>オオサカ</t>
    </rPh>
    <rPh sb="2" eb="5">
      <t>ロウドウキョク</t>
    </rPh>
    <phoneticPr fontId="6"/>
  </si>
  <si>
    <t>福岡労働局</t>
    <rPh sb="0" eb="2">
      <t>フクオカ</t>
    </rPh>
    <rPh sb="2" eb="5">
      <t>ロウドウキョク</t>
    </rPh>
    <phoneticPr fontId="6"/>
  </si>
  <si>
    <t>A.埼玉労働局</t>
    <rPh sb="2" eb="4">
      <t>サイタマ</t>
    </rPh>
    <rPh sb="4" eb="7">
      <t>ロウドウキョク</t>
    </rPh>
    <phoneticPr fontId="6"/>
  </si>
  <si>
    <t>一体的実施施設の運営に係る経費</t>
  </si>
  <si>
    <t>B.高知県経営者協会</t>
    <rPh sb="2" eb="5">
      <t>コウチケン</t>
    </rPh>
    <rPh sb="5" eb="8">
      <t>ケイエイシャ</t>
    </rPh>
    <rPh sb="8" eb="10">
      <t>キョウカイ</t>
    </rPh>
    <phoneticPr fontId="6"/>
  </si>
  <si>
    <t>高知県経営者協会</t>
  </si>
  <si>
    <t>高知労働局管轄の一体的実施事業を委託・実施</t>
    <rPh sb="0" eb="2">
      <t>コウチ</t>
    </rPh>
    <rPh sb="2" eb="5">
      <t>ロウドウキョク</t>
    </rPh>
    <rPh sb="5" eb="7">
      <t>カンカツ</t>
    </rPh>
    <rPh sb="8" eb="11">
      <t>イッタイテキ</t>
    </rPh>
    <rPh sb="11" eb="13">
      <t>ジッシ</t>
    </rPh>
    <rPh sb="13" eb="15">
      <t>ジギョウ</t>
    </rPh>
    <rPh sb="16" eb="18">
      <t>イタク</t>
    </rPh>
    <rPh sb="19" eb="21">
      <t>ジッシ</t>
    </rPh>
    <phoneticPr fontId="6"/>
  </si>
  <si>
    <t>公益社団法人　福岡県雇用対策協会</t>
  </si>
  <si>
    <t>一般社団法人　島根県経営者協会</t>
  </si>
  <si>
    <t>和歌山県経営者協会</t>
  </si>
  <si>
    <t>株式会社　北海道新聞社</t>
    <rPh sb="0" eb="4">
      <t>カブシキガイシャ</t>
    </rPh>
    <rPh sb="5" eb="8">
      <t>ホッカイドウ</t>
    </rPh>
    <rPh sb="8" eb="11">
      <t>シンブンシャ</t>
    </rPh>
    <phoneticPr fontId="6"/>
  </si>
  <si>
    <t>株式会社アイシーエル</t>
    <rPh sb="0" eb="4">
      <t>カブシキガイシャ</t>
    </rPh>
    <phoneticPr fontId="6"/>
  </si>
  <si>
    <t>公益財団法人　ふるさと鳥取県定住機構</t>
  </si>
  <si>
    <t>特定非営利活動法人　キャリア・サポートみらい</t>
  </si>
  <si>
    <t>株式会社タナベ経営</t>
    <rPh sb="0" eb="4">
      <t>カブシキガイシャ</t>
    </rPh>
    <rPh sb="7" eb="9">
      <t>ケイエイ</t>
    </rPh>
    <phoneticPr fontId="6"/>
  </si>
  <si>
    <t>公益財団法人　愛知県労働協会</t>
    <phoneticPr fontId="6"/>
  </si>
  <si>
    <t>福岡労働局管轄の一体的実施事業を委託・実施</t>
    <rPh sb="0" eb="2">
      <t>フクオカ</t>
    </rPh>
    <rPh sb="2" eb="5">
      <t>ロウドウキョク</t>
    </rPh>
    <rPh sb="5" eb="7">
      <t>カンカツ</t>
    </rPh>
    <rPh sb="8" eb="11">
      <t>イッタイテキ</t>
    </rPh>
    <rPh sb="11" eb="13">
      <t>ジッシ</t>
    </rPh>
    <rPh sb="13" eb="15">
      <t>ジギョウ</t>
    </rPh>
    <rPh sb="16" eb="18">
      <t>イタク</t>
    </rPh>
    <rPh sb="19" eb="21">
      <t>ジッシ</t>
    </rPh>
    <phoneticPr fontId="6"/>
  </si>
  <si>
    <t>島根労働局管轄の一体的実施事業を委託・実施</t>
    <rPh sb="0" eb="2">
      <t>シマネ</t>
    </rPh>
    <rPh sb="2" eb="5">
      <t>ロウドウキョク</t>
    </rPh>
    <rPh sb="5" eb="7">
      <t>カンカツ</t>
    </rPh>
    <rPh sb="8" eb="11">
      <t>イッタイテキ</t>
    </rPh>
    <rPh sb="11" eb="13">
      <t>ジッシ</t>
    </rPh>
    <rPh sb="13" eb="15">
      <t>ジギョウ</t>
    </rPh>
    <rPh sb="16" eb="18">
      <t>イタク</t>
    </rPh>
    <rPh sb="19" eb="21">
      <t>ジッシ</t>
    </rPh>
    <phoneticPr fontId="6"/>
  </si>
  <si>
    <t>和歌山労働局管轄の一体的実施事業を委託・実施</t>
    <rPh sb="0" eb="3">
      <t>ワカヤマ</t>
    </rPh>
    <rPh sb="3" eb="6">
      <t>ロウドウキョク</t>
    </rPh>
    <rPh sb="6" eb="8">
      <t>カンカツ</t>
    </rPh>
    <rPh sb="9" eb="12">
      <t>イッタイテキ</t>
    </rPh>
    <rPh sb="12" eb="14">
      <t>ジッシ</t>
    </rPh>
    <rPh sb="14" eb="16">
      <t>ジギョウ</t>
    </rPh>
    <rPh sb="17" eb="19">
      <t>イタク</t>
    </rPh>
    <rPh sb="20" eb="22">
      <t>ジッシ</t>
    </rPh>
    <phoneticPr fontId="6"/>
  </si>
  <si>
    <t>北海道労働局管轄の一体的実施事業を委託・実施</t>
    <rPh sb="0" eb="3">
      <t>ホッカイドウ</t>
    </rPh>
    <rPh sb="3" eb="6">
      <t>ロウドウキョク</t>
    </rPh>
    <rPh sb="6" eb="8">
      <t>カンカツ</t>
    </rPh>
    <rPh sb="9" eb="12">
      <t>イッタイテキ</t>
    </rPh>
    <rPh sb="12" eb="14">
      <t>ジッシ</t>
    </rPh>
    <rPh sb="14" eb="16">
      <t>ジギョウ</t>
    </rPh>
    <rPh sb="17" eb="19">
      <t>イタク</t>
    </rPh>
    <rPh sb="20" eb="22">
      <t>ジッシ</t>
    </rPh>
    <phoneticPr fontId="6"/>
  </si>
  <si>
    <t>京都労働局管轄の一体的実施事業を委託・実施</t>
    <rPh sb="0" eb="2">
      <t>キョウト</t>
    </rPh>
    <rPh sb="2" eb="5">
      <t>ロウドウキョク</t>
    </rPh>
    <rPh sb="5" eb="7">
      <t>カンカツ</t>
    </rPh>
    <rPh sb="8" eb="11">
      <t>イッタイテキ</t>
    </rPh>
    <rPh sb="11" eb="13">
      <t>ジッシ</t>
    </rPh>
    <rPh sb="13" eb="15">
      <t>ジギョウ</t>
    </rPh>
    <rPh sb="16" eb="18">
      <t>イタク</t>
    </rPh>
    <rPh sb="19" eb="21">
      <t>ジッシ</t>
    </rPh>
    <phoneticPr fontId="6"/>
  </si>
  <si>
    <t>鳥取労働局管轄の一体的実施事業を委託・実施</t>
    <rPh sb="0" eb="2">
      <t>トットリ</t>
    </rPh>
    <rPh sb="2" eb="5">
      <t>ロウドウキョク</t>
    </rPh>
    <rPh sb="5" eb="7">
      <t>カンカツ</t>
    </rPh>
    <rPh sb="8" eb="11">
      <t>イッタイテキ</t>
    </rPh>
    <rPh sb="11" eb="13">
      <t>ジッシ</t>
    </rPh>
    <rPh sb="13" eb="15">
      <t>ジギョウ</t>
    </rPh>
    <rPh sb="16" eb="18">
      <t>イタク</t>
    </rPh>
    <rPh sb="19" eb="21">
      <t>ジッシ</t>
    </rPh>
    <phoneticPr fontId="6"/>
  </si>
  <si>
    <t>奈良働局管轄の一体的実施事業を委託・実施</t>
    <rPh sb="0" eb="2">
      <t>ナラ</t>
    </rPh>
    <rPh sb="2" eb="3">
      <t>ドウ</t>
    </rPh>
    <rPh sb="3" eb="4">
      <t>キョク</t>
    </rPh>
    <rPh sb="4" eb="6">
      <t>カンカツ</t>
    </rPh>
    <rPh sb="7" eb="10">
      <t>イッタイテキ</t>
    </rPh>
    <rPh sb="10" eb="12">
      <t>ジッシ</t>
    </rPh>
    <rPh sb="12" eb="14">
      <t>ジギョウ</t>
    </rPh>
    <rPh sb="15" eb="17">
      <t>イタク</t>
    </rPh>
    <rPh sb="18" eb="20">
      <t>ジッシ</t>
    </rPh>
    <phoneticPr fontId="6"/>
  </si>
  <si>
    <t>愛知労働局管轄の一体的実施事業を委託・実施</t>
    <rPh sb="0" eb="2">
      <t>アイチ</t>
    </rPh>
    <rPh sb="2" eb="5">
      <t>ロウドウキョク</t>
    </rPh>
    <rPh sb="5" eb="7">
      <t>カンカツ</t>
    </rPh>
    <rPh sb="8" eb="11">
      <t>イッタイテキ</t>
    </rPh>
    <rPh sb="11" eb="13">
      <t>ジッシ</t>
    </rPh>
    <rPh sb="13" eb="15">
      <t>ジギョウ</t>
    </rPh>
    <rPh sb="16" eb="18">
      <t>イタク</t>
    </rPh>
    <rPh sb="19" eb="21">
      <t>ジッシ</t>
    </rPh>
    <phoneticPr fontId="6"/>
  </si>
  <si>
    <t>庁費</t>
    <rPh sb="0" eb="2">
      <t>チョウヒ</t>
    </rPh>
    <phoneticPr fontId="6"/>
  </si>
  <si>
    <t>委託費</t>
    <rPh sb="0" eb="2">
      <t>イタク</t>
    </rPh>
    <rPh sb="2" eb="3">
      <t>ヒ</t>
    </rPh>
    <phoneticPr fontId="6"/>
  </si>
  <si>
    <t>奈良労働局</t>
    <rPh sb="0" eb="2">
      <t>ナラ</t>
    </rPh>
    <rPh sb="2" eb="5">
      <t>ロウドウキョク</t>
    </rPh>
    <phoneticPr fontId="6"/>
  </si>
  <si>
    <t>兵庫労働局</t>
    <rPh sb="0" eb="2">
      <t>ヒョウゴ</t>
    </rPh>
    <rPh sb="2" eb="5">
      <t>ロウドウキョク</t>
    </rPh>
    <phoneticPr fontId="6"/>
  </si>
  <si>
    <t>神奈川労働局</t>
    <rPh sb="0" eb="3">
      <t>カナガワ</t>
    </rPh>
    <rPh sb="3" eb="6">
      <t>ロウドウキョク</t>
    </rPh>
    <phoneticPr fontId="6"/>
  </si>
  <si>
    <t>山梨労働局</t>
    <rPh sb="0" eb="2">
      <t>ヤマナシ</t>
    </rPh>
    <rPh sb="2" eb="5">
      <t>ロウドウキョク</t>
    </rPh>
    <phoneticPr fontId="6"/>
  </si>
  <si>
    <t>愛知労働局</t>
    <rPh sb="0" eb="2">
      <t>アイチ</t>
    </rPh>
    <rPh sb="2" eb="5">
      <t>ロウドウキョク</t>
    </rPh>
    <phoneticPr fontId="6"/>
  </si>
  <si>
    <t>　委託先の選定について、平成27年度から企画競争入札を一般競争入札に改め、競争性を確保している。公示期間をより長く設定、類似の事業の応札者への声掛け等を実施しているが、結果的に一者応札となった契約単位もあることから、上記取組をより一層徹底する。</t>
    <rPh sb="76" eb="78">
      <t>ジッシ</t>
    </rPh>
    <rPh sb="108" eb="110">
      <t>ジョウキ</t>
    </rPh>
    <rPh sb="110" eb="112">
      <t>トリクミ</t>
    </rPh>
    <rPh sb="115" eb="117">
      <t>イッソウ</t>
    </rPh>
    <rPh sb="117" eb="119">
      <t>テッテイ</t>
    </rPh>
    <phoneticPr fontId="6"/>
  </si>
  <si>
    <t>　地方公共団体との調整により、事業実施場所を無償貸与してもらう等、コスト削減に努めている。</t>
    <phoneticPr fontId="6"/>
  </si>
  <si>
    <t>地方公共団体との調整により、事業実施場所を無償貸与してもらう等、コスト削減に努めていることにより土地建物借料等について不用が生じたもの。</t>
    <rPh sb="0" eb="2">
      <t>チホウ</t>
    </rPh>
    <rPh sb="2" eb="4">
      <t>コウキョウ</t>
    </rPh>
    <rPh sb="4" eb="6">
      <t>ダンタイ</t>
    </rPh>
    <rPh sb="8" eb="10">
      <t>チョウセイ</t>
    </rPh>
    <rPh sb="14" eb="16">
      <t>ジギョウ</t>
    </rPh>
    <rPh sb="16" eb="18">
      <t>ジッシ</t>
    </rPh>
    <rPh sb="18" eb="20">
      <t>バショ</t>
    </rPh>
    <rPh sb="21" eb="23">
      <t>ムショウ</t>
    </rPh>
    <rPh sb="23" eb="25">
      <t>タイヨ</t>
    </rPh>
    <rPh sb="30" eb="31">
      <t>トウ</t>
    </rPh>
    <rPh sb="35" eb="37">
      <t>サクゲン</t>
    </rPh>
    <rPh sb="38" eb="39">
      <t>ツト</t>
    </rPh>
    <rPh sb="48" eb="50">
      <t>トチ</t>
    </rPh>
    <rPh sb="50" eb="52">
      <t>タテモノ</t>
    </rPh>
    <rPh sb="52" eb="54">
      <t>シャクリョウ</t>
    </rPh>
    <rPh sb="54" eb="55">
      <t>トウ</t>
    </rPh>
    <rPh sb="59" eb="61">
      <t>フヨウ</t>
    </rPh>
    <rPh sb="62" eb="63">
      <t>ショウ</t>
    </rPh>
    <phoneticPr fontId="6"/>
  </si>
  <si>
    <t>480</t>
    <phoneticPr fontId="6"/>
  </si>
  <si>
    <t>491</t>
    <phoneticPr fontId="6"/>
  </si>
  <si>
    <t>489</t>
    <phoneticPr fontId="6"/>
  </si>
  <si>
    <t>509</t>
    <phoneticPr fontId="6"/>
  </si>
  <si>
    <t>一体的実施施設ごとの運営協議会で設定した事業目標（主要なもの）を達成した取組の割合を80％以上とする。</t>
    <phoneticPr fontId="6"/>
  </si>
  <si>
    <t>事業目標の達成割合
（事業目標を達成した一体的実施施設数／全一体的実施施設数）</t>
    <rPh sb="21" eb="24">
      <t>イッタイテキ</t>
    </rPh>
    <rPh sb="24" eb="26">
      <t>ジッシ</t>
    </rPh>
    <rPh sb="26" eb="28">
      <t>シセツ</t>
    </rPh>
    <rPh sb="28" eb="29">
      <t>スウ</t>
    </rPh>
    <rPh sb="31" eb="34">
      <t>イッタイテキ</t>
    </rPh>
    <rPh sb="34" eb="36">
      <t>ジッシ</t>
    </rPh>
    <rPh sb="36" eb="38">
      <t>シセツ</t>
    </rPh>
    <rPh sb="38" eb="39">
      <t>スウ</t>
    </rPh>
    <phoneticPr fontId="6"/>
  </si>
  <si>
    <t>就職率36.7％以上とする。</t>
    <rPh sb="0" eb="3">
      <t>シュウショクリツ</t>
    </rPh>
    <rPh sb="8" eb="10">
      <t>イジョウ</t>
    </rPh>
    <phoneticPr fontId="6"/>
  </si>
  <si>
    <t>就職率
（紹介就職数／新規求職者数）</t>
    <rPh sb="0" eb="3">
      <t>シュウショクリツ</t>
    </rPh>
    <rPh sb="6" eb="8">
      <t>ショウカイ</t>
    </rPh>
    <rPh sb="8" eb="10">
      <t>シュウショク</t>
    </rPh>
    <rPh sb="10" eb="11">
      <t>スウ</t>
    </rPh>
    <rPh sb="12" eb="14">
      <t>シンキ</t>
    </rPh>
    <rPh sb="14" eb="17">
      <t>キュウショクシャ</t>
    </rPh>
    <rPh sb="17" eb="18">
      <t>スウ</t>
    </rPh>
    <phoneticPr fontId="6"/>
  </si>
  <si>
    <t>-</t>
    <phoneticPr fontId="6"/>
  </si>
  <si>
    <t>　新型コロナウイルス感染症拡大による臨時閉庁や来所自粛に加え、例年実施している面接会や企業説明会を中止・延期した施設もあったことから、利用者確保が十分に進まず（新規求職者対前年度比▲12％）、またマッチング機会も減少し就職件数の大幅減（対前年度比▲19.1％）になったことで、就職率の低下（対前年度比▲3ポイント）等につながり、目標未達成となった。</t>
    <rPh sb="1" eb="3">
      <t>シンガタ</t>
    </rPh>
    <rPh sb="10" eb="13">
      <t>カンセンショウ</t>
    </rPh>
    <rPh sb="13" eb="15">
      <t>カクダイ</t>
    </rPh>
    <rPh sb="18" eb="20">
      <t>リンジ</t>
    </rPh>
    <rPh sb="20" eb="22">
      <t>ヘイチョウ</t>
    </rPh>
    <rPh sb="23" eb="25">
      <t>ライショ</t>
    </rPh>
    <rPh sb="25" eb="27">
      <t>ジシュク</t>
    </rPh>
    <rPh sb="28" eb="29">
      <t>クワ</t>
    </rPh>
    <rPh sb="31" eb="33">
      <t>レイネン</t>
    </rPh>
    <rPh sb="33" eb="35">
      <t>ジッシ</t>
    </rPh>
    <rPh sb="39" eb="42">
      <t>メンセツカイ</t>
    </rPh>
    <rPh sb="43" eb="45">
      <t>キギョウ</t>
    </rPh>
    <rPh sb="45" eb="48">
      <t>セツメイカイ</t>
    </rPh>
    <rPh sb="49" eb="51">
      <t>チュウシ</t>
    </rPh>
    <rPh sb="52" eb="54">
      <t>エンキ</t>
    </rPh>
    <rPh sb="56" eb="58">
      <t>シセツ</t>
    </rPh>
    <rPh sb="67" eb="70">
      <t>リヨウシャ</t>
    </rPh>
    <rPh sb="70" eb="72">
      <t>カクホ</t>
    </rPh>
    <rPh sb="73" eb="75">
      <t>ジュウブン</t>
    </rPh>
    <rPh sb="76" eb="77">
      <t>スス</t>
    </rPh>
    <rPh sb="80" eb="82">
      <t>シンキ</t>
    </rPh>
    <rPh sb="82" eb="85">
      <t>キュウショクシャ</t>
    </rPh>
    <rPh sb="85" eb="86">
      <t>タイ</t>
    </rPh>
    <rPh sb="86" eb="89">
      <t>ゼンネンド</t>
    </rPh>
    <rPh sb="89" eb="90">
      <t>ヒ</t>
    </rPh>
    <rPh sb="103" eb="105">
      <t>キカイ</t>
    </rPh>
    <rPh sb="106" eb="108">
      <t>ゲンショウ</t>
    </rPh>
    <rPh sb="109" eb="111">
      <t>シュウショク</t>
    </rPh>
    <rPh sb="111" eb="113">
      <t>ケンスウ</t>
    </rPh>
    <rPh sb="114" eb="116">
      <t>オオハバ</t>
    </rPh>
    <rPh sb="116" eb="117">
      <t>ゲン</t>
    </rPh>
    <rPh sb="118" eb="119">
      <t>タイ</t>
    </rPh>
    <rPh sb="138" eb="141">
      <t>シュウショクリツ</t>
    </rPh>
    <rPh sb="142" eb="144">
      <t>テイカ</t>
    </rPh>
    <rPh sb="145" eb="146">
      <t>タイ</t>
    </rPh>
    <rPh sb="157" eb="158">
      <t>トウ</t>
    </rPh>
    <rPh sb="164" eb="166">
      <t>モクヒョウ</t>
    </rPh>
    <rPh sb="166" eb="169">
      <t>ミタッセイ</t>
    </rPh>
    <phoneticPr fontId="6"/>
  </si>
  <si>
    <t>　本事業は、法律（労働施策総合推進法）等に基づき、利用者である国民の雇用に係る様々なニーズにきめ細かく応えることが可能となるように実施するものであり、地方公共団体との連携・協力関係のもと、利用者に対して効果的な支援を実施しているところである。
　具体的には、事業計画の策定や事業評価は、労働局、ハローワーク、地方公共団体及び地域の労使等により構成する「運営協議会」において行っており、各取組において、同協議会の評価を踏まえた事業改善等を実施している。
　実績が低調である施設については、引き続き施設の廃止・縮小を視野に入れつつ見直しを行うとともに、概算要求については見直しを反映した額で要求することとしている。
　なお、執行率は90％となり、前年度と比べ上昇した。</t>
    <phoneticPr fontId="6"/>
  </si>
  <si>
    <t>-</t>
    <phoneticPr fontId="6"/>
  </si>
  <si>
    <t>一体的実施施設の利用者数（令和２年度までの指標）</t>
    <rPh sb="0" eb="3">
      <t>イッタイテキ</t>
    </rPh>
    <rPh sb="3" eb="5">
      <t>ジッシ</t>
    </rPh>
    <rPh sb="5" eb="7">
      <t>シセツ</t>
    </rPh>
    <rPh sb="8" eb="11">
      <t>リヨウシャ</t>
    </rPh>
    <rPh sb="11" eb="12">
      <t>スウ</t>
    </rPh>
    <rPh sb="13" eb="15">
      <t>レイワ</t>
    </rPh>
    <rPh sb="16" eb="18">
      <t>ネンド</t>
    </rPh>
    <rPh sb="21" eb="23">
      <t>シヒョウ</t>
    </rPh>
    <phoneticPr fontId="6"/>
  </si>
  <si>
    <t>一体的実施施設における職業相談件数（令和３年度からの指標）</t>
    <rPh sb="0" eb="3">
      <t>イッタイテキ</t>
    </rPh>
    <rPh sb="3" eb="5">
      <t>ジッシ</t>
    </rPh>
    <rPh sb="5" eb="7">
      <t>シセツ</t>
    </rPh>
    <rPh sb="11" eb="13">
      <t>ショクギョウ</t>
    </rPh>
    <rPh sb="13" eb="15">
      <t>ソウダン</t>
    </rPh>
    <rPh sb="15" eb="17">
      <t>ケンスウ</t>
    </rPh>
    <rPh sb="18" eb="20">
      <t>レイワ</t>
    </rPh>
    <rPh sb="21" eb="23">
      <t>ネンド</t>
    </rPh>
    <rPh sb="26" eb="28">
      <t>シヒョウ</t>
    </rPh>
    <phoneticPr fontId="6"/>
  </si>
  <si>
    <t>件</t>
    <rPh sb="0" eb="1">
      <t>ケン</t>
    </rPh>
    <phoneticPr fontId="6"/>
  </si>
  <si>
    <t>委託事業の実施に係る事業費</t>
    <rPh sb="0" eb="2">
      <t>イタク</t>
    </rPh>
    <rPh sb="2" eb="4">
      <t>ジギョウ</t>
    </rPh>
    <rPh sb="5" eb="7">
      <t>ジッシ</t>
    </rPh>
    <rPh sb="8" eb="9">
      <t>カカ</t>
    </rPh>
    <rPh sb="10" eb="13">
      <t>ジギョウヒ</t>
    </rPh>
    <phoneticPr fontId="6"/>
  </si>
  <si>
    <t>2,032/44,099</t>
    <phoneticPr fontId="6"/>
  </si>
  <si>
    <t>1,928/55,722</t>
    <phoneticPr fontId="6"/>
  </si>
  <si>
    <t>1,821/58,525</t>
    <phoneticPr fontId="6"/>
  </si>
  <si>
    <t>X：執行額（百万円。委託費除く。）　／　　Y：就職件数　　　
（令和３年度レビューにおいて、令和２年度のYの計上方法を変更（一般型のみ計上）することに伴い、過去の実績についても変更した方法で算出した数値に修正）　　　　　　　　　　　　　　　　　　　　　　　</t>
    <rPh sb="2" eb="4">
      <t>シッコウ</t>
    </rPh>
    <rPh sb="4" eb="5">
      <t>ガク</t>
    </rPh>
    <rPh sb="6" eb="8">
      <t>ヒャクマン</t>
    </rPh>
    <rPh sb="8" eb="9">
      <t>エン</t>
    </rPh>
    <rPh sb="10" eb="13">
      <t>イタクヒ</t>
    </rPh>
    <rPh sb="13" eb="14">
      <t>ノゾ</t>
    </rPh>
    <rPh sb="23" eb="25">
      <t>シュウショク</t>
    </rPh>
    <rPh sb="25" eb="27">
      <t>ケンスウ</t>
    </rPh>
    <rPh sb="32" eb="34">
      <t>レイワ</t>
    </rPh>
    <rPh sb="35" eb="37">
      <t>ネンド</t>
    </rPh>
    <rPh sb="46" eb="48">
      <t>レイワ</t>
    </rPh>
    <rPh sb="49" eb="51">
      <t>ネンド</t>
    </rPh>
    <rPh sb="54" eb="56">
      <t>ケイジョウ</t>
    </rPh>
    <rPh sb="56" eb="58">
      <t>ホウホウ</t>
    </rPh>
    <rPh sb="59" eb="61">
      <t>ヘンコウ</t>
    </rPh>
    <rPh sb="62" eb="65">
      <t>イッパンガタ</t>
    </rPh>
    <rPh sb="67" eb="69">
      <t>ケイジョウ</t>
    </rPh>
    <rPh sb="75" eb="76">
      <t>トモナ</t>
    </rPh>
    <rPh sb="78" eb="80">
      <t>カコ</t>
    </rPh>
    <rPh sb="81" eb="83">
      <t>ジッセキ</t>
    </rPh>
    <rPh sb="88" eb="90">
      <t>ヘンコウ</t>
    </rPh>
    <rPh sb="92" eb="94">
      <t>ホウホウ</t>
    </rPh>
    <rPh sb="95" eb="97">
      <t>サンシュツ</t>
    </rPh>
    <rPh sb="99" eb="101">
      <t>スウチ</t>
    </rPh>
    <rPh sb="102" eb="104">
      <t>シュウセイ</t>
    </rPh>
    <phoneticPr fontId="6"/>
  </si>
  <si>
    <t>-</t>
    <phoneticPr fontId="6"/>
  </si>
  <si>
    <t>事業内容の一部改善</t>
  </si>
  <si>
    <t>執行率を勘案して、予算額の縮減について検討すること。また、一者応札となっている要因を分析し、改善を図ること。</t>
  </si>
  <si>
    <t>縮減</t>
  </si>
  <si>
    <t>-</t>
    <phoneticPr fontId="6"/>
  </si>
  <si>
    <t>2,189/45,312</t>
    <phoneticPr fontId="6"/>
  </si>
  <si>
    <t>　地方公共団体との協定に基づき、地方公共団体の意向を踏まえながら、国の行う無料職業紹介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とともに、国と地方公共団体等により設置する運営協議会で実施状況を相互に確認し、事業の改善や連携を強化することで、地域の実情に応じた支援を実施する。
※　一体的実施事業は、生活保護受給者等を主に支援する「福祉事務所連携型」とそれ以外の「一般型」からなり、本レビューでは「一般型」のみに係る予算額・成果実績等を計上。ただし、成果目標及び活動指標については、両者を切り分けて設定・管理していないため、両者を合わせた事業全体の数値を記載。</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5">
      <t>ギョウム</t>
    </rPh>
    <rPh sb="46" eb="48">
      <t>チホウ</t>
    </rPh>
    <rPh sb="48" eb="50">
      <t>コウキョウ</t>
    </rPh>
    <rPh sb="50" eb="52">
      <t>ダンタイ</t>
    </rPh>
    <rPh sb="53" eb="54">
      <t>オコナ</t>
    </rPh>
    <rPh sb="55" eb="57">
      <t>ショクギョウ</t>
    </rPh>
    <rPh sb="57" eb="59">
      <t>ノウリョク</t>
    </rPh>
    <rPh sb="59" eb="61">
      <t>カイハツ</t>
    </rPh>
    <rPh sb="62" eb="64">
      <t>コウエイ</t>
    </rPh>
    <rPh sb="64" eb="66">
      <t>ジュウタク</t>
    </rPh>
    <rPh sb="67" eb="69">
      <t>フクシ</t>
    </rPh>
    <rPh sb="69" eb="70">
      <t>トウ</t>
    </rPh>
    <rPh sb="71" eb="72">
      <t>カン</t>
    </rPh>
    <rPh sb="74" eb="76">
      <t>ソウダン</t>
    </rPh>
    <rPh sb="76" eb="78">
      <t>ギョウム</t>
    </rPh>
    <rPh sb="78" eb="79">
      <t>トウ</t>
    </rPh>
    <rPh sb="80" eb="83">
      <t>イッタイテキ</t>
    </rPh>
    <rPh sb="84" eb="85">
      <t>オコナ</t>
    </rPh>
    <rPh sb="87" eb="90">
      <t>イッタイテキ</t>
    </rPh>
    <rPh sb="90" eb="92">
      <t>ジッシ</t>
    </rPh>
    <rPh sb="92" eb="94">
      <t>シセツ</t>
    </rPh>
    <rPh sb="96" eb="98">
      <t>セッチ</t>
    </rPh>
    <rPh sb="103" eb="105">
      <t>ヒツヨウ</t>
    </rPh>
    <rPh sb="106" eb="107">
      <t>オウ</t>
    </rPh>
    <rPh sb="109" eb="111">
      <t>シュウショク</t>
    </rPh>
    <rPh sb="111" eb="113">
      <t>シエン</t>
    </rPh>
    <rPh sb="118" eb="120">
      <t>ゴウドウ</t>
    </rPh>
    <rPh sb="120" eb="122">
      <t>シュウショク</t>
    </rPh>
    <rPh sb="122" eb="125">
      <t>メンセツカイ</t>
    </rPh>
    <rPh sb="125" eb="126">
      <t>トウ</t>
    </rPh>
    <rPh sb="127" eb="129">
      <t>チイキ</t>
    </rPh>
    <rPh sb="130" eb="133">
      <t>キュウショクシャ</t>
    </rPh>
    <rPh sb="134" eb="136">
      <t>シュウショク</t>
    </rPh>
    <rPh sb="136" eb="138">
      <t>シエン</t>
    </rPh>
    <rPh sb="139" eb="140">
      <t>カン</t>
    </rPh>
    <rPh sb="142" eb="144">
      <t>ジギョウ</t>
    </rPh>
    <rPh sb="145" eb="147">
      <t>ミンカン</t>
    </rPh>
    <rPh sb="147" eb="149">
      <t>ダンタイ</t>
    </rPh>
    <rPh sb="150" eb="152">
      <t>イタク</t>
    </rPh>
    <rPh sb="154" eb="156">
      <t>ジッシ</t>
    </rPh>
    <rPh sb="163" eb="164">
      <t>クニ</t>
    </rPh>
    <rPh sb="165" eb="167">
      <t>チホウ</t>
    </rPh>
    <rPh sb="167" eb="169">
      <t>コウキョウ</t>
    </rPh>
    <rPh sb="169" eb="171">
      <t>ダンタイ</t>
    </rPh>
    <rPh sb="171" eb="172">
      <t>トウ</t>
    </rPh>
    <rPh sb="175" eb="177">
      <t>セッチ</t>
    </rPh>
    <rPh sb="179" eb="181">
      <t>ウンエイ</t>
    </rPh>
    <rPh sb="181" eb="184">
      <t>キョウギカイ</t>
    </rPh>
    <rPh sb="185" eb="187">
      <t>ジッシ</t>
    </rPh>
    <rPh sb="187" eb="189">
      <t>ジョウキョウ</t>
    </rPh>
    <rPh sb="190" eb="192">
      <t>ソウゴ</t>
    </rPh>
    <rPh sb="193" eb="195">
      <t>カクニン</t>
    </rPh>
    <rPh sb="197" eb="199">
      <t>ジギョウ</t>
    </rPh>
    <rPh sb="200" eb="202">
      <t>カイゼン</t>
    </rPh>
    <rPh sb="203" eb="205">
      <t>レンケイ</t>
    </rPh>
    <rPh sb="206" eb="208">
      <t>キョウカ</t>
    </rPh>
    <rPh sb="214" eb="216">
      <t>チイキ</t>
    </rPh>
    <rPh sb="217" eb="219">
      <t>ジツジョウ</t>
    </rPh>
    <rPh sb="220" eb="221">
      <t>オウ</t>
    </rPh>
    <rPh sb="223" eb="225">
      <t>シエン</t>
    </rPh>
    <rPh sb="226" eb="228">
      <t>ジッシ</t>
    </rPh>
    <rPh sb="305" eb="307">
      <t>セイカ</t>
    </rPh>
    <rPh sb="307" eb="309">
      <t>ジッセキ</t>
    </rPh>
    <rPh sb="309" eb="310">
      <t>トウ</t>
    </rPh>
    <phoneticPr fontId="6"/>
  </si>
  <si>
    <t>・福祉事務所連携型への移行に伴う拠点数減（173箇所→172箇所）、
・業務実績を踏まえた相談員数の適正化（職業相談員241人→212人、就職支援ナビゲーター160人→149人）、
・事業実績や地方自治体の実施意向等を踏まえた職業講習等委託費の規模の適正化（実施希望拠点１減）、
・その他執行実績・統一単価の置き換えによる減</t>
    <rPh sb="1" eb="3">
      <t>フクシ</t>
    </rPh>
    <rPh sb="3" eb="6">
      <t>ジムショ</t>
    </rPh>
    <rPh sb="6" eb="8">
      <t>レンケイ</t>
    </rPh>
    <rPh sb="8" eb="9">
      <t>ガタ</t>
    </rPh>
    <rPh sb="11" eb="13">
      <t>イコウ</t>
    </rPh>
    <rPh sb="14" eb="15">
      <t>トモナ</t>
    </rPh>
    <rPh sb="16" eb="18">
      <t>キョテン</t>
    </rPh>
    <rPh sb="19" eb="20">
      <t>ゲン</t>
    </rPh>
    <rPh sb="24" eb="26">
      <t>カショ</t>
    </rPh>
    <rPh sb="30" eb="32">
      <t>カショ</t>
    </rPh>
    <rPh sb="36" eb="38">
      <t>ギョウム</t>
    </rPh>
    <rPh sb="38" eb="40">
      <t>ジッセキ</t>
    </rPh>
    <rPh sb="41" eb="42">
      <t>フ</t>
    </rPh>
    <rPh sb="45" eb="48">
      <t>ソウダンイン</t>
    </rPh>
    <rPh sb="48" eb="49">
      <t>スウ</t>
    </rPh>
    <rPh sb="50" eb="53">
      <t>テキセイカ</t>
    </rPh>
    <rPh sb="54" eb="56">
      <t>ショクギョウ</t>
    </rPh>
    <rPh sb="56" eb="59">
      <t>ソウダンイン</t>
    </rPh>
    <rPh sb="62" eb="63">
      <t>ニン</t>
    </rPh>
    <rPh sb="67" eb="68">
      <t>ニン</t>
    </rPh>
    <rPh sb="69" eb="71">
      <t>シュウショク</t>
    </rPh>
    <rPh sb="71" eb="73">
      <t>シエン</t>
    </rPh>
    <rPh sb="82" eb="83">
      <t>ニン</t>
    </rPh>
    <rPh sb="87" eb="88">
      <t>ニン</t>
    </rPh>
    <rPh sb="92" eb="94">
      <t>ジギョウ</t>
    </rPh>
    <rPh sb="94" eb="96">
      <t>ジッセキ</t>
    </rPh>
    <rPh sb="97" eb="99">
      <t>チホウ</t>
    </rPh>
    <rPh sb="99" eb="102">
      <t>ジチタイ</t>
    </rPh>
    <rPh sb="103" eb="105">
      <t>ジッシ</t>
    </rPh>
    <rPh sb="105" eb="107">
      <t>イコウ</t>
    </rPh>
    <rPh sb="107" eb="108">
      <t>トウ</t>
    </rPh>
    <rPh sb="109" eb="110">
      <t>フ</t>
    </rPh>
    <rPh sb="113" eb="115">
      <t>ショクギョウ</t>
    </rPh>
    <rPh sb="115" eb="117">
      <t>コウシュウ</t>
    </rPh>
    <rPh sb="117" eb="118">
      <t>トウ</t>
    </rPh>
    <rPh sb="118" eb="121">
      <t>イタクヒ</t>
    </rPh>
    <rPh sb="122" eb="124">
      <t>キボ</t>
    </rPh>
    <rPh sb="125" eb="128">
      <t>テキセイカ</t>
    </rPh>
    <rPh sb="129" eb="131">
      <t>ジッシ</t>
    </rPh>
    <rPh sb="131" eb="133">
      <t>キボウ</t>
    </rPh>
    <rPh sb="133" eb="135">
      <t>キョテン</t>
    </rPh>
    <rPh sb="136" eb="137">
      <t>ゲン</t>
    </rPh>
    <rPh sb="143" eb="144">
      <t>タ</t>
    </rPh>
    <rPh sb="144" eb="146">
      <t>シッコウ</t>
    </rPh>
    <rPh sb="146" eb="148">
      <t>ジッセキ</t>
    </rPh>
    <rPh sb="149" eb="151">
      <t>トウイツ</t>
    </rPh>
    <rPh sb="151" eb="153">
      <t>タンカ</t>
    </rPh>
    <rPh sb="154" eb="155">
      <t>オ</t>
    </rPh>
    <rPh sb="156" eb="157">
      <t>カ</t>
    </rPh>
    <rPh sb="161" eb="162">
      <t>ゲン</t>
    </rPh>
    <phoneticPr fontId="6"/>
  </si>
  <si>
    <t>実施箇所数や相談員数、旅費の縮減、委託事業の見直しにより令和４年後概算要求額の縮減を図っている。
なお、委託事業については、令和３年度事業実施に際し、他の委託事業の説明会参加者への入札情報の周知、公示期間の長期化（開庁日で10日以上→15日以上）、自治体への周知依頼等の措置を講ずる等により一者応札の改善を図っているが、令和３年度においても一者応札が見られたことから、令和４年度事業実施に向けて、更なる改善を図る。</t>
    <rPh sb="0" eb="2">
      <t>ジッシ</t>
    </rPh>
    <rPh sb="2" eb="5">
      <t>カショスウ</t>
    </rPh>
    <rPh sb="6" eb="9">
      <t>ソウダンイン</t>
    </rPh>
    <rPh sb="9" eb="10">
      <t>スウ</t>
    </rPh>
    <rPh sb="11" eb="13">
      <t>リョヒ</t>
    </rPh>
    <rPh sb="14" eb="16">
      <t>シュクゲン</t>
    </rPh>
    <rPh sb="17" eb="19">
      <t>イタク</t>
    </rPh>
    <rPh sb="19" eb="21">
      <t>ジギョウ</t>
    </rPh>
    <rPh sb="22" eb="24">
      <t>ミナオ</t>
    </rPh>
    <rPh sb="28" eb="30">
      <t>レイワ</t>
    </rPh>
    <rPh sb="31" eb="33">
      <t>ネンゴ</t>
    </rPh>
    <rPh sb="33" eb="35">
      <t>ガイサン</t>
    </rPh>
    <rPh sb="35" eb="37">
      <t>ヨウキュウ</t>
    </rPh>
    <rPh sb="37" eb="38">
      <t>ガク</t>
    </rPh>
    <rPh sb="39" eb="41">
      <t>シュクゲン</t>
    </rPh>
    <rPh sb="42" eb="43">
      <t>ハカ</t>
    </rPh>
    <rPh sb="85" eb="87">
      <t>サンカ</t>
    </rPh>
    <rPh sb="103" eb="106">
      <t>チョウキカ</t>
    </rPh>
    <rPh sb="107" eb="110">
      <t>カイチョウビ</t>
    </rPh>
    <rPh sb="113" eb="114">
      <t>ニチ</t>
    </rPh>
    <rPh sb="114" eb="116">
      <t>イジョウ</t>
    </rPh>
    <rPh sb="119" eb="120">
      <t>ニチ</t>
    </rPh>
    <rPh sb="120" eb="122">
      <t>イジョウ</t>
    </rPh>
    <rPh sb="160" eb="162">
      <t>レイワ</t>
    </rPh>
    <rPh sb="163" eb="165">
      <t>ネンド</t>
    </rPh>
    <rPh sb="170" eb="171">
      <t>イッ</t>
    </rPh>
    <rPh sb="171" eb="172">
      <t>シャ</t>
    </rPh>
    <rPh sb="172" eb="174">
      <t>オウサツ</t>
    </rPh>
    <rPh sb="175" eb="176">
      <t>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</si>
</sst>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64357</xdr:colOff>
      <xdr:row>748</xdr:row>
      <xdr:rowOff>77229</xdr:rowOff>
    </xdr:from>
    <xdr:to>
      <xdr:col>43</xdr:col>
      <xdr:colOff>38499</xdr:colOff>
      <xdr:row>761</xdr:row>
      <xdr:rowOff>1302</xdr:rowOff>
    </xdr:to>
    <xdr:sp macro="" textlink="">
      <xdr:nvSpPr>
        <xdr:cNvPr id="2" name="テキスト ボックス 1"/>
        <xdr:cNvSpPr txBox="1"/>
      </xdr:nvSpPr>
      <xdr:spPr bwMode="auto">
        <a:xfrm>
          <a:off x="2464657" y="49835829"/>
          <a:ext cx="6174917" cy="450559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ja-JP" altLang="en-US"/>
        </a:p>
      </xdr:txBody>
    </xdr:sp>
    <xdr:clientData/>
  </xdr:twoCellAnchor>
  <xdr:twoCellAnchor>
    <xdr:from>
      <xdr:col>12</xdr:col>
      <xdr:colOff>64357</xdr:colOff>
      <xdr:row>748</xdr:row>
      <xdr:rowOff>77229</xdr:rowOff>
    </xdr:from>
    <xdr:to>
      <xdr:col>16</xdr:col>
      <xdr:colOff>139435</xdr:colOff>
      <xdr:row>750</xdr:row>
      <xdr:rowOff>84602</xdr:rowOff>
    </xdr:to>
    <xdr:sp macro="" textlink="">
      <xdr:nvSpPr>
        <xdr:cNvPr id="3" name="テキスト ボックス 2"/>
        <xdr:cNvSpPr txBox="1"/>
      </xdr:nvSpPr>
      <xdr:spPr bwMode="auto">
        <a:xfrm>
          <a:off x="2464657" y="49835829"/>
          <a:ext cx="875178" cy="71222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2000" b="1">
              <a:solidFill>
                <a:sysClr val="windowText" lastClr="000000"/>
              </a:solidFill>
            </a:rPr>
            <a:t>国</a:t>
          </a:r>
        </a:p>
      </xdr:txBody>
    </xdr:sp>
    <xdr:clientData/>
  </xdr:twoCellAnchor>
  <xdr:twoCellAnchor>
    <xdr:from>
      <xdr:col>20</xdr:col>
      <xdr:colOff>154458</xdr:colOff>
      <xdr:row>749</xdr:row>
      <xdr:rowOff>-1</xdr:rowOff>
    </xdr:from>
    <xdr:to>
      <xdr:col>40</xdr:col>
      <xdr:colOff>137854</xdr:colOff>
      <xdr:row>751</xdr:row>
      <xdr:rowOff>230235</xdr:rowOff>
    </xdr:to>
    <xdr:sp macro="" textlink="">
      <xdr:nvSpPr>
        <xdr:cNvPr id="4" name="テキスト ボックス 3"/>
        <xdr:cNvSpPr txBox="1"/>
      </xdr:nvSpPr>
      <xdr:spPr bwMode="auto">
        <a:xfrm>
          <a:off x="4154958" y="50111024"/>
          <a:ext cx="3983896" cy="93508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厚生労働省</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2,273</a:t>
          </a:r>
          <a:r>
            <a:rPr kumimoji="1" lang="ja-JP" altLang="en-US" sz="1400" b="1">
              <a:solidFill>
                <a:sysClr val="windowText" lastClr="000000"/>
              </a:solidFill>
              <a:latin typeface="+mn-ea"/>
              <a:ea typeface="+mn-ea"/>
            </a:rPr>
            <a:t>百万円</a:t>
          </a:r>
          <a:endParaRPr kumimoji="1" lang="en-US" altLang="ja-JP" sz="1400" b="1">
            <a:solidFill>
              <a:sysClr val="windowText" lastClr="000000"/>
            </a:solidFill>
            <a:latin typeface="+mn-ea"/>
            <a:ea typeface="+mn-ea"/>
          </a:endParaRPr>
        </a:p>
      </xdr:txBody>
    </xdr:sp>
    <xdr:clientData/>
  </xdr:twoCellAnchor>
  <xdr:twoCellAnchor>
    <xdr:from>
      <xdr:col>25</xdr:col>
      <xdr:colOff>102972</xdr:colOff>
      <xdr:row>751</xdr:row>
      <xdr:rowOff>283173</xdr:rowOff>
    </xdr:from>
    <xdr:to>
      <xdr:col>35</xdr:col>
      <xdr:colOff>198964</xdr:colOff>
      <xdr:row>752</xdr:row>
      <xdr:rowOff>187213</xdr:rowOff>
    </xdr:to>
    <xdr:sp macro="" textlink="">
      <xdr:nvSpPr>
        <xdr:cNvPr id="5" name="大かっこ 4"/>
        <xdr:cNvSpPr/>
      </xdr:nvSpPr>
      <xdr:spPr>
        <a:xfrm>
          <a:off x="5103597" y="51099048"/>
          <a:ext cx="2096242" cy="2564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事業の企画・立案、進捗管理</a:t>
          </a:r>
        </a:p>
      </xdr:txBody>
    </xdr:sp>
    <xdr:clientData/>
  </xdr:twoCellAnchor>
  <xdr:twoCellAnchor>
    <xdr:from>
      <xdr:col>29</xdr:col>
      <xdr:colOff>77229</xdr:colOff>
      <xdr:row>752</xdr:row>
      <xdr:rowOff>257431</xdr:rowOff>
    </xdr:from>
    <xdr:to>
      <xdr:col>32</xdr:col>
      <xdr:colOff>18457</xdr:colOff>
      <xdr:row>755</xdr:row>
      <xdr:rowOff>66258</xdr:rowOff>
    </xdr:to>
    <xdr:sp macro="" textlink="">
      <xdr:nvSpPr>
        <xdr:cNvPr id="6" name="下矢印 5"/>
        <xdr:cNvSpPr/>
      </xdr:nvSpPr>
      <xdr:spPr bwMode="auto">
        <a:xfrm>
          <a:off x="5877954" y="51425731"/>
          <a:ext cx="541303" cy="866102"/>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20</xdr:col>
      <xdr:colOff>77229</xdr:colOff>
      <xdr:row>754</xdr:row>
      <xdr:rowOff>347532</xdr:rowOff>
    </xdr:from>
    <xdr:ext cx="1498600" cy="317500"/>
    <xdr:sp macro="" textlink="">
      <xdr:nvSpPr>
        <xdr:cNvPr id="7" name="テキスト ボックス 6"/>
        <xdr:cNvSpPr txBox="1"/>
      </xdr:nvSpPr>
      <xdr:spPr>
        <a:xfrm>
          <a:off x="4077729" y="52220682"/>
          <a:ext cx="1498600" cy="317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予算示達</a:t>
          </a:r>
        </a:p>
      </xdr:txBody>
    </xdr:sp>
    <xdr:clientData/>
  </xdr:oneCellAnchor>
  <xdr:twoCellAnchor>
    <xdr:from>
      <xdr:col>20</xdr:col>
      <xdr:colOff>141587</xdr:colOff>
      <xdr:row>755</xdr:row>
      <xdr:rowOff>347533</xdr:rowOff>
    </xdr:from>
    <xdr:to>
      <xdr:col>40</xdr:col>
      <xdr:colOff>115458</xdr:colOff>
      <xdr:row>759</xdr:row>
      <xdr:rowOff>193669</xdr:rowOff>
    </xdr:to>
    <xdr:sp macro="" textlink="">
      <xdr:nvSpPr>
        <xdr:cNvPr id="8" name="テキスト ボックス 7"/>
        <xdr:cNvSpPr txBox="1"/>
      </xdr:nvSpPr>
      <xdr:spPr bwMode="auto">
        <a:xfrm>
          <a:off x="4142087" y="52573108"/>
          <a:ext cx="3974371" cy="12558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Ａ．都道府県労働局（</a:t>
          </a:r>
          <a:r>
            <a:rPr kumimoji="1" lang="en-US" altLang="ja-JP" sz="1400" b="1">
              <a:solidFill>
                <a:sysClr val="windowText" lastClr="000000"/>
              </a:solidFill>
              <a:latin typeface="+mn-ea"/>
              <a:ea typeface="+mn-ea"/>
            </a:rPr>
            <a:t>40</a:t>
          </a:r>
          <a:r>
            <a:rPr kumimoji="1" lang="ja-JP" altLang="en-US" sz="1400" b="1">
              <a:solidFill>
                <a:sysClr val="windowText" lastClr="000000"/>
              </a:solidFill>
              <a:latin typeface="+mn-ea"/>
              <a:ea typeface="+mn-ea"/>
            </a:rPr>
            <a:t>）</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2,273</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a:p>
          <a:pPr algn="ctr">
            <a:lnSpc>
              <a:spcPts val="1600"/>
            </a:lnSpc>
          </a:pPr>
          <a:r>
            <a:rPr lang="ja-JP" altLang="en-US" sz="1200" b="0" baseline="0" smtClean="0">
              <a:solidFill>
                <a:schemeClr val="tx1"/>
              </a:solidFill>
              <a:latin typeface="+mn-ea"/>
              <a:ea typeface="+mn-ea"/>
              <a:cs typeface="+mn-cs"/>
            </a:rPr>
            <a:t>（一体的実施施設の設置・運営等） </a:t>
          </a:r>
          <a:endParaRPr kumimoji="1" lang="en-US" altLang="ja-JP" sz="1200" b="0">
            <a:solidFill>
              <a:sysClr val="windowText" lastClr="000000"/>
            </a:solidFill>
            <a:latin typeface="+mn-ea"/>
            <a:ea typeface="+mn-ea"/>
          </a:endParaRPr>
        </a:p>
      </xdr:txBody>
    </xdr:sp>
    <xdr:clientData/>
  </xdr:twoCellAnchor>
  <xdr:twoCellAnchor>
    <xdr:from>
      <xdr:col>25</xdr:col>
      <xdr:colOff>141585</xdr:colOff>
      <xdr:row>759</xdr:row>
      <xdr:rowOff>270305</xdr:rowOff>
    </xdr:from>
    <xdr:to>
      <xdr:col>36</xdr:col>
      <xdr:colOff>112059</xdr:colOff>
      <xdr:row>760</xdr:row>
      <xdr:rowOff>234827</xdr:rowOff>
    </xdr:to>
    <xdr:sp macro="" textlink="">
      <xdr:nvSpPr>
        <xdr:cNvPr id="9" name="大かっこ 8"/>
        <xdr:cNvSpPr/>
      </xdr:nvSpPr>
      <xdr:spPr>
        <a:xfrm>
          <a:off x="5142210" y="53905580"/>
          <a:ext cx="2170749" cy="316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一体的実施施設の設置・運営</a:t>
          </a:r>
        </a:p>
      </xdr:txBody>
    </xdr:sp>
    <xdr:clientData/>
  </xdr:twoCellAnchor>
  <xdr:twoCellAnchor>
    <xdr:from>
      <xdr:col>37</xdr:col>
      <xdr:colOff>44822</xdr:colOff>
      <xdr:row>756</xdr:row>
      <xdr:rowOff>244560</xdr:rowOff>
    </xdr:from>
    <xdr:to>
      <xdr:col>49</xdr:col>
      <xdr:colOff>302559</xdr:colOff>
      <xdr:row>762</xdr:row>
      <xdr:rowOff>100853</xdr:rowOff>
    </xdr:to>
    <xdr:sp macro="" textlink="">
      <xdr:nvSpPr>
        <xdr:cNvPr id="10" name="大かっこ 9"/>
        <xdr:cNvSpPr/>
      </xdr:nvSpPr>
      <xdr:spPr>
        <a:xfrm>
          <a:off x="7445747" y="52822560"/>
          <a:ext cx="2658037" cy="1970843"/>
        </a:xfrm>
        <a:prstGeom prst="bracketPair">
          <a:avLst>
            <a:gd name="adj" fmla="val 4882"/>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latin typeface="+mn-ea"/>
              <a:ea typeface="+mn-ea"/>
            </a:rPr>
            <a:t>一体的実施施設の設置・運用</a:t>
          </a:r>
          <a:endParaRPr kumimoji="1" lang="en-US" altLang="ja-JP" sz="1100">
            <a:latin typeface="+mn-ea"/>
            <a:ea typeface="+mn-ea"/>
          </a:endParaRPr>
        </a:p>
        <a:p>
          <a:pPr algn="l"/>
          <a:r>
            <a:rPr kumimoji="1" lang="ja-JP" altLang="en-US" sz="1100">
              <a:latin typeface="+mn-ea"/>
              <a:ea typeface="+mn-ea"/>
            </a:rPr>
            <a:t>に係る事務費</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2,030</a:t>
          </a:r>
          <a:r>
            <a:rPr kumimoji="1" lang="ja-JP" altLang="en-US" sz="1100" baseline="0">
              <a:latin typeface="+mn-ea"/>
              <a:ea typeface="+mn-ea"/>
            </a:rPr>
            <a:t> </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①諸謝金：</a:t>
          </a:r>
          <a:r>
            <a:rPr kumimoji="1" lang="ja-JP" altLang="en-US" sz="1100" baseline="0">
              <a:latin typeface="+mn-ea"/>
              <a:ea typeface="+mn-ea"/>
            </a:rPr>
            <a:t>       　　　　  </a:t>
          </a:r>
          <a:r>
            <a:rPr kumimoji="1" lang="en-US" altLang="ja-JP" sz="1100" baseline="0">
              <a:latin typeface="+mn-ea"/>
              <a:ea typeface="+mn-ea"/>
            </a:rPr>
            <a:t>1,608</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②庁費：　　　　　　　　    　</a:t>
          </a:r>
          <a:r>
            <a:rPr kumimoji="1" lang="en-US" altLang="ja-JP" sz="1100">
              <a:solidFill>
                <a:schemeClr val="tx1"/>
              </a:solidFill>
              <a:effectLst/>
              <a:latin typeface="+mn-ea"/>
              <a:ea typeface="+mn-ea"/>
              <a:cs typeface="+mn-cs"/>
            </a:rPr>
            <a:t>160</a:t>
          </a:r>
          <a:r>
            <a:rPr kumimoji="1" lang="ja-JP" altLang="en-US" sz="1100">
              <a:solidFill>
                <a:schemeClr val="tx1"/>
              </a:solidFill>
              <a:effectLst/>
              <a:latin typeface="+mn-ea"/>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③土地建物借料 ：         </a:t>
          </a:r>
          <a:r>
            <a:rPr kumimoji="1" lang="en-US" altLang="ja-JP" sz="1100">
              <a:solidFill>
                <a:schemeClr val="tx1"/>
              </a:solidFill>
              <a:effectLst/>
              <a:latin typeface="+mn-ea"/>
              <a:ea typeface="+mn-ea"/>
              <a:cs typeface="+mn-cs"/>
            </a:rPr>
            <a:t>136</a:t>
          </a:r>
          <a:r>
            <a:rPr kumimoji="1" lang="ja-JP" altLang="en-US" sz="1100">
              <a:solidFill>
                <a:schemeClr val="tx1"/>
              </a:solidFill>
              <a:effectLst/>
              <a:latin typeface="+mn-ea"/>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④労働保険業務庁費：   </a:t>
          </a:r>
          <a:r>
            <a:rPr kumimoji="1" lang="ja-JP" altLang="en-US" sz="1100" baseline="0">
              <a:solidFill>
                <a:schemeClr val="tx1"/>
              </a:solidFill>
              <a:effectLst/>
              <a:latin typeface="+mn-ea"/>
              <a:ea typeface="+mn-ea"/>
              <a:cs typeface="+mn-cs"/>
            </a:rPr>
            <a:t> </a:t>
          </a:r>
          <a:r>
            <a:rPr kumimoji="1" lang="en-US" altLang="ja-JP" sz="1100">
              <a:solidFill>
                <a:schemeClr val="tx1"/>
              </a:solidFill>
              <a:effectLst/>
              <a:latin typeface="+mn-ea"/>
              <a:ea typeface="+mn-ea"/>
              <a:cs typeface="+mn-cs"/>
            </a:rPr>
            <a:t>125</a:t>
          </a:r>
          <a:r>
            <a:rPr kumimoji="1" lang="ja-JP" altLang="en-US" sz="1100">
              <a:solidFill>
                <a:schemeClr val="tx1"/>
              </a:solidFill>
              <a:effectLst/>
              <a:latin typeface="+mn-ea"/>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⑤</a:t>
          </a:r>
          <a:r>
            <a:rPr kumimoji="1" lang="ja-JP" altLang="ja-JP" sz="1100">
              <a:solidFill>
                <a:schemeClr val="tx1"/>
              </a:solidFill>
              <a:effectLst/>
              <a:latin typeface="+mn-ea"/>
              <a:ea typeface="+mn-ea"/>
              <a:cs typeface="+mn-cs"/>
            </a:rPr>
            <a:t>旅費：</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          1</a:t>
          </a:r>
          <a:r>
            <a:rPr kumimoji="1" lang="ja-JP" altLang="ja-JP" sz="1100">
              <a:solidFill>
                <a:schemeClr val="tx1"/>
              </a:solidFill>
              <a:effectLst/>
              <a:latin typeface="+mn-ea"/>
              <a:ea typeface="+mn-ea"/>
              <a:cs typeface="+mn-cs"/>
            </a:rPr>
            <a:t>百万円</a:t>
          </a:r>
          <a:endParaRPr lang="ja-JP" altLang="ja-JP">
            <a:effectLst/>
            <a:latin typeface="+mn-ea"/>
            <a:ea typeface="+mn-ea"/>
          </a:endParaRPr>
        </a:p>
        <a:p>
          <a:pPr algn="l"/>
          <a:endParaRPr kumimoji="1" lang="en-US" altLang="ja-JP" sz="1100">
            <a:latin typeface="+mn-ea"/>
            <a:ea typeface="+mn-ea"/>
          </a:endParaRPr>
        </a:p>
      </xdr:txBody>
    </xdr:sp>
    <xdr:clientData/>
  </xdr:twoCellAnchor>
  <xdr:twoCellAnchor>
    <xdr:from>
      <xdr:col>29</xdr:col>
      <xdr:colOff>102973</xdr:colOff>
      <xdr:row>761</xdr:row>
      <xdr:rowOff>194286</xdr:rowOff>
    </xdr:from>
    <xdr:to>
      <xdr:col>32</xdr:col>
      <xdr:colOff>44201</xdr:colOff>
      <xdr:row>764</xdr:row>
      <xdr:rowOff>3264</xdr:rowOff>
    </xdr:to>
    <xdr:sp macro="" textlink="">
      <xdr:nvSpPr>
        <xdr:cNvPr id="11" name="下矢印 10"/>
        <xdr:cNvSpPr/>
      </xdr:nvSpPr>
      <xdr:spPr bwMode="auto">
        <a:xfrm>
          <a:off x="5903698" y="54534411"/>
          <a:ext cx="541303" cy="866253"/>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20</xdr:col>
      <xdr:colOff>180211</xdr:colOff>
      <xdr:row>764</xdr:row>
      <xdr:rowOff>257432</xdr:rowOff>
    </xdr:from>
    <xdr:ext cx="2912458" cy="355600"/>
    <xdr:sp macro="" textlink="">
      <xdr:nvSpPr>
        <xdr:cNvPr id="12" name="テキスト ボックス 11"/>
        <xdr:cNvSpPr txBox="1"/>
      </xdr:nvSpPr>
      <xdr:spPr>
        <a:xfrm>
          <a:off x="4180711" y="55654832"/>
          <a:ext cx="2912458" cy="355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委託</a:t>
          </a:r>
          <a:r>
            <a:rPr kumimoji="1" lang="en-US" altLang="ja-JP" sz="1400" b="1">
              <a:solidFill>
                <a:sysClr val="windowText" lastClr="000000"/>
              </a:solidFill>
            </a:rPr>
            <a:t>【</a:t>
          </a:r>
          <a:r>
            <a:rPr kumimoji="1" lang="ja-JP" altLang="en-US" sz="1400" b="1">
              <a:solidFill>
                <a:sysClr val="windowText" lastClr="000000"/>
              </a:solidFill>
            </a:rPr>
            <a:t>一般競争入札（最低価格）</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oneCellAnchor>
  <xdr:oneCellAnchor>
    <xdr:from>
      <xdr:col>20</xdr:col>
      <xdr:colOff>157803</xdr:colOff>
      <xdr:row>764</xdr:row>
      <xdr:rowOff>617837</xdr:rowOff>
    </xdr:from>
    <xdr:ext cx="4320000" cy="958520"/>
    <xdr:sp macro="" textlink="">
      <xdr:nvSpPr>
        <xdr:cNvPr id="13" name="テキスト ボックス 12"/>
        <xdr:cNvSpPr txBox="1"/>
      </xdr:nvSpPr>
      <xdr:spPr>
        <a:xfrm>
          <a:off x="4158303" y="56015237"/>
          <a:ext cx="4320000" cy="9585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400" b="1">
              <a:solidFill>
                <a:sysClr val="windowText" lastClr="000000"/>
              </a:solidFill>
              <a:latin typeface="+mn-ea"/>
              <a:ea typeface="+mn-ea"/>
            </a:rPr>
            <a:t>Ｂ．民間事業者（１７）</a:t>
          </a:r>
          <a:endParaRPr kumimoji="1" lang="en-US" altLang="ja-JP" sz="1400" b="1">
            <a:solidFill>
              <a:sysClr val="windowText" lastClr="000000"/>
            </a:solidFill>
            <a:latin typeface="+mn-ea"/>
            <a:ea typeface="+mn-ea"/>
          </a:endParaRPr>
        </a:p>
        <a:p>
          <a:pPr algn="ctr">
            <a:lnSpc>
              <a:spcPts val="1500"/>
            </a:lnSpc>
          </a:pPr>
          <a:r>
            <a:rPr kumimoji="1" lang="en-US" altLang="ja-JP" sz="1400" b="1">
              <a:solidFill>
                <a:sysClr val="windowText" lastClr="000000"/>
              </a:solidFill>
              <a:latin typeface="+mn-ea"/>
              <a:ea typeface="+mn-ea"/>
            </a:rPr>
            <a:t>243</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xdr:txBody>
    </xdr:sp>
    <xdr:clientData/>
  </xdr:oneCellAnchor>
  <xdr:twoCellAnchor>
    <xdr:from>
      <xdr:col>22</xdr:col>
      <xdr:colOff>193076</xdr:colOff>
      <xdr:row>766</xdr:row>
      <xdr:rowOff>386146</xdr:rowOff>
    </xdr:from>
    <xdr:to>
      <xdr:col>40</xdr:col>
      <xdr:colOff>54562</xdr:colOff>
      <xdr:row>768</xdr:row>
      <xdr:rowOff>3015</xdr:rowOff>
    </xdr:to>
    <xdr:sp macro="" textlink="">
      <xdr:nvSpPr>
        <xdr:cNvPr id="14" name="大かっこ 13"/>
        <xdr:cNvSpPr/>
      </xdr:nvSpPr>
      <xdr:spPr>
        <a:xfrm>
          <a:off x="4593626" y="57117046"/>
          <a:ext cx="3461936" cy="6550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就職支援セミナー、合同就職面接会等の地域の求職者の就職支援に関する事業実施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E188" sqref="E188:AX1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768</v>
      </c>
      <c r="AK2" s="946"/>
      <c r="AL2" s="946"/>
      <c r="AM2" s="946"/>
      <c r="AN2" s="98" t="s">
        <v>407</v>
      </c>
      <c r="AO2" s="946">
        <v>20</v>
      </c>
      <c r="AP2" s="946"/>
      <c r="AQ2" s="946"/>
      <c r="AR2" s="99" t="s">
        <v>712</v>
      </c>
      <c r="AS2" s="952">
        <v>581</v>
      </c>
      <c r="AT2" s="952"/>
      <c r="AU2" s="952"/>
      <c r="AV2" s="98" t="str">
        <f>IF(AW2="","","-")</f>
        <v/>
      </c>
      <c r="AW2" s="914"/>
      <c r="AX2" s="914"/>
    </row>
    <row r="3" spans="1:50" ht="21" customHeight="1" thickBot="1" x14ac:dyDescent="0.2">
      <c r="A3" s="870" t="s">
        <v>705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750</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713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503</v>
      </c>
      <c r="H5" s="843"/>
      <c r="I5" s="843"/>
      <c r="J5" s="843"/>
      <c r="K5" s="843"/>
      <c r="L5" s="843"/>
      <c r="M5" s="844" t="s">
        <v>66</v>
      </c>
      <c r="N5" s="845"/>
      <c r="O5" s="845"/>
      <c r="P5" s="845"/>
      <c r="Q5" s="845"/>
      <c r="R5" s="846"/>
      <c r="S5" s="847" t="s">
        <v>70</v>
      </c>
      <c r="T5" s="843"/>
      <c r="U5" s="843"/>
      <c r="V5" s="843"/>
      <c r="W5" s="843"/>
      <c r="X5" s="848"/>
      <c r="Y5" s="700" t="s">
        <v>3</v>
      </c>
      <c r="Z5" s="542"/>
      <c r="AA5" s="542"/>
      <c r="AB5" s="542"/>
      <c r="AC5" s="542"/>
      <c r="AD5" s="543"/>
      <c r="AE5" s="701" t="s">
        <v>715</v>
      </c>
      <c r="AF5" s="701"/>
      <c r="AG5" s="701"/>
      <c r="AH5" s="701"/>
      <c r="AI5" s="701"/>
      <c r="AJ5" s="701"/>
      <c r="AK5" s="701"/>
      <c r="AL5" s="701"/>
      <c r="AM5" s="701"/>
      <c r="AN5" s="701"/>
      <c r="AO5" s="701"/>
      <c r="AP5" s="702"/>
      <c r="AQ5" s="703" t="s">
        <v>716</v>
      </c>
      <c r="AR5" s="704"/>
      <c r="AS5" s="704"/>
      <c r="AT5" s="704"/>
      <c r="AU5" s="704"/>
      <c r="AV5" s="704"/>
      <c r="AW5" s="704"/>
      <c r="AX5" s="705"/>
    </row>
    <row r="6" spans="1:50" ht="39" customHeight="1" x14ac:dyDescent="0.15">
      <c r="A6" s="708" t="s">
        <v>4</v>
      </c>
      <c r="B6" s="709"/>
      <c r="C6" s="709"/>
      <c r="D6" s="709"/>
      <c r="E6" s="709"/>
      <c r="F6" s="709"/>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6" t="s">
        <v>390</v>
      </c>
      <c r="Z7" s="439"/>
      <c r="AA7" s="439"/>
      <c r="AB7" s="439"/>
      <c r="AC7" s="439"/>
      <c r="AD7" s="927"/>
      <c r="AE7" s="915" t="s">
        <v>719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7" t="str">
        <f>入力規則等!A27</f>
        <v>-</v>
      </c>
      <c r="H8" s="722"/>
      <c r="I8" s="722"/>
      <c r="J8" s="722"/>
      <c r="K8" s="722"/>
      <c r="L8" s="722"/>
      <c r="M8" s="722"/>
      <c r="N8" s="722"/>
      <c r="O8" s="722"/>
      <c r="P8" s="722"/>
      <c r="Q8" s="722"/>
      <c r="R8" s="722"/>
      <c r="S8" s="722"/>
      <c r="T8" s="722"/>
      <c r="U8" s="722"/>
      <c r="V8" s="722"/>
      <c r="W8" s="722"/>
      <c r="X8" s="948"/>
      <c r="Y8" s="849" t="s">
        <v>257</v>
      </c>
      <c r="Z8" s="850"/>
      <c r="AA8" s="850"/>
      <c r="AB8" s="850"/>
      <c r="AC8" s="850"/>
      <c r="AD8" s="851"/>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720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6" t="s">
        <v>835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4"/>
    </row>
    <row r="13" spans="1:50" ht="21" customHeight="1" x14ac:dyDescent="0.15">
      <c r="A13" s="612"/>
      <c r="B13" s="613"/>
      <c r="C13" s="613"/>
      <c r="D13" s="613"/>
      <c r="E13" s="613"/>
      <c r="F13" s="614"/>
      <c r="G13" s="725" t="s">
        <v>6</v>
      </c>
      <c r="H13" s="726"/>
      <c r="I13" s="766" t="s">
        <v>7</v>
      </c>
      <c r="J13" s="767"/>
      <c r="K13" s="767"/>
      <c r="L13" s="767"/>
      <c r="M13" s="767"/>
      <c r="N13" s="767"/>
      <c r="O13" s="768"/>
      <c r="P13" s="659">
        <v>2580</v>
      </c>
      <c r="Q13" s="660"/>
      <c r="R13" s="660"/>
      <c r="S13" s="660"/>
      <c r="T13" s="660"/>
      <c r="U13" s="660"/>
      <c r="V13" s="661"/>
      <c r="W13" s="659">
        <v>2585</v>
      </c>
      <c r="X13" s="660"/>
      <c r="Y13" s="660"/>
      <c r="Z13" s="660"/>
      <c r="AA13" s="660"/>
      <c r="AB13" s="660"/>
      <c r="AC13" s="661"/>
      <c r="AD13" s="659">
        <v>2584</v>
      </c>
      <c r="AE13" s="660"/>
      <c r="AF13" s="660"/>
      <c r="AG13" s="660"/>
      <c r="AH13" s="660"/>
      <c r="AI13" s="660"/>
      <c r="AJ13" s="661"/>
      <c r="AK13" s="659">
        <v>2476</v>
      </c>
      <c r="AL13" s="660"/>
      <c r="AM13" s="660"/>
      <c r="AN13" s="660"/>
      <c r="AO13" s="660"/>
      <c r="AP13" s="660"/>
      <c r="AQ13" s="661"/>
      <c r="AR13" s="923">
        <v>2180</v>
      </c>
      <c r="AS13" s="924"/>
      <c r="AT13" s="924"/>
      <c r="AU13" s="924"/>
      <c r="AV13" s="924"/>
      <c r="AW13" s="924"/>
      <c r="AX13" s="925"/>
    </row>
    <row r="14" spans="1:50" ht="21" customHeight="1" x14ac:dyDescent="0.15">
      <c r="A14" s="612"/>
      <c r="B14" s="613"/>
      <c r="C14" s="613"/>
      <c r="D14" s="613"/>
      <c r="E14" s="613"/>
      <c r="F14" s="614"/>
      <c r="G14" s="727"/>
      <c r="H14" s="728"/>
      <c r="I14" s="713" t="s">
        <v>8</v>
      </c>
      <c r="J14" s="764"/>
      <c r="K14" s="764"/>
      <c r="L14" s="764"/>
      <c r="M14" s="764"/>
      <c r="N14" s="764"/>
      <c r="O14" s="765"/>
      <c r="P14" s="659" t="s">
        <v>726</v>
      </c>
      <c r="Q14" s="660"/>
      <c r="R14" s="660"/>
      <c r="S14" s="660"/>
      <c r="T14" s="660"/>
      <c r="U14" s="660"/>
      <c r="V14" s="661"/>
      <c r="W14" s="659" t="s">
        <v>726</v>
      </c>
      <c r="X14" s="660"/>
      <c r="Y14" s="660"/>
      <c r="Z14" s="660"/>
      <c r="AA14" s="660"/>
      <c r="AB14" s="660"/>
      <c r="AC14" s="661"/>
      <c r="AD14" s="659" t="s">
        <v>726</v>
      </c>
      <c r="AE14" s="660"/>
      <c r="AF14" s="660"/>
      <c r="AG14" s="660"/>
      <c r="AH14" s="660"/>
      <c r="AI14" s="660"/>
      <c r="AJ14" s="661"/>
      <c r="AK14" s="659" t="s">
        <v>726</v>
      </c>
      <c r="AL14" s="660"/>
      <c r="AM14" s="660"/>
      <c r="AN14" s="660"/>
      <c r="AO14" s="660"/>
      <c r="AP14" s="660"/>
      <c r="AQ14" s="661"/>
      <c r="AR14" s="794"/>
      <c r="AS14" s="794"/>
      <c r="AT14" s="794"/>
      <c r="AU14" s="794"/>
      <c r="AV14" s="794"/>
      <c r="AW14" s="794"/>
      <c r="AX14" s="795"/>
    </row>
    <row r="15" spans="1:50" ht="21" customHeight="1" x14ac:dyDescent="0.15">
      <c r="A15" s="612"/>
      <c r="B15" s="613"/>
      <c r="C15" s="613"/>
      <c r="D15" s="613"/>
      <c r="E15" s="613"/>
      <c r="F15" s="614"/>
      <c r="G15" s="727"/>
      <c r="H15" s="728"/>
      <c r="I15" s="713" t="s">
        <v>51</v>
      </c>
      <c r="J15" s="714"/>
      <c r="K15" s="714"/>
      <c r="L15" s="714"/>
      <c r="M15" s="714"/>
      <c r="N15" s="714"/>
      <c r="O15" s="715"/>
      <c r="P15" s="659" t="s">
        <v>726</v>
      </c>
      <c r="Q15" s="660"/>
      <c r="R15" s="660"/>
      <c r="S15" s="660"/>
      <c r="T15" s="660"/>
      <c r="U15" s="660"/>
      <c r="V15" s="661"/>
      <c r="W15" s="659" t="s">
        <v>726</v>
      </c>
      <c r="X15" s="660"/>
      <c r="Y15" s="660"/>
      <c r="Z15" s="660"/>
      <c r="AA15" s="660"/>
      <c r="AB15" s="660"/>
      <c r="AC15" s="661"/>
      <c r="AD15" s="659" t="s">
        <v>726</v>
      </c>
      <c r="AE15" s="660"/>
      <c r="AF15" s="660"/>
      <c r="AG15" s="660"/>
      <c r="AH15" s="660"/>
      <c r="AI15" s="660"/>
      <c r="AJ15" s="661"/>
      <c r="AK15" s="659" t="s">
        <v>726</v>
      </c>
      <c r="AL15" s="660"/>
      <c r="AM15" s="660"/>
      <c r="AN15" s="660"/>
      <c r="AO15" s="660"/>
      <c r="AP15" s="660"/>
      <c r="AQ15" s="661"/>
      <c r="AR15" s="659"/>
      <c r="AS15" s="660"/>
      <c r="AT15" s="660"/>
      <c r="AU15" s="660"/>
      <c r="AV15" s="660"/>
      <c r="AW15" s="660"/>
      <c r="AX15" s="809"/>
    </row>
    <row r="16" spans="1:50" ht="21" customHeight="1" x14ac:dyDescent="0.15">
      <c r="A16" s="612"/>
      <c r="B16" s="613"/>
      <c r="C16" s="613"/>
      <c r="D16" s="613"/>
      <c r="E16" s="613"/>
      <c r="F16" s="614"/>
      <c r="G16" s="727"/>
      <c r="H16" s="728"/>
      <c r="I16" s="713" t="s">
        <v>52</v>
      </c>
      <c r="J16" s="714"/>
      <c r="K16" s="714"/>
      <c r="L16" s="714"/>
      <c r="M16" s="714"/>
      <c r="N16" s="714"/>
      <c r="O16" s="715"/>
      <c r="P16" s="659" t="s">
        <v>726</v>
      </c>
      <c r="Q16" s="660"/>
      <c r="R16" s="660"/>
      <c r="S16" s="660"/>
      <c r="T16" s="660"/>
      <c r="U16" s="660"/>
      <c r="V16" s="661"/>
      <c r="W16" s="659" t="s">
        <v>726</v>
      </c>
      <c r="X16" s="660"/>
      <c r="Y16" s="660"/>
      <c r="Z16" s="660"/>
      <c r="AA16" s="660"/>
      <c r="AB16" s="660"/>
      <c r="AC16" s="661"/>
      <c r="AD16" s="659" t="s">
        <v>726</v>
      </c>
      <c r="AE16" s="660"/>
      <c r="AF16" s="660"/>
      <c r="AG16" s="660"/>
      <c r="AH16" s="660"/>
      <c r="AI16" s="660"/>
      <c r="AJ16" s="661"/>
      <c r="AK16" s="659" t="s">
        <v>726</v>
      </c>
      <c r="AL16" s="660"/>
      <c r="AM16" s="660"/>
      <c r="AN16" s="660"/>
      <c r="AO16" s="660"/>
      <c r="AP16" s="660"/>
      <c r="AQ16" s="661"/>
      <c r="AR16" s="759"/>
      <c r="AS16" s="760"/>
      <c r="AT16" s="760"/>
      <c r="AU16" s="760"/>
      <c r="AV16" s="760"/>
      <c r="AW16" s="760"/>
      <c r="AX16" s="761"/>
    </row>
    <row r="17" spans="1:50" ht="24.75" customHeight="1" x14ac:dyDescent="0.15">
      <c r="A17" s="612"/>
      <c r="B17" s="613"/>
      <c r="C17" s="613"/>
      <c r="D17" s="613"/>
      <c r="E17" s="613"/>
      <c r="F17" s="614"/>
      <c r="G17" s="727"/>
      <c r="H17" s="728"/>
      <c r="I17" s="713" t="s">
        <v>50</v>
      </c>
      <c r="J17" s="764"/>
      <c r="K17" s="764"/>
      <c r="L17" s="764"/>
      <c r="M17" s="764"/>
      <c r="N17" s="764"/>
      <c r="O17" s="765"/>
      <c r="P17" s="659" t="s">
        <v>726</v>
      </c>
      <c r="Q17" s="660"/>
      <c r="R17" s="660"/>
      <c r="S17" s="660"/>
      <c r="T17" s="660"/>
      <c r="U17" s="660"/>
      <c r="V17" s="661"/>
      <c r="W17" s="659" t="s">
        <v>726</v>
      </c>
      <c r="X17" s="660"/>
      <c r="Y17" s="660"/>
      <c r="Z17" s="660"/>
      <c r="AA17" s="660"/>
      <c r="AB17" s="660"/>
      <c r="AC17" s="661"/>
      <c r="AD17" s="659">
        <v>-60</v>
      </c>
      <c r="AE17" s="660"/>
      <c r="AF17" s="660"/>
      <c r="AG17" s="660"/>
      <c r="AH17" s="660"/>
      <c r="AI17" s="660"/>
      <c r="AJ17" s="661"/>
      <c r="AK17" s="659" t="s">
        <v>726</v>
      </c>
      <c r="AL17" s="660"/>
      <c r="AM17" s="660"/>
      <c r="AN17" s="660"/>
      <c r="AO17" s="660"/>
      <c r="AP17" s="660"/>
      <c r="AQ17" s="661"/>
      <c r="AR17" s="921"/>
      <c r="AS17" s="921"/>
      <c r="AT17" s="921"/>
      <c r="AU17" s="921"/>
      <c r="AV17" s="921"/>
      <c r="AW17" s="921"/>
      <c r="AX17" s="922"/>
    </row>
    <row r="18" spans="1:50" ht="24.75" customHeight="1" x14ac:dyDescent="0.15">
      <c r="A18" s="612"/>
      <c r="B18" s="613"/>
      <c r="C18" s="613"/>
      <c r="D18" s="613"/>
      <c r="E18" s="613"/>
      <c r="F18" s="614"/>
      <c r="G18" s="729"/>
      <c r="H18" s="730"/>
      <c r="I18" s="718" t="s">
        <v>20</v>
      </c>
      <c r="J18" s="719"/>
      <c r="K18" s="719"/>
      <c r="L18" s="719"/>
      <c r="M18" s="719"/>
      <c r="N18" s="719"/>
      <c r="O18" s="720"/>
      <c r="P18" s="881">
        <f>SUM(P13:V17)</f>
        <v>2580</v>
      </c>
      <c r="Q18" s="882"/>
      <c r="R18" s="882"/>
      <c r="S18" s="882"/>
      <c r="T18" s="882"/>
      <c r="U18" s="882"/>
      <c r="V18" s="883"/>
      <c r="W18" s="881">
        <f>SUM(W13:AC17)</f>
        <v>2585</v>
      </c>
      <c r="X18" s="882"/>
      <c r="Y18" s="882"/>
      <c r="Z18" s="882"/>
      <c r="AA18" s="882"/>
      <c r="AB18" s="882"/>
      <c r="AC18" s="883"/>
      <c r="AD18" s="881">
        <f>SUM(AD13:AJ17)</f>
        <v>2524</v>
      </c>
      <c r="AE18" s="882"/>
      <c r="AF18" s="882"/>
      <c r="AG18" s="882"/>
      <c r="AH18" s="882"/>
      <c r="AI18" s="882"/>
      <c r="AJ18" s="883"/>
      <c r="AK18" s="881">
        <f>SUM(AK13:AQ17)</f>
        <v>2476</v>
      </c>
      <c r="AL18" s="882"/>
      <c r="AM18" s="882"/>
      <c r="AN18" s="882"/>
      <c r="AO18" s="882"/>
      <c r="AP18" s="882"/>
      <c r="AQ18" s="883"/>
      <c r="AR18" s="881">
        <f>SUM(AR13:AX17)</f>
        <v>2180</v>
      </c>
      <c r="AS18" s="882"/>
      <c r="AT18" s="882"/>
      <c r="AU18" s="882"/>
      <c r="AV18" s="882"/>
      <c r="AW18" s="882"/>
      <c r="AX18" s="884"/>
    </row>
    <row r="19" spans="1:50" ht="24.75" customHeight="1" x14ac:dyDescent="0.15">
      <c r="A19" s="612"/>
      <c r="B19" s="613"/>
      <c r="C19" s="613"/>
      <c r="D19" s="613"/>
      <c r="E19" s="613"/>
      <c r="F19" s="614"/>
      <c r="G19" s="879" t="s">
        <v>9</v>
      </c>
      <c r="H19" s="880"/>
      <c r="I19" s="880"/>
      <c r="J19" s="880"/>
      <c r="K19" s="880"/>
      <c r="L19" s="880"/>
      <c r="M19" s="880"/>
      <c r="N19" s="880"/>
      <c r="O19" s="880"/>
      <c r="P19" s="659">
        <v>2088</v>
      </c>
      <c r="Q19" s="660"/>
      <c r="R19" s="660"/>
      <c r="S19" s="660"/>
      <c r="T19" s="660"/>
      <c r="U19" s="660"/>
      <c r="V19" s="661"/>
      <c r="W19" s="659">
        <v>2226</v>
      </c>
      <c r="X19" s="660"/>
      <c r="Y19" s="660"/>
      <c r="Z19" s="660"/>
      <c r="AA19" s="660"/>
      <c r="AB19" s="660"/>
      <c r="AC19" s="661"/>
      <c r="AD19" s="659">
        <v>2273</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9" t="s">
        <v>10</v>
      </c>
      <c r="H20" s="880"/>
      <c r="I20" s="880"/>
      <c r="J20" s="880"/>
      <c r="K20" s="880"/>
      <c r="L20" s="880"/>
      <c r="M20" s="880"/>
      <c r="N20" s="880"/>
      <c r="O20" s="880"/>
      <c r="P20" s="316">
        <f>IF(P18=0, "-", SUM(P19)/P18)</f>
        <v>0.80930232558139537</v>
      </c>
      <c r="Q20" s="316"/>
      <c r="R20" s="316"/>
      <c r="S20" s="316"/>
      <c r="T20" s="316"/>
      <c r="U20" s="316"/>
      <c r="V20" s="316"/>
      <c r="W20" s="316">
        <f t="shared" ref="W20" si="0">IF(W18=0, "-", SUM(W19)/W18)</f>
        <v>0.86112185686653775</v>
      </c>
      <c r="X20" s="316"/>
      <c r="Y20" s="316"/>
      <c r="Z20" s="316"/>
      <c r="AA20" s="316"/>
      <c r="AB20" s="316"/>
      <c r="AC20" s="316"/>
      <c r="AD20" s="316">
        <f t="shared" ref="AD20" si="1">IF(AD18=0, "-", SUM(AD19)/AD18)</f>
        <v>0.900554675118859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68"/>
      <c r="G21" s="314" t="s">
        <v>354</v>
      </c>
      <c r="H21" s="315"/>
      <c r="I21" s="315"/>
      <c r="J21" s="315"/>
      <c r="K21" s="315"/>
      <c r="L21" s="315"/>
      <c r="M21" s="315"/>
      <c r="N21" s="315"/>
      <c r="O21" s="315"/>
      <c r="P21" s="316">
        <f>IF(P19=0, "-", SUM(P19)/SUM(P13,P14))</f>
        <v>0.80930232558139537</v>
      </c>
      <c r="Q21" s="316"/>
      <c r="R21" s="316"/>
      <c r="S21" s="316"/>
      <c r="T21" s="316"/>
      <c r="U21" s="316"/>
      <c r="V21" s="316"/>
      <c r="W21" s="316">
        <f t="shared" ref="W21" si="2">IF(W19=0, "-", SUM(W19)/SUM(W13,W14))</f>
        <v>0.86112185686653775</v>
      </c>
      <c r="X21" s="316"/>
      <c r="Y21" s="316"/>
      <c r="Z21" s="316"/>
      <c r="AA21" s="316"/>
      <c r="AB21" s="316"/>
      <c r="AC21" s="316"/>
      <c r="AD21" s="316">
        <f t="shared" ref="AD21" si="3">IF(AD19=0, "-", SUM(AD19)/SUM(AD13,AD14))</f>
        <v>0.87964396284829727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710</v>
      </c>
      <c r="B22" s="975"/>
      <c r="C22" s="975"/>
      <c r="D22" s="975"/>
      <c r="E22" s="975"/>
      <c r="F22" s="976"/>
      <c r="G22" s="970" t="s">
        <v>333</v>
      </c>
      <c r="H22" s="222"/>
      <c r="I22" s="222"/>
      <c r="J22" s="222"/>
      <c r="K22" s="222"/>
      <c r="L22" s="222"/>
      <c r="M22" s="222"/>
      <c r="N22" s="222"/>
      <c r="O22" s="223"/>
      <c r="P22" s="935" t="s">
        <v>708</v>
      </c>
      <c r="Q22" s="222"/>
      <c r="R22" s="222"/>
      <c r="S22" s="222"/>
      <c r="T22" s="222"/>
      <c r="U22" s="222"/>
      <c r="V22" s="223"/>
      <c r="W22" s="935" t="s">
        <v>709</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721</v>
      </c>
      <c r="H23" s="972"/>
      <c r="I23" s="972"/>
      <c r="J23" s="972"/>
      <c r="K23" s="972"/>
      <c r="L23" s="972"/>
      <c r="M23" s="972"/>
      <c r="N23" s="972"/>
      <c r="O23" s="973"/>
      <c r="P23" s="923">
        <v>1679</v>
      </c>
      <c r="Q23" s="924"/>
      <c r="R23" s="924"/>
      <c r="S23" s="924"/>
      <c r="T23" s="924"/>
      <c r="U23" s="924"/>
      <c r="V23" s="936"/>
      <c r="W23" s="923">
        <v>1525</v>
      </c>
      <c r="X23" s="924"/>
      <c r="Y23" s="924"/>
      <c r="Z23" s="924"/>
      <c r="AA23" s="924"/>
      <c r="AB23" s="924"/>
      <c r="AC23" s="936"/>
      <c r="AD23" s="984" t="s">
        <v>836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722</v>
      </c>
      <c r="H24" s="938"/>
      <c r="I24" s="938"/>
      <c r="J24" s="938"/>
      <c r="K24" s="938"/>
      <c r="L24" s="938"/>
      <c r="M24" s="938"/>
      <c r="N24" s="938"/>
      <c r="O24" s="939"/>
      <c r="P24" s="659">
        <v>287</v>
      </c>
      <c r="Q24" s="660"/>
      <c r="R24" s="660"/>
      <c r="S24" s="660"/>
      <c r="T24" s="660"/>
      <c r="U24" s="660"/>
      <c r="V24" s="661"/>
      <c r="W24" s="659">
        <v>201</v>
      </c>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723</v>
      </c>
      <c r="H25" s="938"/>
      <c r="I25" s="938"/>
      <c r="J25" s="938"/>
      <c r="K25" s="938"/>
      <c r="L25" s="938"/>
      <c r="M25" s="938"/>
      <c r="N25" s="938"/>
      <c r="O25" s="939"/>
      <c r="P25" s="659">
        <v>195</v>
      </c>
      <c r="Q25" s="660"/>
      <c r="R25" s="660"/>
      <c r="S25" s="660"/>
      <c r="T25" s="660"/>
      <c r="U25" s="660"/>
      <c r="V25" s="661"/>
      <c r="W25" s="659">
        <v>191</v>
      </c>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724</v>
      </c>
      <c r="H26" s="938"/>
      <c r="I26" s="938"/>
      <c r="J26" s="938"/>
      <c r="K26" s="938"/>
      <c r="L26" s="938"/>
      <c r="M26" s="938"/>
      <c r="N26" s="938"/>
      <c r="O26" s="939"/>
      <c r="P26" s="659">
        <v>156</v>
      </c>
      <c r="Q26" s="660"/>
      <c r="R26" s="660"/>
      <c r="S26" s="660"/>
      <c r="T26" s="660"/>
      <c r="U26" s="660"/>
      <c r="V26" s="661"/>
      <c r="W26" s="659">
        <v>142</v>
      </c>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37" t="s">
        <v>725</v>
      </c>
      <c r="H27" s="938"/>
      <c r="I27" s="938"/>
      <c r="J27" s="938"/>
      <c r="K27" s="938"/>
      <c r="L27" s="938"/>
      <c r="M27" s="938"/>
      <c r="N27" s="938"/>
      <c r="O27" s="939"/>
      <c r="P27" s="659">
        <v>153</v>
      </c>
      <c r="Q27" s="660"/>
      <c r="R27" s="660"/>
      <c r="S27" s="660"/>
      <c r="T27" s="660"/>
      <c r="U27" s="660"/>
      <c r="V27" s="661"/>
      <c r="W27" s="659">
        <v>118</v>
      </c>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337</v>
      </c>
      <c r="H28" s="941"/>
      <c r="I28" s="941"/>
      <c r="J28" s="941"/>
      <c r="K28" s="941"/>
      <c r="L28" s="941"/>
      <c r="M28" s="941"/>
      <c r="N28" s="941"/>
      <c r="O28" s="942"/>
      <c r="P28" s="881">
        <f>P29-SUM(P23:P27)</f>
        <v>6</v>
      </c>
      <c r="Q28" s="882"/>
      <c r="R28" s="882"/>
      <c r="S28" s="882"/>
      <c r="T28" s="882"/>
      <c r="U28" s="882"/>
      <c r="V28" s="883"/>
      <c r="W28" s="881">
        <f>W29-SUM(W23:W27)</f>
        <v>3</v>
      </c>
      <c r="X28" s="882"/>
      <c r="Y28" s="882"/>
      <c r="Z28" s="882"/>
      <c r="AA28" s="882"/>
      <c r="AB28" s="882"/>
      <c r="AC28" s="883"/>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9">
        <f>AK13</f>
        <v>2476</v>
      </c>
      <c r="Q29" s="660"/>
      <c r="R29" s="660"/>
      <c r="S29" s="660"/>
      <c r="T29" s="660"/>
      <c r="U29" s="660"/>
      <c r="V29" s="661"/>
      <c r="W29" s="953">
        <f>AR13</f>
        <v>2180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4" t="s">
        <v>349</v>
      </c>
      <c r="B30" s="865"/>
      <c r="C30" s="865"/>
      <c r="D30" s="865"/>
      <c r="E30" s="865"/>
      <c r="F30" s="866"/>
      <c r="G30" s="775" t="s">
        <v>146</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391</v>
      </c>
      <c r="AF30" s="862"/>
      <c r="AG30" s="862"/>
      <c r="AH30" s="863"/>
      <c r="AI30" s="918" t="s">
        <v>413</v>
      </c>
      <c r="AJ30" s="918"/>
      <c r="AK30" s="918"/>
      <c r="AL30" s="861"/>
      <c r="AM30" s="918" t="s">
        <v>510</v>
      </c>
      <c r="AN30" s="918"/>
      <c r="AO30" s="918"/>
      <c r="AP30" s="861"/>
      <c r="AQ30" s="769" t="s">
        <v>232</v>
      </c>
      <c r="AR30" s="770"/>
      <c r="AS30" s="770"/>
      <c r="AT30" s="771"/>
      <c r="AU30" s="776" t="s">
        <v>134</v>
      </c>
      <c r="AV30" s="776"/>
      <c r="AW30" s="776"/>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727</v>
      </c>
      <c r="AR31" s="201"/>
      <c r="AS31" s="136" t="s">
        <v>233</v>
      </c>
      <c r="AT31" s="137"/>
      <c r="AU31" s="200">
        <v>3</v>
      </c>
      <c r="AV31" s="200"/>
      <c r="AW31" s="392" t="s">
        <v>179</v>
      </c>
      <c r="AX31" s="393"/>
    </row>
    <row r="32" spans="1:50" ht="23.25" customHeight="1" x14ac:dyDescent="0.15">
      <c r="A32" s="397"/>
      <c r="B32" s="395"/>
      <c r="C32" s="395"/>
      <c r="D32" s="395"/>
      <c r="E32" s="395"/>
      <c r="F32" s="396"/>
      <c r="G32" s="563" t="s">
        <v>813</v>
      </c>
      <c r="H32" s="564"/>
      <c r="I32" s="564"/>
      <c r="J32" s="564"/>
      <c r="K32" s="564"/>
      <c r="L32" s="564"/>
      <c r="M32" s="564"/>
      <c r="N32" s="564"/>
      <c r="O32" s="565"/>
      <c r="P32" s="108" t="s">
        <v>814</v>
      </c>
      <c r="Q32" s="108"/>
      <c r="R32" s="108"/>
      <c r="S32" s="108"/>
      <c r="T32" s="108"/>
      <c r="U32" s="108"/>
      <c r="V32" s="108"/>
      <c r="W32" s="108"/>
      <c r="X32" s="109"/>
      <c r="Y32" s="470" t="s">
        <v>12</v>
      </c>
      <c r="Z32" s="530"/>
      <c r="AA32" s="531"/>
      <c r="AB32" s="460" t="s">
        <v>14</v>
      </c>
      <c r="AC32" s="460"/>
      <c r="AD32" s="460"/>
      <c r="AE32" s="218">
        <v>87.9</v>
      </c>
      <c r="AF32" s="219"/>
      <c r="AG32" s="219"/>
      <c r="AH32" s="219"/>
      <c r="AI32" s="218">
        <v>90.1</v>
      </c>
      <c r="AJ32" s="219"/>
      <c r="AK32" s="219"/>
      <c r="AL32" s="219"/>
      <c r="AM32" s="218">
        <v>77.400000000000006</v>
      </c>
      <c r="AN32" s="219"/>
      <c r="AO32" s="219"/>
      <c r="AP32" s="219"/>
      <c r="AQ32" s="336" t="s">
        <v>727</v>
      </c>
      <c r="AR32" s="208"/>
      <c r="AS32" s="208"/>
      <c r="AT32" s="337"/>
      <c r="AU32" s="219" t="s">
        <v>727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v>84.8</v>
      </c>
      <c r="AF33" s="219"/>
      <c r="AG33" s="219"/>
      <c r="AH33" s="219"/>
      <c r="AI33" s="218">
        <v>83.9</v>
      </c>
      <c r="AJ33" s="219"/>
      <c r="AK33" s="219"/>
      <c r="AL33" s="219"/>
      <c r="AM33" s="218">
        <v>81.3</v>
      </c>
      <c r="AN33" s="219"/>
      <c r="AO33" s="219"/>
      <c r="AP33" s="219"/>
      <c r="AQ33" s="336" t="s">
        <v>727</v>
      </c>
      <c r="AR33" s="208"/>
      <c r="AS33" s="208"/>
      <c r="AT33" s="337"/>
      <c r="AU33" s="219">
        <v>80</v>
      </c>
      <c r="AV33" s="219"/>
      <c r="AW33" s="219"/>
      <c r="AX33" s="221"/>
    </row>
    <row r="34" spans="1:51" ht="39"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103.7</v>
      </c>
      <c r="AF34" s="219"/>
      <c r="AG34" s="219"/>
      <c r="AH34" s="219"/>
      <c r="AI34" s="218">
        <v>107.4</v>
      </c>
      <c r="AJ34" s="219"/>
      <c r="AK34" s="219"/>
      <c r="AL34" s="219"/>
      <c r="AM34" s="218">
        <v>95.2</v>
      </c>
      <c r="AN34" s="219"/>
      <c r="AO34" s="219"/>
      <c r="AP34" s="219"/>
      <c r="AQ34" s="336" t="s">
        <v>727</v>
      </c>
      <c r="AR34" s="208"/>
      <c r="AS34" s="208"/>
      <c r="AT34" s="337"/>
      <c r="AU34" s="219" t="s">
        <v>727</v>
      </c>
      <c r="AV34" s="219"/>
      <c r="AW34" s="219"/>
      <c r="AX34" s="221"/>
    </row>
    <row r="35" spans="1:51" ht="23.25" customHeight="1" x14ac:dyDescent="0.15">
      <c r="A35" s="228" t="s">
        <v>381</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349</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3"/>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727</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815</v>
      </c>
      <c r="H39" s="564"/>
      <c r="I39" s="564"/>
      <c r="J39" s="564"/>
      <c r="K39" s="564"/>
      <c r="L39" s="564"/>
      <c r="M39" s="564"/>
      <c r="N39" s="564"/>
      <c r="O39" s="565"/>
      <c r="P39" s="108" t="s">
        <v>816</v>
      </c>
      <c r="Q39" s="108"/>
      <c r="R39" s="108"/>
      <c r="S39" s="108"/>
      <c r="T39" s="108"/>
      <c r="U39" s="108"/>
      <c r="V39" s="108"/>
      <c r="W39" s="108"/>
      <c r="X39" s="109"/>
      <c r="Y39" s="470" t="s">
        <v>12</v>
      </c>
      <c r="Z39" s="530"/>
      <c r="AA39" s="531"/>
      <c r="AB39" s="460" t="s">
        <v>14</v>
      </c>
      <c r="AC39" s="460"/>
      <c r="AD39" s="460"/>
      <c r="AE39" s="218">
        <v>37.200000000000003</v>
      </c>
      <c r="AF39" s="219"/>
      <c r="AG39" s="219"/>
      <c r="AH39" s="219"/>
      <c r="AI39" s="218">
        <v>35.700000000000003</v>
      </c>
      <c r="AJ39" s="219"/>
      <c r="AK39" s="219"/>
      <c r="AL39" s="219"/>
      <c r="AM39" s="218">
        <v>33.5</v>
      </c>
      <c r="AN39" s="219"/>
      <c r="AO39" s="219"/>
      <c r="AP39" s="219"/>
      <c r="AQ39" s="336" t="s">
        <v>727</v>
      </c>
      <c r="AR39" s="208"/>
      <c r="AS39" s="208"/>
      <c r="AT39" s="337"/>
      <c r="AU39" s="219" t="s">
        <v>727</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14</v>
      </c>
      <c r="AC40" s="522"/>
      <c r="AD40" s="522"/>
      <c r="AE40" s="218">
        <v>41.6</v>
      </c>
      <c r="AF40" s="219"/>
      <c r="AG40" s="219"/>
      <c r="AH40" s="219"/>
      <c r="AI40" s="218">
        <v>39.9</v>
      </c>
      <c r="AJ40" s="219"/>
      <c r="AK40" s="219"/>
      <c r="AL40" s="219"/>
      <c r="AM40" s="218">
        <v>38.5</v>
      </c>
      <c r="AN40" s="219"/>
      <c r="AO40" s="219"/>
      <c r="AP40" s="219"/>
      <c r="AQ40" s="336" t="s">
        <v>727</v>
      </c>
      <c r="AR40" s="208"/>
      <c r="AS40" s="208"/>
      <c r="AT40" s="337"/>
      <c r="AU40" s="219">
        <v>36.700000000000003</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89.4</v>
      </c>
      <c r="AF41" s="219"/>
      <c r="AG41" s="219"/>
      <c r="AH41" s="219"/>
      <c r="AI41" s="218">
        <v>89.5</v>
      </c>
      <c r="AJ41" s="219"/>
      <c r="AK41" s="219"/>
      <c r="AL41" s="219"/>
      <c r="AM41" s="218">
        <v>87</v>
      </c>
      <c r="AN41" s="219"/>
      <c r="AO41" s="219"/>
      <c r="AP41" s="219"/>
      <c r="AQ41" s="336" t="s">
        <v>727</v>
      </c>
      <c r="AR41" s="208"/>
      <c r="AS41" s="208"/>
      <c r="AT41" s="337"/>
      <c r="AU41" s="219" t="s">
        <v>727</v>
      </c>
      <c r="AV41" s="219"/>
      <c r="AW41" s="219"/>
      <c r="AX41" s="221"/>
      <c r="AY41">
        <f t="shared" si="4"/>
        <v>1</v>
      </c>
    </row>
    <row r="42" spans="1:51" ht="23.25" customHeight="1" x14ac:dyDescent="0.15">
      <c r="A42" s="228" t="s">
        <v>381</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2" t="s">
        <v>349</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8" t="s">
        <v>134</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9"/>
      <c r="AY79">
        <f>COUNTIF($AR$79,"☑")</f>
        <v>0</v>
      </c>
    </row>
    <row r="80" spans="1:51" ht="18.75" hidden="1" customHeight="1" x14ac:dyDescent="0.15">
      <c r="A80" s="86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8"/>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c r="AY82">
        <f t="shared" ref="AY82:AY89" si="10">$AY$80</f>
        <v>0</v>
      </c>
    </row>
    <row r="83" spans="1:60" ht="22.5" hidden="1" customHeight="1" x14ac:dyDescent="0.15">
      <c r="A83" s="868"/>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c r="AY83">
        <f t="shared" si="10"/>
        <v>0</v>
      </c>
    </row>
    <row r="84" spans="1:60" ht="19.5" hidden="1" customHeight="1" x14ac:dyDescent="0.15">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2"/>
      <c r="AY84">
        <f t="shared" si="10"/>
        <v>0</v>
      </c>
    </row>
    <row r="85" spans="1:60" ht="18.75" hidden="1" customHeight="1" x14ac:dyDescent="0.15">
      <c r="A85" s="86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821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1883806</v>
      </c>
      <c r="AF101" s="282"/>
      <c r="AG101" s="282"/>
      <c r="AH101" s="282"/>
      <c r="AI101" s="282">
        <v>1835104</v>
      </c>
      <c r="AJ101" s="282"/>
      <c r="AK101" s="282"/>
      <c r="AL101" s="282"/>
      <c r="AM101" s="282">
        <v>1508281</v>
      </c>
      <c r="AN101" s="282"/>
      <c r="AO101" s="282"/>
      <c r="AP101" s="282"/>
      <c r="AQ101" s="282" t="s">
        <v>817</v>
      </c>
      <c r="AR101" s="282"/>
      <c r="AS101" s="282"/>
      <c r="AT101" s="282"/>
      <c r="AU101" s="218" t="s">
        <v>817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1350000</v>
      </c>
      <c r="AF102" s="282"/>
      <c r="AG102" s="282"/>
      <c r="AH102" s="282"/>
      <c r="AI102" s="282">
        <v>1350000</v>
      </c>
      <c r="AJ102" s="282"/>
      <c r="AK102" s="282"/>
      <c r="AL102" s="282"/>
      <c r="AM102" s="282">
        <v>1350000</v>
      </c>
      <c r="AN102" s="282"/>
      <c r="AO102" s="282"/>
      <c r="AP102" s="282"/>
      <c r="AQ102" s="282" t="s">
        <v>820</v>
      </c>
      <c r="AR102" s="282"/>
      <c r="AS102" s="282"/>
      <c r="AT102" s="282"/>
      <c r="AU102" s="225" t="s">
        <v>817</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822</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823</v>
      </c>
      <c r="AC104" s="545"/>
      <c r="AD104" s="546"/>
      <c r="AE104" s="282" t="s">
        <v>820</v>
      </c>
      <c r="AF104" s="282"/>
      <c r="AG104" s="282"/>
      <c r="AH104" s="282"/>
      <c r="AI104" s="282" t="s">
        <v>820</v>
      </c>
      <c r="AJ104" s="282"/>
      <c r="AK104" s="282"/>
      <c r="AL104" s="282"/>
      <c r="AM104" s="282" t="s">
        <v>820</v>
      </c>
      <c r="AN104" s="282"/>
      <c r="AO104" s="282"/>
      <c r="AP104" s="282"/>
      <c r="AQ104" s="282" t="s">
        <v>820</v>
      </c>
      <c r="AR104" s="282"/>
      <c r="AS104" s="282"/>
      <c r="AT104" s="282"/>
      <c r="AU104" s="282" t="s">
        <v>820</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823</v>
      </c>
      <c r="AC105" s="468"/>
      <c r="AD105" s="469"/>
      <c r="AE105" s="282" t="s">
        <v>820</v>
      </c>
      <c r="AF105" s="282"/>
      <c r="AG105" s="282"/>
      <c r="AH105" s="282"/>
      <c r="AI105" s="282" t="s">
        <v>820</v>
      </c>
      <c r="AJ105" s="282"/>
      <c r="AK105" s="282"/>
      <c r="AL105" s="282"/>
      <c r="AM105" s="282" t="s">
        <v>820</v>
      </c>
      <c r="AN105" s="282"/>
      <c r="AO105" s="282"/>
      <c r="AP105" s="282"/>
      <c r="AQ105" s="282">
        <v>1200000</v>
      </c>
      <c r="AR105" s="282"/>
      <c r="AS105" s="282"/>
      <c r="AT105" s="282"/>
      <c r="AU105" s="282" t="s">
        <v>833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786" t="s">
        <v>828</v>
      </c>
      <c r="H116" s="387"/>
      <c r="I116" s="387"/>
      <c r="J116" s="387"/>
      <c r="K116" s="387"/>
      <c r="L116" s="387"/>
      <c r="M116" s="387"/>
      <c r="N116" s="387"/>
      <c r="O116" s="387"/>
      <c r="P116" s="387"/>
      <c r="Q116" s="387"/>
      <c r="R116" s="387"/>
      <c r="S116" s="387"/>
      <c r="T116" s="387"/>
      <c r="U116" s="387"/>
      <c r="V116" s="387"/>
      <c r="W116" s="387"/>
      <c r="X116" s="787"/>
      <c r="Y116" s="454" t="s">
        <v>15</v>
      </c>
      <c r="Z116" s="455"/>
      <c r="AA116" s="456"/>
      <c r="AB116" s="461" t="s">
        <v>769</v>
      </c>
      <c r="AC116" s="462"/>
      <c r="AD116" s="463"/>
      <c r="AE116" s="282">
        <v>31115</v>
      </c>
      <c r="AF116" s="282"/>
      <c r="AG116" s="282"/>
      <c r="AH116" s="282"/>
      <c r="AI116" s="282">
        <v>34600</v>
      </c>
      <c r="AJ116" s="282"/>
      <c r="AK116" s="282"/>
      <c r="AL116" s="282"/>
      <c r="AM116" s="282">
        <v>46078</v>
      </c>
      <c r="AN116" s="282"/>
      <c r="AO116" s="282"/>
      <c r="AP116" s="282"/>
      <c r="AQ116" s="218">
        <v>48310</v>
      </c>
      <c r="AR116" s="219"/>
      <c r="AS116" s="219"/>
      <c r="AT116" s="219"/>
      <c r="AU116" s="219"/>
      <c r="AV116" s="219"/>
      <c r="AW116" s="219"/>
      <c r="AX116" s="221"/>
    </row>
    <row r="117" spans="1:51" ht="46.5" customHeight="1" thickBot="1" x14ac:dyDescent="0.2">
      <c r="A117" s="438"/>
      <c r="B117" s="439"/>
      <c r="C117" s="439"/>
      <c r="D117" s="439"/>
      <c r="E117" s="439"/>
      <c r="F117" s="440"/>
      <c r="G117" s="788"/>
      <c r="H117" s="388"/>
      <c r="I117" s="388"/>
      <c r="J117" s="388"/>
      <c r="K117" s="388"/>
      <c r="L117" s="388"/>
      <c r="M117" s="388"/>
      <c r="N117" s="388"/>
      <c r="O117" s="388"/>
      <c r="P117" s="388"/>
      <c r="Q117" s="388"/>
      <c r="R117" s="388"/>
      <c r="S117" s="388"/>
      <c r="T117" s="388"/>
      <c r="U117" s="388"/>
      <c r="V117" s="388"/>
      <c r="W117" s="388"/>
      <c r="X117" s="789"/>
      <c r="Y117" s="470" t="s">
        <v>49</v>
      </c>
      <c r="Z117" s="444"/>
      <c r="AA117" s="445"/>
      <c r="AB117" s="471" t="s">
        <v>770</v>
      </c>
      <c r="AC117" s="472"/>
      <c r="AD117" s="473"/>
      <c r="AE117" s="550" t="s">
        <v>827</v>
      </c>
      <c r="AF117" s="550"/>
      <c r="AG117" s="550"/>
      <c r="AH117" s="550"/>
      <c r="AI117" s="550" t="s">
        <v>826</v>
      </c>
      <c r="AJ117" s="550"/>
      <c r="AK117" s="550"/>
      <c r="AL117" s="550"/>
      <c r="AM117" s="550" t="s">
        <v>825</v>
      </c>
      <c r="AN117" s="550"/>
      <c r="AO117" s="550"/>
      <c r="AP117" s="550"/>
      <c r="AQ117" s="550" t="s">
        <v>834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78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78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30.9</v>
      </c>
      <c r="AF134" s="208"/>
      <c r="AG134" s="208"/>
      <c r="AH134" s="208"/>
      <c r="AI134" s="207">
        <v>29.2</v>
      </c>
      <c r="AJ134" s="208"/>
      <c r="AK134" s="208"/>
      <c r="AL134" s="208"/>
      <c r="AM134" s="207">
        <v>24.6</v>
      </c>
      <c r="AN134" s="208"/>
      <c r="AO134" s="208"/>
      <c r="AP134" s="208"/>
      <c r="AQ134" s="207" t="s">
        <v>727</v>
      </c>
      <c r="AR134" s="208"/>
      <c r="AS134" s="208"/>
      <c r="AT134" s="208"/>
      <c r="AU134" s="207" t="s">
        <v>727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v>30.9</v>
      </c>
      <c r="AF135" s="208"/>
      <c r="AG135" s="208"/>
      <c r="AH135" s="208"/>
      <c r="AI135" s="207">
        <v>30.8</v>
      </c>
      <c r="AJ135" s="208"/>
      <c r="AK135" s="208"/>
      <c r="AL135" s="208"/>
      <c r="AM135" s="207">
        <v>29.7</v>
      </c>
      <c r="AN135" s="208"/>
      <c r="AO135" s="208"/>
      <c r="AP135" s="208"/>
      <c r="AQ135" s="207" t="s">
        <v>727</v>
      </c>
      <c r="AR135" s="208"/>
      <c r="AS135" s="208"/>
      <c r="AT135" s="208"/>
      <c r="AU135" s="207">
        <v>25.2</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727</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38.799999999999997</v>
      </c>
      <c r="AF138" s="208"/>
      <c r="AG138" s="208"/>
      <c r="AH138" s="208"/>
      <c r="AI138" s="207">
        <v>38.4</v>
      </c>
      <c r="AJ138" s="208"/>
      <c r="AK138" s="208"/>
      <c r="AL138" s="208"/>
      <c r="AM138" s="207">
        <v>31.3</v>
      </c>
      <c r="AN138" s="208"/>
      <c r="AO138" s="208"/>
      <c r="AP138" s="208"/>
      <c r="AQ138" s="207" t="s">
        <v>727</v>
      </c>
      <c r="AR138" s="208"/>
      <c r="AS138" s="208"/>
      <c r="AT138" s="208"/>
      <c r="AU138" s="207" t="s">
        <v>727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v>37.5</v>
      </c>
      <c r="AF139" s="208"/>
      <c r="AG139" s="208"/>
      <c r="AH139" s="208"/>
      <c r="AI139" s="207">
        <v>37.700000000000003</v>
      </c>
      <c r="AJ139" s="208"/>
      <c r="AK139" s="208"/>
      <c r="AL139" s="208"/>
      <c r="AM139" s="207">
        <v>38.5</v>
      </c>
      <c r="AN139" s="208"/>
      <c r="AO139" s="208"/>
      <c r="AP139" s="208"/>
      <c r="AQ139" s="207" t="s">
        <v>727</v>
      </c>
      <c r="AR139" s="208"/>
      <c r="AS139" s="208"/>
      <c r="AT139" s="208"/>
      <c r="AU139" s="207">
        <v>33.4</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727</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734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14</v>
      </c>
      <c r="AC142" s="206"/>
      <c r="AD142" s="206"/>
      <c r="AE142" s="207">
        <v>14.1</v>
      </c>
      <c r="AF142" s="208"/>
      <c r="AG142" s="208"/>
      <c r="AH142" s="208"/>
      <c r="AI142" s="207">
        <v>13.6</v>
      </c>
      <c r="AJ142" s="208"/>
      <c r="AK142" s="208"/>
      <c r="AL142" s="208"/>
      <c r="AM142" s="207">
        <v>14.1</v>
      </c>
      <c r="AN142" s="208"/>
      <c r="AO142" s="208"/>
      <c r="AP142" s="208"/>
      <c r="AQ142" s="207" t="s">
        <v>727</v>
      </c>
      <c r="AR142" s="208"/>
      <c r="AS142" s="208"/>
      <c r="AT142" s="208"/>
      <c r="AU142" s="207" t="s">
        <v>727</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14</v>
      </c>
      <c r="AC143" s="214"/>
      <c r="AD143" s="214"/>
      <c r="AE143" s="207">
        <v>14.2</v>
      </c>
      <c r="AF143" s="208"/>
      <c r="AG143" s="208"/>
      <c r="AH143" s="208"/>
      <c r="AI143" s="207">
        <v>12.6</v>
      </c>
      <c r="AJ143" s="208"/>
      <c r="AK143" s="208"/>
      <c r="AL143" s="208"/>
      <c r="AM143" s="207">
        <v>13.8</v>
      </c>
      <c r="AN143" s="208"/>
      <c r="AO143" s="208"/>
      <c r="AP143" s="208"/>
      <c r="AQ143" s="207" t="s">
        <v>727</v>
      </c>
      <c r="AR143" s="208"/>
      <c r="AS143" s="208"/>
      <c r="AT143" s="208"/>
      <c r="AU143" s="207">
        <v>14.5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0.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3"/>
      <c r="E430" s="175" t="s">
        <v>400</v>
      </c>
      <c r="F430" s="901"/>
      <c r="G430" s="902" t="s">
        <v>252</v>
      </c>
      <c r="H430" s="126"/>
      <c r="I430" s="126"/>
      <c r="J430" s="903" t="s">
        <v>727</v>
      </c>
      <c r="K430" s="904"/>
      <c r="L430" s="904"/>
      <c r="M430" s="904"/>
      <c r="N430" s="904"/>
      <c r="O430" s="904"/>
      <c r="P430" s="904"/>
      <c r="Q430" s="904"/>
      <c r="R430" s="904"/>
      <c r="S430" s="904"/>
      <c r="T430" s="905"/>
      <c r="U430" s="587" t="s">
        <v>727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727</v>
      </c>
      <c r="AC433" s="214"/>
      <c r="AD433" s="214"/>
      <c r="AE433" s="336" t="s">
        <v>727</v>
      </c>
      <c r="AF433" s="208"/>
      <c r="AG433" s="208"/>
      <c r="AH433" s="208"/>
      <c r="AI433" s="336" t="s">
        <v>727</v>
      </c>
      <c r="AJ433" s="208"/>
      <c r="AK433" s="208"/>
      <c r="AL433" s="208"/>
      <c r="AM433" s="336" t="s">
        <v>727</v>
      </c>
      <c r="AN433" s="208"/>
      <c r="AO433" s="208"/>
      <c r="AP433" s="337"/>
      <c r="AQ433" s="336" t="s">
        <v>727</v>
      </c>
      <c r="AR433" s="208"/>
      <c r="AS433" s="208"/>
      <c r="AT433" s="337"/>
      <c r="AU433" s="208" t="s">
        <v>727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727</v>
      </c>
      <c r="AC434" s="206"/>
      <c r="AD434" s="206"/>
      <c r="AE434" s="336" t="s">
        <v>727</v>
      </c>
      <c r="AF434" s="208"/>
      <c r="AG434" s="208"/>
      <c r="AH434" s="337"/>
      <c r="AI434" s="336" t="s">
        <v>727</v>
      </c>
      <c r="AJ434" s="208"/>
      <c r="AK434" s="208"/>
      <c r="AL434" s="208"/>
      <c r="AM434" s="336" t="s">
        <v>727</v>
      </c>
      <c r="AN434" s="208"/>
      <c r="AO434" s="208"/>
      <c r="AP434" s="337"/>
      <c r="AQ434" s="336" t="s">
        <v>727</v>
      </c>
      <c r="AR434" s="208"/>
      <c r="AS434" s="208"/>
      <c r="AT434" s="337"/>
      <c r="AU434" s="208" t="s">
        <v>727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727</v>
      </c>
      <c r="AF435" s="208"/>
      <c r="AG435" s="208"/>
      <c r="AH435" s="337"/>
      <c r="AI435" s="336" t="s">
        <v>727</v>
      </c>
      <c r="AJ435" s="208"/>
      <c r="AK435" s="208"/>
      <c r="AL435" s="208"/>
      <c r="AM435" s="336" t="s">
        <v>727</v>
      </c>
      <c r="AN435" s="208"/>
      <c r="AO435" s="208"/>
      <c r="AP435" s="337"/>
      <c r="AQ435" s="336" t="s">
        <v>727</v>
      </c>
      <c r="AR435" s="208"/>
      <c r="AS435" s="208"/>
      <c r="AT435" s="337"/>
      <c r="AU435" s="208" t="s">
        <v>727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727</v>
      </c>
      <c r="AC458" s="214"/>
      <c r="AD458" s="214"/>
      <c r="AE458" s="336" t="s">
        <v>727</v>
      </c>
      <c r="AF458" s="208"/>
      <c r="AG458" s="208"/>
      <c r="AH458" s="208"/>
      <c r="AI458" s="336" t="s">
        <v>727</v>
      </c>
      <c r="AJ458" s="208"/>
      <c r="AK458" s="208"/>
      <c r="AL458" s="208"/>
      <c r="AM458" s="336" t="s">
        <v>727</v>
      </c>
      <c r="AN458" s="208"/>
      <c r="AO458" s="208"/>
      <c r="AP458" s="337"/>
      <c r="AQ458" s="336" t="s">
        <v>727</v>
      </c>
      <c r="AR458" s="208"/>
      <c r="AS458" s="208"/>
      <c r="AT458" s="337"/>
      <c r="AU458" s="208" t="s">
        <v>727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727</v>
      </c>
      <c r="AC459" s="206"/>
      <c r="AD459" s="206"/>
      <c r="AE459" s="336" t="s">
        <v>727</v>
      </c>
      <c r="AF459" s="208"/>
      <c r="AG459" s="208"/>
      <c r="AH459" s="337"/>
      <c r="AI459" s="336" t="s">
        <v>727</v>
      </c>
      <c r="AJ459" s="208"/>
      <c r="AK459" s="208"/>
      <c r="AL459" s="208"/>
      <c r="AM459" s="336" t="s">
        <v>727</v>
      </c>
      <c r="AN459" s="208"/>
      <c r="AO459" s="208"/>
      <c r="AP459" s="337"/>
      <c r="AQ459" s="336" t="s">
        <v>727</v>
      </c>
      <c r="AR459" s="208"/>
      <c r="AS459" s="208"/>
      <c r="AT459" s="337"/>
      <c r="AU459" s="208" t="s">
        <v>727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727</v>
      </c>
      <c r="AF460" s="208"/>
      <c r="AG460" s="208"/>
      <c r="AH460" s="337"/>
      <c r="AI460" s="336" t="s">
        <v>727</v>
      </c>
      <c r="AJ460" s="208"/>
      <c r="AK460" s="208"/>
      <c r="AL460" s="208"/>
      <c r="AM460" s="336" t="s">
        <v>727</v>
      </c>
      <c r="AN460" s="208"/>
      <c r="AO460" s="208"/>
      <c r="AP460" s="337"/>
      <c r="AQ460" s="336" t="s">
        <v>727</v>
      </c>
      <c r="AR460" s="208"/>
      <c r="AS460" s="208"/>
      <c r="AT460" s="337"/>
      <c r="AU460" s="208" t="s">
        <v>727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829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2" t="s">
        <v>252</v>
      </c>
      <c r="H484" s="126"/>
      <c r="I484" s="12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2" t="s">
        <v>252</v>
      </c>
      <c r="H538" s="126"/>
      <c r="I538" s="12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2" t="s">
        <v>252</v>
      </c>
      <c r="H592" s="126"/>
      <c r="I592" s="12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2" t="s">
        <v>252</v>
      </c>
      <c r="H646" s="126"/>
      <c r="I646" s="12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7" t="s">
        <v>31</v>
      </c>
      <c r="AH701" s="376"/>
      <c r="AI701" s="376"/>
      <c r="AJ701" s="376"/>
      <c r="AK701" s="376"/>
      <c r="AL701" s="376"/>
      <c r="AM701" s="376"/>
      <c r="AN701" s="376"/>
      <c r="AO701" s="376"/>
      <c r="AP701" s="376"/>
      <c r="AQ701" s="376"/>
      <c r="AR701" s="376"/>
      <c r="AS701" s="376"/>
      <c r="AT701" s="376"/>
      <c r="AU701" s="376"/>
      <c r="AV701" s="376"/>
      <c r="AW701" s="376"/>
      <c r="AX701" s="828"/>
    </row>
    <row r="702" spans="1:51" ht="52.5" customHeight="1" x14ac:dyDescent="0.15">
      <c r="A702" s="873" t="s">
        <v>140</v>
      </c>
      <c r="B702" s="874"/>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737</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62.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6"/>
      <c r="AD703" s="322" t="s">
        <v>717</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737</v>
      </c>
      <c r="AE704" s="785"/>
      <c r="AF704" s="785"/>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4" t="s">
        <v>41</v>
      </c>
      <c r="D705" s="82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6"/>
      <c r="AD705" s="716" t="s">
        <v>740</v>
      </c>
      <c r="AE705" s="717"/>
      <c r="AF705" s="717"/>
      <c r="AG705" s="128" t="s">
        <v>806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800"/>
      <c r="D706" s="801"/>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741</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802"/>
      <c r="D707" s="803"/>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742</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2" t="s">
        <v>743</v>
      </c>
      <c r="AE708" s="603"/>
      <c r="AF708" s="603"/>
      <c r="AG708" s="744" t="s">
        <v>727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717</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717</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45.75"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4" t="s">
        <v>717</v>
      </c>
      <c r="AE712" s="785"/>
      <c r="AF712" s="785"/>
      <c r="AG712" s="813" t="s">
        <v>808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743</v>
      </c>
      <c r="AE713" s="323"/>
      <c r="AF713" s="665"/>
      <c r="AG713" s="104" t="s">
        <v>727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717</v>
      </c>
      <c r="AE714" s="811"/>
      <c r="AF714" s="812"/>
      <c r="AG714" s="738" t="s">
        <v>807</v>
      </c>
      <c r="AH714" s="739"/>
      <c r="AI714" s="739"/>
      <c r="AJ714" s="739"/>
      <c r="AK714" s="739"/>
      <c r="AL714" s="739"/>
      <c r="AM714" s="739"/>
      <c r="AN714" s="739"/>
      <c r="AO714" s="739"/>
      <c r="AP714" s="739"/>
      <c r="AQ714" s="739"/>
      <c r="AR714" s="739"/>
      <c r="AS714" s="739"/>
      <c r="AT714" s="739"/>
      <c r="AU714" s="739"/>
      <c r="AV714" s="739"/>
      <c r="AW714" s="739"/>
      <c r="AX714" s="740"/>
    </row>
    <row r="715" spans="1:50" ht="100.5" customHeight="1" x14ac:dyDescent="0.15">
      <c r="A715" s="642"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2" t="s">
        <v>740</v>
      </c>
      <c r="AE715" s="603"/>
      <c r="AF715" s="658"/>
      <c r="AG715" s="744" t="s">
        <v>818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8" t="s">
        <v>717</v>
      </c>
      <c r="AE716" s="629"/>
      <c r="AF716" s="629"/>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717</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t="s">
        <v>750</v>
      </c>
      <c r="D721" s="294"/>
      <c r="E721" s="294"/>
      <c r="F721" s="295"/>
      <c r="G721" s="284">
        <v>20</v>
      </c>
      <c r="H721" s="285"/>
      <c r="I721" s="77" t="str">
        <f>IF(OR(G721="　", G721=""), "", "-")</f>
        <v>-</v>
      </c>
      <c r="J721" s="288">
        <v>576</v>
      </c>
      <c r="K721" s="288"/>
      <c r="L721" s="77" t="str">
        <f>IF(M721="","","-")</f>
        <v/>
      </c>
      <c r="M721" s="78"/>
      <c r="N721" s="301" t="s">
        <v>751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73.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7.25" customHeight="1" x14ac:dyDescent="0.15">
      <c r="A726" s="642" t="s">
        <v>48</v>
      </c>
      <c r="B726" s="805"/>
      <c r="C726" s="818" t="s">
        <v>53</v>
      </c>
      <c r="D726" s="840"/>
      <c r="E726" s="840"/>
      <c r="F726" s="841"/>
      <c r="G726" s="576" t="s">
        <v>819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6"/>
      <c r="B727" s="807"/>
      <c r="C727" s="750" t="s">
        <v>57</v>
      </c>
      <c r="D727" s="751"/>
      <c r="E727" s="751"/>
      <c r="F727" s="752"/>
      <c r="G727" s="574" t="s">
        <v>771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t="s">
        <v>753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830</v>
      </c>
      <c r="B731" s="676"/>
      <c r="C731" s="676"/>
      <c r="D731" s="676"/>
      <c r="E731" s="677"/>
      <c r="F731" s="731" t="s">
        <v>831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832</v>
      </c>
      <c r="B733" s="676"/>
      <c r="C733" s="676"/>
      <c r="D733" s="676"/>
      <c r="E733" s="677"/>
      <c r="F733" s="639" t="s">
        <v>837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2" t="s">
        <v>675</v>
      </c>
      <c r="B737" s="211"/>
      <c r="C737" s="211"/>
      <c r="D737" s="212"/>
      <c r="E737" s="956"/>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398</v>
      </c>
      <c r="B738" s="361"/>
      <c r="C738" s="361"/>
      <c r="D738" s="361"/>
      <c r="E738" s="956"/>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397</v>
      </c>
      <c r="B739" s="361"/>
      <c r="C739" s="361"/>
      <c r="D739" s="361"/>
      <c r="E739" s="956" t="s">
        <v>754</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396</v>
      </c>
      <c r="B740" s="361"/>
      <c r="C740" s="361"/>
      <c r="D740" s="361"/>
      <c r="E740" s="956" t="s">
        <v>755</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395</v>
      </c>
      <c r="B741" s="361"/>
      <c r="C741" s="361"/>
      <c r="D741" s="361"/>
      <c r="E741" s="956" t="s">
        <v>809</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394</v>
      </c>
      <c r="B742" s="361"/>
      <c r="C742" s="361"/>
      <c r="D742" s="361"/>
      <c r="E742" s="956" t="s">
        <v>810</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393</v>
      </c>
      <c r="B743" s="361"/>
      <c r="C743" s="361"/>
      <c r="D743" s="361"/>
      <c r="E743" s="956" t="s">
        <v>811</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392</v>
      </c>
      <c r="B744" s="361"/>
      <c r="C744" s="361"/>
      <c r="D744" s="361"/>
      <c r="E744" s="956" t="s">
        <v>812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391</v>
      </c>
      <c r="B745" s="361"/>
      <c r="C745" s="361"/>
      <c r="D745" s="361"/>
      <c r="E745" s="993" t="s">
        <v>756</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548</v>
      </c>
      <c r="B746" s="361"/>
      <c r="C746" s="361"/>
      <c r="D746" s="361"/>
      <c r="E746" s="962" t="s">
        <v>750</v>
      </c>
      <c r="F746" s="960"/>
      <c r="G746" s="960"/>
      <c r="H746" s="100" t="str">
        <f>IF(E746="","","-")</f>
        <v>-</v>
      </c>
      <c r="I746" s="960"/>
      <c r="J746" s="960"/>
      <c r="K746" s="100" t="str">
        <f>IF(I746="","","-")</f>
        <v/>
      </c>
      <c r="L746" s="961">
        <v>522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510</v>
      </c>
      <c r="B747" s="361"/>
      <c r="C747" s="361"/>
      <c r="D747" s="361"/>
      <c r="E747" s="962" t="s">
        <v>750</v>
      </c>
      <c r="F747" s="960"/>
      <c r="G747" s="960"/>
      <c r="H747" s="100" t="str">
        <f>IF(E747="","","-")</f>
        <v>-</v>
      </c>
      <c r="I747" s="960"/>
      <c r="J747" s="960"/>
      <c r="K747" s="100" t="str">
        <f>IF(I747="","","-")</f>
        <v/>
      </c>
      <c r="L747" s="961">
        <v>528</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9"/>
    </row>
    <row r="788" spans="1:51" ht="24.75" customHeight="1" x14ac:dyDescent="0.15">
      <c r="A788" s="633"/>
      <c r="B788" s="634"/>
      <c r="C788" s="634"/>
      <c r="D788" s="634"/>
      <c r="E788" s="634"/>
      <c r="F788" s="635"/>
      <c r="G788" s="818"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4"/>
      <c r="AC788" s="818"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758</v>
      </c>
      <c r="H789" s="673"/>
      <c r="I789" s="673"/>
      <c r="J789" s="673"/>
      <c r="K789" s="674"/>
      <c r="L789" s="666" t="s">
        <v>759</v>
      </c>
      <c r="M789" s="667"/>
      <c r="N789" s="667"/>
      <c r="O789" s="667"/>
      <c r="P789" s="667"/>
      <c r="Q789" s="667"/>
      <c r="R789" s="667"/>
      <c r="S789" s="667"/>
      <c r="T789" s="667"/>
      <c r="U789" s="667"/>
      <c r="V789" s="667"/>
      <c r="W789" s="667"/>
      <c r="X789" s="668"/>
      <c r="Y789" s="382">
        <v>137</v>
      </c>
      <c r="Z789" s="383"/>
      <c r="AA789" s="383"/>
      <c r="AB789" s="808"/>
      <c r="AC789" s="672" t="s">
        <v>763</v>
      </c>
      <c r="AD789" s="673"/>
      <c r="AE789" s="673"/>
      <c r="AF789" s="673"/>
      <c r="AG789" s="674"/>
      <c r="AH789" s="666" t="s">
        <v>824</v>
      </c>
      <c r="AI789" s="667"/>
      <c r="AJ789" s="667"/>
      <c r="AK789" s="667"/>
      <c r="AL789" s="667"/>
      <c r="AM789" s="667"/>
      <c r="AN789" s="667"/>
      <c r="AO789" s="667"/>
      <c r="AP789" s="667"/>
      <c r="AQ789" s="667"/>
      <c r="AR789" s="667"/>
      <c r="AS789" s="667"/>
      <c r="AT789" s="668"/>
      <c r="AU789" s="382">
        <v>12</v>
      </c>
      <c r="AV789" s="383"/>
      <c r="AW789" s="383"/>
      <c r="AX789" s="384"/>
    </row>
    <row r="790" spans="1:51" ht="24.75" customHeight="1" x14ac:dyDescent="0.15">
      <c r="A790" s="633"/>
      <c r="B790" s="634"/>
      <c r="C790" s="634"/>
      <c r="D790" s="634"/>
      <c r="E790" s="634"/>
      <c r="F790" s="635"/>
      <c r="G790" s="604" t="s">
        <v>799</v>
      </c>
      <c r="H790" s="605"/>
      <c r="I790" s="605"/>
      <c r="J790" s="605"/>
      <c r="K790" s="606"/>
      <c r="L790" s="596" t="s">
        <v>778</v>
      </c>
      <c r="M790" s="597"/>
      <c r="N790" s="597"/>
      <c r="O790" s="597"/>
      <c r="P790" s="597"/>
      <c r="Q790" s="597"/>
      <c r="R790" s="597"/>
      <c r="S790" s="597"/>
      <c r="T790" s="597"/>
      <c r="U790" s="597"/>
      <c r="V790" s="597"/>
      <c r="W790" s="597"/>
      <c r="X790" s="598"/>
      <c r="Y790" s="599">
        <v>12</v>
      </c>
      <c r="Z790" s="600"/>
      <c r="AA790" s="600"/>
      <c r="AB790" s="610"/>
      <c r="AC790" s="604" t="s">
        <v>764</v>
      </c>
      <c r="AD790" s="605"/>
      <c r="AE790" s="605"/>
      <c r="AF790" s="605"/>
      <c r="AG790" s="606"/>
      <c r="AH790" s="596" t="s">
        <v>766</v>
      </c>
      <c r="AI790" s="597"/>
      <c r="AJ790" s="597"/>
      <c r="AK790" s="597"/>
      <c r="AL790" s="597"/>
      <c r="AM790" s="597"/>
      <c r="AN790" s="597"/>
      <c r="AO790" s="597"/>
      <c r="AP790" s="597"/>
      <c r="AQ790" s="597"/>
      <c r="AR790" s="597"/>
      <c r="AS790" s="597"/>
      <c r="AT790" s="598"/>
      <c r="AU790" s="599">
        <v>9</v>
      </c>
      <c r="AV790" s="600"/>
      <c r="AW790" s="600"/>
      <c r="AX790" s="601"/>
    </row>
    <row r="791" spans="1:51" ht="24.75" customHeight="1" x14ac:dyDescent="0.15">
      <c r="A791" s="633"/>
      <c r="B791" s="634"/>
      <c r="C791" s="634"/>
      <c r="D791" s="634"/>
      <c r="E791" s="634"/>
      <c r="F791" s="635"/>
      <c r="G791" s="604" t="s">
        <v>800</v>
      </c>
      <c r="H791" s="624"/>
      <c r="I791" s="624"/>
      <c r="J791" s="624"/>
      <c r="K791" s="625"/>
      <c r="L791" s="596" t="s">
        <v>760</v>
      </c>
      <c r="M791" s="626"/>
      <c r="N791" s="626"/>
      <c r="O791" s="626"/>
      <c r="P791" s="626"/>
      <c r="Q791" s="626"/>
      <c r="R791" s="626"/>
      <c r="S791" s="626"/>
      <c r="T791" s="626"/>
      <c r="U791" s="626"/>
      <c r="V791" s="626"/>
      <c r="W791" s="626"/>
      <c r="X791" s="627"/>
      <c r="Y791" s="599">
        <v>11</v>
      </c>
      <c r="Z791" s="600"/>
      <c r="AA791" s="600"/>
      <c r="AB791" s="610"/>
      <c r="AC791" s="604" t="s">
        <v>765</v>
      </c>
      <c r="AD791" s="605"/>
      <c r="AE791" s="605"/>
      <c r="AF791" s="605"/>
      <c r="AG791" s="606"/>
      <c r="AH791" s="596" t="s">
        <v>767</v>
      </c>
      <c r="AI791" s="597"/>
      <c r="AJ791" s="597"/>
      <c r="AK791" s="597"/>
      <c r="AL791" s="597"/>
      <c r="AM791" s="597"/>
      <c r="AN791" s="597"/>
      <c r="AO791" s="597"/>
      <c r="AP791" s="597"/>
      <c r="AQ791" s="597"/>
      <c r="AR791" s="597"/>
      <c r="AS791" s="597"/>
      <c r="AT791" s="598"/>
      <c r="AU791" s="599">
        <v>2</v>
      </c>
      <c r="AV791" s="600"/>
      <c r="AW791" s="600"/>
      <c r="AX791" s="601"/>
    </row>
    <row r="792" spans="1:51" ht="24.75" customHeight="1" x14ac:dyDescent="0.15">
      <c r="A792" s="633"/>
      <c r="B792" s="634"/>
      <c r="C792" s="634"/>
      <c r="D792" s="634"/>
      <c r="E792" s="634"/>
      <c r="F792" s="635"/>
      <c r="G792" s="604" t="s">
        <v>725</v>
      </c>
      <c r="H792" s="605"/>
      <c r="I792" s="605"/>
      <c r="J792" s="605"/>
      <c r="K792" s="606"/>
      <c r="L792" s="596" t="s">
        <v>761</v>
      </c>
      <c r="M792" s="597"/>
      <c r="N792" s="597"/>
      <c r="O792" s="597"/>
      <c r="P792" s="597"/>
      <c r="Q792" s="597"/>
      <c r="R792" s="597"/>
      <c r="S792" s="597"/>
      <c r="T792" s="597"/>
      <c r="U792" s="597"/>
      <c r="V792" s="597"/>
      <c r="W792" s="597"/>
      <c r="X792" s="598"/>
      <c r="Y792" s="599">
        <v>11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33"/>
      <c r="B793" s="634"/>
      <c r="C793" s="634"/>
      <c r="D793" s="634"/>
      <c r="E793" s="634"/>
      <c r="F793" s="635"/>
      <c r="G793" s="604" t="s">
        <v>724</v>
      </c>
      <c r="H793" s="605"/>
      <c r="I793" s="605"/>
      <c r="J793" s="605"/>
      <c r="K793" s="606"/>
      <c r="L793" s="596" t="s">
        <v>762</v>
      </c>
      <c r="M793" s="597"/>
      <c r="N793" s="597"/>
      <c r="O793" s="597"/>
      <c r="P793" s="597"/>
      <c r="Q793" s="597"/>
      <c r="R793" s="597"/>
      <c r="S793" s="597"/>
      <c r="T793" s="597"/>
      <c r="U793" s="597"/>
      <c r="V793" s="597"/>
      <c r="W793" s="597"/>
      <c r="X793" s="598"/>
      <c r="Y793" s="599">
        <v>9</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3"/>
      <c r="B794" s="634"/>
      <c r="C794" s="634"/>
      <c r="D794" s="634"/>
      <c r="E794" s="634"/>
      <c r="F794" s="635"/>
      <c r="G794" s="604"/>
      <c r="H794" s="624"/>
      <c r="I794" s="624"/>
      <c r="J794" s="624"/>
      <c r="K794" s="625"/>
      <c r="L794" s="596"/>
      <c r="M794" s="626"/>
      <c r="N794" s="626"/>
      <c r="O794" s="626"/>
      <c r="P794" s="626"/>
      <c r="Q794" s="626"/>
      <c r="R794" s="626"/>
      <c r="S794" s="626"/>
      <c r="T794" s="626"/>
      <c r="U794" s="626"/>
      <c r="V794" s="626"/>
      <c r="W794" s="626"/>
      <c r="X794" s="627"/>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3"/>
      <c r="B795" s="634"/>
      <c r="C795" s="634"/>
      <c r="D795" s="634"/>
      <c r="E795" s="634"/>
      <c r="F795" s="635"/>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3"/>
      <c r="B796" s="634"/>
      <c r="C796" s="634"/>
      <c r="D796" s="634"/>
      <c r="E796" s="634"/>
      <c r="F796" s="635"/>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3"/>
      <c r="B797" s="634"/>
      <c r="C797" s="634"/>
      <c r="D797" s="634"/>
      <c r="E797" s="634"/>
      <c r="F797" s="635"/>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3"/>
      <c r="B798" s="634"/>
      <c r="C798" s="634"/>
      <c r="D798" s="634"/>
      <c r="E798" s="634"/>
      <c r="F798" s="635"/>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3"/>
      <c r="B799" s="634"/>
      <c r="C799" s="634"/>
      <c r="D799" s="634"/>
      <c r="E799" s="634"/>
      <c r="F799" s="635"/>
      <c r="G799" s="829" t="s">
        <v>20</v>
      </c>
      <c r="H799" s="830"/>
      <c r="I799" s="830"/>
      <c r="J799" s="830"/>
      <c r="K799" s="830"/>
      <c r="L799" s="831"/>
      <c r="M799" s="832"/>
      <c r="N799" s="832"/>
      <c r="O799" s="832"/>
      <c r="P799" s="832"/>
      <c r="Q799" s="832"/>
      <c r="R799" s="832"/>
      <c r="S799" s="832"/>
      <c r="T799" s="832"/>
      <c r="U799" s="832"/>
      <c r="V799" s="832"/>
      <c r="W799" s="832"/>
      <c r="X799" s="833"/>
      <c r="Y799" s="834">
        <f>SUM(Y789:AB798)</f>
        <v>180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23</v>
      </c>
      <c r="AV799" s="835"/>
      <c r="AW799" s="835"/>
      <c r="AX799" s="837"/>
    </row>
    <row r="800" spans="1:51" ht="24.75" hidden="1" customHeight="1" x14ac:dyDescent="0.15">
      <c r="A800" s="633"/>
      <c r="B800" s="634"/>
      <c r="C800" s="634"/>
      <c r="D800" s="634"/>
      <c r="E800" s="634"/>
      <c r="F800" s="635"/>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9"/>
      <c r="AY800">
        <f>COUNTA($G$802,$AC$802)</f>
        <v>0</v>
      </c>
    </row>
    <row r="801" spans="1:51" ht="24.75" hidden="1" customHeight="1" x14ac:dyDescent="0.15">
      <c r="A801" s="633"/>
      <c r="B801" s="634"/>
      <c r="C801" s="634"/>
      <c r="D801" s="634"/>
      <c r="E801" s="634"/>
      <c r="F801" s="635"/>
      <c r="G801" s="818"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4"/>
      <c r="AC801" s="818"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2"/>
      <c r="Z802" s="383"/>
      <c r="AA802" s="383"/>
      <c r="AB802" s="808"/>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0</v>
      </c>
    </row>
    <row r="803" spans="1:51" ht="24.75" hidden="1" customHeight="1" x14ac:dyDescent="0.15">
      <c r="A803" s="633"/>
      <c r="B803" s="634"/>
      <c r="C803" s="634"/>
      <c r="D803" s="634"/>
      <c r="E803" s="634"/>
      <c r="F803" s="635"/>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3"/>
      <c r="B804" s="634"/>
      <c r="C804" s="634"/>
      <c r="D804" s="634"/>
      <c r="E804" s="634"/>
      <c r="F804" s="635"/>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3"/>
      <c r="B805" s="634"/>
      <c r="C805" s="634"/>
      <c r="D805" s="634"/>
      <c r="E805" s="634"/>
      <c r="F805" s="635"/>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3"/>
      <c r="B806" s="634"/>
      <c r="C806" s="634"/>
      <c r="D806" s="634"/>
      <c r="E806" s="634"/>
      <c r="F806" s="635"/>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3"/>
      <c r="B807" s="634"/>
      <c r="C807" s="634"/>
      <c r="D807" s="634"/>
      <c r="E807" s="634"/>
      <c r="F807" s="635"/>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3"/>
      <c r="B808" s="634"/>
      <c r="C808" s="634"/>
      <c r="D808" s="634"/>
      <c r="E808" s="634"/>
      <c r="F808" s="635"/>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3"/>
      <c r="B809" s="634"/>
      <c r="C809" s="634"/>
      <c r="D809" s="634"/>
      <c r="E809" s="634"/>
      <c r="F809" s="635"/>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3"/>
      <c r="B810" s="634"/>
      <c r="C810" s="634"/>
      <c r="D810" s="634"/>
      <c r="E810" s="634"/>
      <c r="F810" s="635"/>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3"/>
      <c r="B811" s="634"/>
      <c r="C811" s="634"/>
      <c r="D811" s="634"/>
      <c r="E811" s="634"/>
      <c r="F811" s="635"/>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33"/>
      <c r="B812" s="634"/>
      <c r="C812" s="634"/>
      <c r="D812" s="634"/>
      <c r="E812" s="634"/>
      <c r="F812" s="635"/>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3"/>
      <c r="B813" s="634"/>
      <c r="C813" s="634"/>
      <c r="D813" s="634"/>
      <c r="E813" s="634"/>
      <c r="F813" s="635"/>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9"/>
      <c r="AY813">
        <f>COUNTA($G$815,$AC$815)</f>
        <v>0</v>
      </c>
    </row>
    <row r="814" spans="1:51" ht="24.75" hidden="1" customHeight="1" x14ac:dyDescent="0.15">
      <c r="A814" s="633"/>
      <c r="B814" s="634"/>
      <c r="C814" s="634"/>
      <c r="D814" s="634"/>
      <c r="E814" s="634"/>
      <c r="F814" s="635"/>
      <c r="G814" s="818"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4"/>
      <c r="AC814" s="818"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8"/>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3"/>
      <c r="B816" s="634"/>
      <c r="C816" s="634"/>
      <c r="D816" s="634"/>
      <c r="E816" s="634"/>
      <c r="F816" s="635"/>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3"/>
      <c r="B817" s="634"/>
      <c r="C817" s="634"/>
      <c r="D817" s="634"/>
      <c r="E817" s="634"/>
      <c r="F817" s="635"/>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3"/>
      <c r="B818" s="634"/>
      <c r="C818" s="634"/>
      <c r="D818" s="634"/>
      <c r="E818" s="634"/>
      <c r="F818" s="635"/>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3"/>
      <c r="B819" s="634"/>
      <c r="C819" s="634"/>
      <c r="D819" s="634"/>
      <c r="E819" s="634"/>
      <c r="F819" s="635"/>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3"/>
      <c r="B820" s="634"/>
      <c r="C820" s="634"/>
      <c r="D820" s="634"/>
      <c r="E820" s="634"/>
      <c r="F820" s="635"/>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3"/>
      <c r="B821" s="634"/>
      <c r="C821" s="634"/>
      <c r="D821" s="634"/>
      <c r="E821" s="634"/>
      <c r="F821" s="635"/>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3"/>
      <c r="B822" s="634"/>
      <c r="C822" s="634"/>
      <c r="D822" s="634"/>
      <c r="E822" s="634"/>
      <c r="F822" s="635"/>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3"/>
      <c r="B823" s="634"/>
      <c r="C823" s="634"/>
      <c r="D823" s="634"/>
      <c r="E823" s="634"/>
      <c r="F823" s="635"/>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3"/>
      <c r="B824" s="634"/>
      <c r="C824" s="634"/>
      <c r="D824" s="634"/>
      <c r="E824" s="634"/>
      <c r="F824" s="635"/>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3"/>
      <c r="B825" s="634"/>
      <c r="C825" s="634"/>
      <c r="D825" s="634"/>
      <c r="E825" s="634"/>
      <c r="F825" s="635"/>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3"/>
      <c r="B826" s="634"/>
      <c r="C826" s="634"/>
      <c r="D826" s="634"/>
      <c r="E826" s="634"/>
      <c r="F826" s="635"/>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9"/>
      <c r="AY826">
        <f>COUNTA($G$828,$AC$828)</f>
        <v>0</v>
      </c>
    </row>
    <row r="827" spans="1:51" ht="24.75" hidden="1" customHeight="1" x14ac:dyDescent="0.15">
      <c r="A827" s="633"/>
      <c r="B827" s="634"/>
      <c r="C827" s="634"/>
      <c r="D827" s="634"/>
      <c r="E827" s="634"/>
      <c r="F827" s="635"/>
      <c r="G827" s="818"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4"/>
      <c r="AC827" s="818"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8"/>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3"/>
      <c r="B829" s="634"/>
      <c r="C829" s="634"/>
      <c r="D829" s="634"/>
      <c r="E829" s="634"/>
      <c r="F829" s="635"/>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3"/>
      <c r="B830" s="634"/>
      <c r="C830" s="634"/>
      <c r="D830" s="634"/>
      <c r="E830" s="634"/>
      <c r="F830" s="635"/>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3"/>
      <c r="B831" s="634"/>
      <c r="C831" s="634"/>
      <c r="D831" s="634"/>
      <c r="E831" s="634"/>
      <c r="F831" s="635"/>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3"/>
      <c r="B832" s="634"/>
      <c r="C832" s="634"/>
      <c r="D832" s="634"/>
      <c r="E832" s="634"/>
      <c r="F832" s="635"/>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3"/>
      <c r="B833" s="634"/>
      <c r="C833" s="634"/>
      <c r="D833" s="634"/>
      <c r="E833" s="634"/>
      <c r="F833" s="635"/>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3"/>
      <c r="B834" s="634"/>
      <c r="C834" s="634"/>
      <c r="D834" s="634"/>
      <c r="E834" s="634"/>
      <c r="F834" s="635"/>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3"/>
      <c r="B835" s="634"/>
      <c r="C835" s="634"/>
      <c r="D835" s="634"/>
      <c r="E835" s="634"/>
      <c r="F835" s="635"/>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3"/>
      <c r="B836" s="634"/>
      <c r="C836" s="634"/>
      <c r="D836" s="634"/>
      <c r="E836" s="634"/>
      <c r="F836" s="635"/>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3"/>
      <c r="B837" s="634"/>
      <c r="C837" s="634"/>
      <c r="D837" s="634"/>
      <c r="E837" s="634"/>
      <c r="F837" s="635"/>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3"/>
      <c r="B838" s="634"/>
      <c r="C838" s="634"/>
      <c r="D838" s="634"/>
      <c r="E838" s="634"/>
      <c r="F838" s="635"/>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773</v>
      </c>
      <c r="D845" s="343"/>
      <c r="E845" s="343"/>
      <c r="F845" s="343"/>
      <c r="G845" s="343"/>
      <c r="H845" s="343"/>
      <c r="I845" s="343"/>
      <c r="J845" s="344">
        <v>6000012070001</v>
      </c>
      <c r="K845" s="345"/>
      <c r="L845" s="345"/>
      <c r="M845" s="345"/>
      <c r="N845" s="345"/>
      <c r="O845" s="345"/>
      <c r="P845" s="346" t="s">
        <v>757</v>
      </c>
      <c r="Q845" s="346"/>
      <c r="R845" s="346"/>
      <c r="S845" s="346"/>
      <c r="T845" s="346"/>
      <c r="U845" s="346"/>
      <c r="V845" s="346"/>
      <c r="W845" s="346"/>
      <c r="X845" s="346"/>
      <c r="Y845" s="347">
        <v>180</v>
      </c>
      <c r="Z845" s="348"/>
      <c r="AA845" s="348"/>
      <c r="AB845" s="349"/>
      <c r="AC845" s="350" t="s">
        <v>80</v>
      </c>
      <c r="AD845" s="351"/>
      <c r="AE845" s="351"/>
      <c r="AF845" s="351"/>
      <c r="AG845" s="351"/>
      <c r="AH845" s="366" t="s">
        <v>726</v>
      </c>
      <c r="AI845" s="367"/>
      <c r="AJ845" s="367"/>
      <c r="AK845" s="367"/>
      <c r="AL845" s="354" t="s">
        <v>726</v>
      </c>
      <c r="AM845" s="355"/>
      <c r="AN845" s="355"/>
      <c r="AO845" s="356"/>
      <c r="AP845" s="357" t="s">
        <v>726</v>
      </c>
      <c r="AQ845" s="357"/>
      <c r="AR845" s="357"/>
      <c r="AS845" s="357"/>
      <c r="AT845" s="357"/>
      <c r="AU845" s="357"/>
      <c r="AV845" s="357"/>
      <c r="AW845" s="357"/>
      <c r="AX845" s="357"/>
    </row>
    <row r="846" spans="1:51" ht="30" customHeight="1" x14ac:dyDescent="0.15">
      <c r="A846" s="370">
        <v>2</v>
      </c>
      <c r="B846" s="370">
        <v>1</v>
      </c>
      <c r="C846" s="358" t="s">
        <v>772</v>
      </c>
      <c r="D846" s="343"/>
      <c r="E846" s="343"/>
      <c r="F846" s="343"/>
      <c r="G846" s="343"/>
      <c r="H846" s="343"/>
      <c r="I846" s="343"/>
      <c r="J846" s="344">
        <v>6000012070001</v>
      </c>
      <c r="K846" s="345"/>
      <c r="L846" s="345"/>
      <c r="M846" s="345"/>
      <c r="N846" s="345"/>
      <c r="O846" s="345"/>
      <c r="P846" s="346" t="s">
        <v>757</v>
      </c>
      <c r="Q846" s="346"/>
      <c r="R846" s="346"/>
      <c r="S846" s="346"/>
      <c r="T846" s="346"/>
      <c r="U846" s="346"/>
      <c r="V846" s="346"/>
      <c r="W846" s="346"/>
      <c r="X846" s="346"/>
      <c r="Y846" s="347">
        <v>171</v>
      </c>
      <c r="Z846" s="348"/>
      <c r="AA846" s="348"/>
      <c r="AB846" s="349"/>
      <c r="AC846" s="350" t="s">
        <v>80</v>
      </c>
      <c r="AD846" s="351"/>
      <c r="AE846" s="351"/>
      <c r="AF846" s="351"/>
      <c r="AG846" s="351"/>
      <c r="AH846" s="366" t="s">
        <v>726</v>
      </c>
      <c r="AI846" s="367"/>
      <c r="AJ846" s="367"/>
      <c r="AK846" s="367"/>
      <c r="AL846" s="354" t="s">
        <v>726</v>
      </c>
      <c r="AM846" s="355"/>
      <c r="AN846" s="355"/>
      <c r="AO846" s="356"/>
      <c r="AP846" s="357" t="s">
        <v>726</v>
      </c>
      <c r="AQ846" s="357"/>
      <c r="AR846" s="357"/>
      <c r="AS846" s="357"/>
      <c r="AT846" s="357"/>
      <c r="AU846" s="357"/>
      <c r="AV846" s="357"/>
      <c r="AW846" s="357"/>
      <c r="AX846" s="357"/>
      <c r="AY846">
        <f>COUNTA($C$846)</f>
        <v>1</v>
      </c>
    </row>
    <row r="847" spans="1:51" ht="30" customHeight="1" x14ac:dyDescent="0.15">
      <c r="A847" s="370">
        <v>3</v>
      </c>
      <c r="B847" s="370">
        <v>1</v>
      </c>
      <c r="C847" s="358" t="s">
        <v>775</v>
      </c>
      <c r="D847" s="343"/>
      <c r="E847" s="343"/>
      <c r="F847" s="343"/>
      <c r="G847" s="343"/>
      <c r="H847" s="343"/>
      <c r="I847" s="343"/>
      <c r="J847" s="344">
        <v>6000012070001</v>
      </c>
      <c r="K847" s="345"/>
      <c r="L847" s="345"/>
      <c r="M847" s="345"/>
      <c r="N847" s="345"/>
      <c r="O847" s="345"/>
      <c r="P847" s="359" t="s">
        <v>757</v>
      </c>
      <c r="Q847" s="346"/>
      <c r="R847" s="346"/>
      <c r="S847" s="346"/>
      <c r="T847" s="346"/>
      <c r="U847" s="346"/>
      <c r="V847" s="346"/>
      <c r="W847" s="346"/>
      <c r="X847" s="346"/>
      <c r="Y847" s="347">
        <v>158</v>
      </c>
      <c r="Z847" s="348"/>
      <c r="AA847" s="348"/>
      <c r="AB847" s="349"/>
      <c r="AC847" s="350" t="s">
        <v>80</v>
      </c>
      <c r="AD847" s="351"/>
      <c r="AE847" s="351"/>
      <c r="AF847" s="351"/>
      <c r="AG847" s="351"/>
      <c r="AH847" s="352" t="s">
        <v>726</v>
      </c>
      <c r="AI847" s="353"/>
      <c r="AJ847" s="353"/>
      <c r="AK847" s="353"/>
      <c r="AL847" s="354" t="s">
        <v>726</v>
      </c>
      <c r="AM847" s="355"/>
      <c r="AN847" s="355"/>
      <c r="AO847" s="356"/>
      <c r="AP847" s="357" t="s">
        <v>726</v>
      </c>
      <c r="AQ847" s="357"/>
      <c r="AR847" s="357"/>
      <c r="AS847" s="357"/>
      <c r="AT847" s="357"/>
      <c r="AU847" s="357"/>
      <c r="AV847" s="357"/>
      <c r="AW847" s="357"/>
      <c r="AX847" s="357"/>
      <c r="AY847">
        <f>COUNTA($C$847)</f>
        <v>1</v>
      </c>
    </row>
    <row r="848" spans="1:51" ht="30" customHeight="1" x14ac:dyDescent="0.15">
      <c r="A848" s="370">
        <v>4</v>
      </c>
      <c r="B848" s="370">
        <v>1</v>
      </c>
      <c r="C848" s="358" t="s">
        <v>776</v>
      </c>
      <c r="D848" s="343"/>
      <c r="E848" s="343"/>
      <c r="F848" s="343"/>
      <c r="G848" s="343"/>
      <c r="H848" s="343"/>
      <c r="I848" s="343"/>
      <c r="J848" s="344">
        <v>6000012070001</v>
      </c>
      <c r="K848" s="345"/>
      <c r="L848" s="345"/>
      <c r="M848" s="345"/>
      <c r="N848" s="345"/>
      <c r="O848" s="345"/>
      <c r="P848" s="359" t="s">
        <v>757</v>
      </c>
      <c r="Q848" s="346"/>
      <c r="R848" s="346"/>
      <c r="S848" s="346"/>
      <c r="T848" s="346"/>
      <c r="U848" s="346"/>
      <c r="V848" s="346"/>
      <c r="W848" s="346"/>
      <c r="X848" s="346"/>
      <c r="Y848" s="347">
        <v>139</v>
      </c>
      <c r="Z848" s="348"/>
      <c r="AA848" s="348"/>
      <c r="AB848" s="349"/>
      <c r="AC848" s="350" t="s">
        <v>80</v>
      </c>
      <c r="AD848" s="351"/>
      <c r="AE848" s="351"/>
      <c r="AF848" s="351"/>
      <c r="AG848" s="351"/>
      <c r="AH848" s="352" t="s">
        <v>726</v>
      </c>
      <c r="AI848" s="353"/>
      <c r="AJ848" s="353"/>
      <c r="AK848" s="353"/>
      <c r="AL848" s="354" t="s">
        <v>726</v>
      </c>
      <c r="AM848" s="355"/>
      <c r="AN848" s="355"/>
      <c r="AO848" s="356"/>
      <c r="AP848" s="357" t="s">
        <v>726</v>
      </c>
      <c r="AQ848" s="357"/>
      <c r="AR848" s="357"/>
      <c r="AS848" s="357"/>
      <c r="AT848" s="357"/>
      <c r="AU848" s="357"/>
      <c r="AV848" s="357"/>
      <c r="AW848" s="357"/>
      <c r="AX848" s="357"/>
      <c r="AY848">
        <f>COUNTA($C$848)</f>
        <v>1</v>
      </c>
    </row>
    <row r="849" spans="1:51" ht="30" customHeight="1" x14ac:dyDescent="0.15">
      <c r="A849" s="370">
        <v>5</v>
      </c>
      <c r="B849" s="370">
        <v>1</v>
      </c>
      <c r="C849" s="358" t="s">
        <v>774</v>
      </c>
      <c r="D849" s="343"/>
      <c r="E849" s="343"/>
      <c r="F849" s="343"/>
      <c r="G849" s="343"/>
      <c r="H849" s="343"/>
      <c r="I849" s="343"/>
      <c r="J849" s="344">
        <v>6000012070001</v>
      </c>
      <c r="K849" s="345"/>
      <c r="L849" s="345"/>
      <c r="M849" s="345"/>
      <c r="N849" s="345"/>
      <c r="O849" s="345"/>
      <c r="P849" s="346" t="s">
        <v>757</v>
      </c>
      <c r="Q849" s="346"/>
      <c r="R849" s="346"/>
      <c r="S849" s="346"/>
      <c r="T849" s="346"/>
      <c r="U849" s="346"/>
      <c r="V849" s="346"/>
      <c r="W849" s="346"/>
      <c r="X849" s="346"/>
      <c r="Y849" s="347">
        <v>123</v>
      </c>
      <c r="Z849" s="348"/>
      <c r="AA849" s="348"/>
      <c r="AB849" s="349"/>
      <c r="AC849" s="350" t="s">
        <v>80</v>
      </c>
      <c r="AD849" s="351"/>
      <c r="AE849" s="351"/>
      <c r="AF849" s="351"/>
      <c r="AG849" s="351"/>
      <c r="AH849" s="352" t="s">
        <v>726</v>
      </c>
      <c r="AI849" s="353"/>
      <c r="AJ849" s="353"/>
      <c r="AK849" s="353"/>
      <c r="AL849" s="354" t="s">
        <v>726</v>
      </c>
      <c r="AM849" s="355"/>
      <c r="AN849" s="355"/>
      <c r="AO849" s="356"/>
      <c r="AP849" s="357" t="s">
        <v>726</v>
      </c>
      <c r="AQ849" s="357"/>
      <c r="AR849" s="357"/>
      <c r="AS849" s="357"/>
      <c r="AT849" s="357"/>
      <c r="AU849" s="357"/>
      <c r="AV849" s="357"/>
      <c r="AW849" s="357"/>
      <c r="AX849" s="357"/>
      <c r="AY849">
        <f>COUNTA($C$849)</f>
        <v>1</v>
      </c>
    </row>
    <row r="850" spans="1:51" ht="30" customHeight="1" x14ac:dyDescent="0.15">
      <c r="A850" s="370">
        <v>6</v>
      </c>
      <c r="B850" s="370">
        <v>1</v>
      </c>
      <c r="C850" s="358" t="s">
        <v>802</v>
      </c>
      <c r="D850" s="343"/>
      <c r="E850" s="343"/>
      <c r="F850" s="343"/>
      <c r="G850" s="343"/>
      <c r="H850" s="343"/>
      <c r="I850" s="343"/>
      <c r="J850" s="344">
        <v>6000012070001</v>
      </c>
      <c r="K850" s="345"/>
      <c r="L850" s="345"/>
      <c r="M850" s="345"/>
      <c r="N850" s="345"/>
      <c r="O850" s="345"/>
      <c r="P850" s="346" t="s">
        <v>757</v>
      </c>
      <c r="Q850" s="346"/>
      <c r="R850" s="346"/>
      <c r="S850" s="346"/>
      <c r="T850" s="346"/>
      <c r="U850" s="346"/>
      <c r="V850" s="346"/>
      <c r="W850" s="346"/>
      <c r="X850" s="346"/>
      <c r="Y850" s="347">
        <v>96</v>
      </c>
      <c r="Z850" s="348"/>
      <c r="AA850" s="348"/>
      <c r="AB850" s="349"/>
      <c r="AC850" s="350" t="s">
        <v>80</v>
      </c>
      <c r="AD850" s="351"/>
      <c r="AE850" s="351"/>
      <c r="AF850" s="351"/>
      <c r="AG850" s="351"/>
      <c r="AH850" s="352" t="s">
        <v>726</v>
      </c>
      <c r="AI850" s="353"/>
      <c r="AJ850" s="353"/>
      <c r="AK850" s="353"/>
      <c r="AL850" s="354" t="s">
        <v>726</v>
      </c>
      <c r="AM850" s="355"/>
      <c r="AN850" s="355"/>
      <c r="AO850" s="356"/>
      <c r="AP850" s="357" t="s">
        <v>726</v>
      </c>
      <c r="AQ850" s="357"/>
      <c r="AR850" s="357"/>
      <c r="AS850" s="357"/>
      <c r="AT850" s="357"/>
      <c r="AU850" s="357"/>
      <c r="AV850" s="357"/>
      <c r="AW850" s="357"/>
      <c r="AX850" s="357"/>
      <c r="AY850">
        <f>COUNTA($C$850)</f>
        <v>1</v>
      </c>
    </row>
    <row r="851" spans="1:51" ht="30" customHeight="1" x14ac:dyDescent="0.15">
      <c r="A851" s="370">
        <v>7</v>
      </c>
      <c r="B851" s="370">
        <v>1</v>
      </c>
      <c r="C851" s="358" t="s">
        <v>801</v>
      </c>
      <c r="D851" s="343"/>
      <c r="E851" s="343"/>
      <c r="F851" s="343"/>
      <c r="G851" s="343"/>
      <c r="H851" s="343"/>
      <c r="I851" s="343"/>
      <c r="J851" s="344">
        <v>6000012070001</v>
      </c>
      <c r="K851" s="345"/>
      <c r="L851" s="345"/>
      <c r="M851" s="345"/>
      <c r="N851" s="345"/>
      <c r="O851" s="345"/>
      <c r="P851" s="346" t="s">
        <v>757</v>
      </c>
      <c r="Q851" s="346"/>
      <c r="R851" s="346"/>
      <c r="S851" s="346"/>
      <c r="T851" s="346"/>
      <c r="U851" s="346"/>
      <c r="V851" s="346"/>
      <c r="W851" s="346"/>
      <c r="X851" s="346"/>
      <c r="Y851" s="347">
        <v>94</v>
      </c>
      <c r="Z851" s="348"/>
      <c r="AA851" s="348"/>
      <c r="AB851" s="349"/>
      <c r="AC851" s="350" t="s">
        <v>80</v>
      </c>
      <c r="AD851" s="351"/>
      <c r="AE851" s="351"/>
      <c r="AF851" s="351"/>
      <c r="AG851" s="351"/>
      <c r="AH851" s="352" t="s">
        <v>726</v>
      </c>
      <c r="AI851" s="353"/>
      <c r="AJ851" s="353"/>
      <c r="AK851" s="353"/>
      <c r="AL851" s="354" t="s">
        <v>726</v>
      </c>
      <c r="AM851" s="355"/>
      <c r="AN851" s="355"/>
      <c r="AO851" s="356"/>
      <c r="AP851" s="357" t="s">
        <v>726</v>
      </c>
      <c r="AQ851" s="357"/>
      <c r="AR851" s="357"/>
      <c r="AS851" s="357"/>
      <c r="AT851" s="357"/>
      <c r="AU851" s="357"/>
      <c r="AV851" s="357"/>
      <c r="AW851" s="357"/>
      <c r="AX851" s="357"/>
      <c r="AY851">
        <f>COUNTA($C$851)</f>
        <v>1</v>
      </c>
    </row>
    <row r="852" spans="1:51" ht="30" customHeight="1" x14ac:dyDescent="0.15">
      <c r="A852" s="370">
        <v>8</v>
      </c>
      <c r="B852" s="370">
        <v>1</v>
      </c>
      <c r="C852" s="358" t="s">
        <v>803</v>
      </c>
      <c r="D852" s="343"/>
      <c r="E852" s="343"/>
      <c r="F852" s="343"/>
      <c r="G852" s="343"/>
      <c r="H852" s="343"/>
      <c r="I852" s="343"/>
      <c r="J852" s="344">
        <v>6000012070001</v>
      </c>
      <c r="K852" s="345"/>
      <c r="L852" s="345"/>
      <c r="M852" s="345"/>
      <c r="N852" s="345"/>
      <c r="O852" s="345"/>
      <c r="P852" s="346" t="s">
        <v>757</v>
      </c>
      <c r="Q852" s="346"/>
      <c r="R852" s="346"/>
      <c r="S852" s="346"/>
      <c r="T852" s="346"/>
      <c r="U852" s="346"/>
      <c r="V852" s="346"/>
      <c r="W852" s="346"/>
      <c r="X852" s="346"/>
      <c r="Y852" s="347">
        <v>90</v>
      </c>
      <c r="Z852" s="348"/>
      <c r="AA852" s="348"/>
      <c r="AB852" s="349"/>
      <c r="AC852" s="350" t="s">
        <v>80</v>
      </c>
      <c r="AD852" s="351"/>
      <c r="AE852" s="351"/>
      <c r="AF852" s="351"/>
      <c r="AG852" s="351"/>
      <c r="AH852" s="352" t="s">
        <v>726</v>
      </c>
      <c r="AI852" s="353"/>
      <c r="AJ852" s="353"/>
      <c r="AK852" s="353"/>
      <c r="AL852" s="354" t="s">
        <v>726</v>
      </c>
      <c r="AM852" s="355"/>
      <c r="AN852" s="355"/>
      <c r="AO852" s="356"/>
      <c r="AP852" s="357" t="s">
        <v>726</v>
      </c>
      <c r="AQ852" s="357"/>
      <c r="AR852" s="357"/>
      <c r="AS852" s="357"/>
      <c r="AT852" s="357"/>
      <c r="AU852" s="357"/>
      <c r="AV852" s="357"/>
      <c r="AW852" s="357"/>
      <c r="AX852" s="357"/>
      <c r="AY852">
        <f>COUNTA($C$852)</f>
        <v>1</v>
      </c>
    </row>
    <row r="853" spans="1:51" ht="30" customHeight="1" x14ac:dyDescent="0.15">
      <c r="A853" s="370">
        <v>9</v>
      </c>
      <c r="B853" s="370">
        <v>1</v>
      </c>
      <c r="C853" s="358" t="s">
        <v>804</v>
      </c>
      <c r="D853" s="343"/>
      <c r="E853" s="343"/>
      <c r="F853" s="343"/>
      <c r="G853" s="343"/>
      <c r="H853" s="343"/>
      <c r="I853" s="343"/>
      <c r="J853" s="344">
        <v>6000012070001</v>
      </c>
      <c r="K853" s="345"/>
      <c r="L853" s="345"/>
      <c r="M853" s="345"/>
      <c r="N853" s="345"/>
      <c r="O853" s="345"/>
      <c r="P853" s="346" t="s">
        <v>757</v>
      </c>
      <c r="Q853" s="346"/>
      <c r="R853" s="346"/>
      <c r="S853" s="346"/>
      <c r="T853" s="346"/>
      <c r="U853" s="346"/>
      <c r="V853" s="346"/>
      <c r="W853" s="346"/>
      <c r="X853" s="346"/>
      <c r="Y853" s="347">
        <v>88</v>
      </c>
      <c r="Z853" s="348"/>
      <c r="AA853" s="348"/>
      <c r="AB853" s="349"/>
      <c r="AC853" s="350" t="s">
        <v>80</v>
      </c>
      <c r="AD853" s="351"/>
      <c r="AE853" s="351"/>
      <c r="AF853" s="351"/>
      <c r="AG853" s="351"/>
      <c r="AH853" s="352" t="s">
        <v>726</v>
      </c>
      <c r="AI853" s="353"/>
      <c r="AJ853" s="353"/>
      <c r="AK853" s="353"/>
      <c r="AL853" s="354" t="s">
        <v>726</v>
      </c>
      <c r="AM853" s="355"/>
      <c r="AN853" s="355"/>
      <c r="AO853" s="356"/>
      <c r="AP853" s="357" t="s">
        <v>726</v>
      </c>
      <c r="AQ853" s="357"/>
      <c r="AR853" s="357"/>
      <c r="AS853" s="357"/>
      <c r="AT853" s="357"/>
      <c r="AU853" s="357"/>
      <c r="AV853" s="357"/>
      <c r="AW853" s="357"/>
      <c r="AX853" s="357"/>
      <c r="AY853">
        <f>COUNTA($C$853)</f>
        <v>1</v>
      </c>
    </row>
    <row r="854" spans="1:51" ht="30" customHeight="1" x14ac:dyDescent="0.15">
      <c r="A854" s="370">
        <v>10</v>
      </c>
      <c r="B854" s="370">
        <v>1</v>
      </c>
      <c r="C854" s="358" t="s">
        <v>805</v>
      </c>
      <c r="D854" s="343"/>
      <c r="E854" s="343"/>
      <c r="F854" s="343"/>
      <c r="G854" s="343"/>
      <c r="H854" s="343"/>
      <c r="I854" s="343"/>
      <c r="J854" s="344">
        <v>6000012070001</v>
      </c>
      <c r="K854" s="345"/>
      <c r="L854" s="345"/>
      <c r="M854" s="345"/>
      <c r="N854" s="345"/>
      <c r="O854" s="345"/>
      <c r="P854" s="346" t="s">
        <v>757</v>
      </c>
      <c r="Q854" s="346"/>
      <c r="R854" s="346"/>
      <c r="S854" s="346"/>
      <c r="T854" s="346"/>
      <c r="U854" s="346"/>
      <c r="V854" s="346"/>
      <c r="W854" s="346"/>
      <c r="X854" s="346"/>
      <c r="Y854" s="347">
        <v>83</v>
      </c>
      <c r="Z854" s="348"/>
      <c r="AA854" s="348"/>
      <c r="AB854" s="349"/>
      <c r="AC854" s="350" t="s">
        <v>80</v>
      </c>
      <c r="AD854" s="351"/>
      <c r="AE854" s="351"/>
      <c r="AF854" s="351"/>
      <c r="AG854" s="351"/>
      <c r="AH854" s="352" t="s">
        <v>726</v>
      </c>
      <c r="AI854" s="353"/>
      <c r="AJ854" s="353"/>
      <c r="AK854" s="353"/>
      <c r="AL854" s="354" t="s">
        <v>726</v>
      </c>
      <c r="AM854" s="355"/>
      <c r="AN854" s="355"/>
      <c r="AO854" s="356"/>
      <c r="AP854" s="357" t="s">
        <v>726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780</v>
      </c>
      <c r="D878" s="343"/>
      <c r="E878" s="343"/>
      <c r="F878" s="343"/>
      <c r="G878" s="343"/>
      <c r="H878" s="343"/>
      <c r="I878" s="343"/>
      <c r="J878" s="344" t="s">
        <v>726</v>
      </c>
      <c r="K878" s="345"/>
      <c r="L878" s="345"/>
      <c r="M878" s="345"/>
      <c r="N878" s="345"/>
      <c r="O878" s="345"/>
      <c r="P878" s="359" t="s">
        <v>781</v>
      </c>
      <c r="Q878" s="346"/>
      <c r="R878" s="346"/>
      <c r="S878" s="346"/>
      <c r="T878" s="346"/>
      <c r="U878" s="346"/>
      <c r="V878" s="346"/>
      <c r="W878" s="346"/>
      <c r="X878" s="346"/>
      <c r="Y878" s="347">
        <v>23</v>
      </c>
      <c r="Z878" s="348"/>
      <c r="AA878" s="348"/>
      <c r="AB878" s="349"/>
      <c r="AC878" s="350" t="s">
        <v>373</v>
      </c>
      <c r="AD878" s="351"/>
      <c r="AE878" s="351"/>
      <c r="AF878" s="351"/>
      <c r="AG878" s="351"/>
      <c r="AH878" s="366">
        <v>1</v>
      </c>
      <c r="AI878" s="367"/>
      <c r="AJ878" s="367"/>
      <c r="AK878" s="367"/>
      <c r="AL878" s="354">
        <v>99.8</v>
      </c>
      <c r="AM878" s="355"/>
      <c r="AN878" s="355"/>
      <c r="AO878" s="356"/>
      <c r="AP878" s="357" t="s">
        <v>726</v>
      </c>
      <c r="AQ878" s="357"/>
      <c r="AR878" s="357"/>
      <c r="AS878" s="357"/>
      <c r="AT878" s="357"/>
      <c r="AU878" s="357"/>
      <c r="AV878" s="357"/>
      <c r="AW878" s="357"/>
      <c r="AX878" s="357"/>
      <c r="AY878">
        <f t="shared" si="118"/>
        <v>1</v>
      </c>
    </row>
    <row r="879" spans="1:51" ht="30" customHeight="1" x14ac:dyDescent="0.15">
      <c r="A879" s="370">
        <v>2</v>
      </c>
      <c r="B879" s="370">
        <v>1</v>
      </c>
      <c r="C879" s="358" t="s">
        <v>782</v>
      </c>
      <c r="D879" s="343"/>
      <c r="E879" s="343"/>
      <c r="F879" s="343"/>
      <c r="G879" s="343"/>
      <c r="H879" s="343"/>
      <c r="I879" s="343"/>
      <c r="J879" s="344">
        <v>1290005013281</v>
      </c>
      <c r="K879" s="345"/>
      <c r="L879" s="345"/>
      <c r="M879" s="345"/>
      <c r="N879" s="345"/>
      <c r="O879" s="345"/>
      <c r="P879" s="359" t="s">
        <v>791</v>
      </c>
      <c r="Q879" s="346"/>
      <c r="R879" s="346"/>
      <c r="S879" s="346"/>
      <c r="T879" s="346"/>
      <c r="U879" s="346"/>
      <c r="V879" s="346"/>
      <c r="W879" s="346"/>
      <c r="X879" s="346"/>
      <c r="Y879" s="347">
        <v>19</v>
      </c>
      <c r="Z879" s="348"/>
      <c r="AA879" s="348"/>
      <c r="AB879" s="349"/>
      <c r="AC879" s="350" t="s">
        <v>373</v>
      </c>
      <c r="AD879" s="351"/>
      <c r="AE879" s="351"/>
      <c r="AF879" s="351"/>
      <c r="AG879" s="351"/>
      <c r="AH879" s="366">
        <v>1</v>
      </c>
      <c r="AI879" s="367"/>
      <c r="AJ879" s="367"/>
      <c r="AK879" s="367"/>
      <c r="AL879" s="354">
        <v>99.3</v>
      </c>
      <c r="AM879" s="355"/>
      <c r="AN879" s="355"/>
      <c r="AO879" s="356"/>
      <c r="AP879" s="357" t="s">
        <v>726</v>
      </c>
      <c r="AQ879" s="357"/>
      <c r="AR879" s="357"/>
      <c r="AS879" s="357"/>
      <c r="AT879" s="357"/>
      <c r="AU879" s="357"/>
      <c r="AV879" s="357"/>
      <c r="AW879" s="357"/>
      <c r="AX879" s="357"/>
      <c r="AY879">
        <f>COUNTA($C$879)</f>
        <v>1</v>
      </c>
    </row>
    <row r="880" spans="1:51" ht="30" customHeight="1" x14ac:dyDescent="0.15">
      <c r="A880" s="370">
        <v>3</v>
      </c>
      <c r="B880" s="370">
        <v>1</v>
      </c>
      <c r="C880" s="358" t="s">
        <v>783</v>
      </c>
      <c r="D880" s="343"/>
      <c r="E880" s="343"/>
      <c r="F880" s="343"/>
      <c r="G880" s="343"/>
      <c r="H880" s="343"/>
      <c r="I880" s="343"/>
      <c r="J880" s="344">
        <v>6280005000152</v>
      </c>
      <c r="K880" s="345"/>
      <c r="L880" s="345"/>
      <c r="M880" s="345"/>
      <c r="N880" s="345"/>
      <c r="O880" s="345"/>
      <c r="P880" s="359" t="s">
        <v>792</v>
      </c>
      <c r="Q880" s="346"/>
      <c r="R880" s="346"/>
      <c r="S880" s="346"/>
      <c r="T880" s="346"/>
      <c r="U880" s="346"/>
      <c r="V880" s="346"/>
      <c r="W880" s="346"/>
      <c r="X880" s="346"/>
      <c r="Y880" s="347">
        <v>19</v>
      </c>
      <c r="Z880" s="348"/>
      <c r="AA880" s="348"/>
      <c r="AB880" s="349"/>
      <c r="AC880" s="350" t="s">
        <v>373</v>
      </c>
      <c r="AD880" s="351"/>
      <c r="AE880" s="351"/>
      <c r="AF880" s="351"/>
      <c r="AG880" s="351"/>
      <c r="AH880" s="352">
        <v>1</v>
      </c>
      <c r="AI880" s="353"/>
      <c r="AJ880" s="353"/>
      <c r="AK880" s="353"/>
      <c r="AL880" s="354">
        <v>99.3</v>
      </c>
      <c r="AM880" s="355"/>
      <c r="AN880" s="355"/>
      <c r="AO880" s="356"/>
      <c r="AP880" s="357" t="s">
        <v>726</v>
      </c>
      <c r="AQ880" s="357"/>
      <c r="AR880" s="357"/>
      <c r="AS880" s="357"/>
      <c r="AT880" s="357"/>
      <c r="AU880" s="357"/>
      <c r="AV880" s="357"/>
      <c r="AW880" s="357"/>
      <c r="AX880" s="357"/>
      <c r="AY880">
        <f>COUNTA($C$880)</f>
        <v>1</v>
      </c>
    </row>
    <row r="881" spans="1:51" ht="30" customHeight="1" x14ac:dyDescent="0.15">
      <c r="A881" s="370">
        <v>4</v>
      </c>
      <c r="B881" s="370">
        <v>1</v>
      </c>
      <c r="C881" s="358" t="s">
        <v>784</v>
      </c>
      <c r="D881" s="343"/>
      <c r="E881" s="343"/>
      <c r="F881" s="343"/>
      <c r="G881" s="343"/>
      <c r="H881" s="343"/>
      <c r="I881" s="343"/>
      <c r="J881" s="344">
        <v>3700150030624</v>
      </c>
      <c r="K881" s="345"/>
      <c r="L881" s="345"/>
      <c r="M881" s="345"/>
      <c r="N881" s="345"/>
      <c r="O881" s="345"/>
      <c r="P881" s="359" t="s">
        <v>793</v>
      </c>
      <c r="Q881" s="346"/>
      <c r="R881" s="346"/>
      <c r="S881" s="346"/>
      <c r="T881" s="346"/>
      <c r="U881" s="346"/>
      <c r="V881" s="346"/>
      <c r="W881" s="346"/>
      <c r="X881" s="346"/>
      <c r="Y881" s="347">
        <v>19</v>
      </c>
      <c r="Z881" s="348"/>
      <c r="AA881" s="348"/>
      <c r="AB881" s="349"/>
      <c r="AC881" s="350" t="s">
        <v>373</v>
      </c>
      <c r="AD881" s="351"/>
      <c r="AE881" s="351"/>
      <c r="AF881" s="351"/>
      <c r="AG881" s="351"/>
      <c r="AH881" s="352">
        <v>1</v>
      </c>
      <c r="AI881" s="353"/>
      <c r="AJ881" s="353"/>
      <c r="AK881" s="353"/>
      <c r="AL881" s="354">
        <v>98</v>
      </c>
      <c r="AM881" s="355"/>
      <c r="AN881" s="355"/>
      <c r="AO881" s="356"/>
      <c r="AP881" s="357" t="s">
        <v>726</v>
      </c>
      <c r="AQ881" s="357"/>
      <c r="AR881" s="357"/>
      <c r="AS881" s="357"/>
      <c r="AT881" s="357"/>
      <c r="AU881" s="357"/>
      <c r="AV881" s="357"/>
      <c r="AW881" s="357"/>
      <c r="AX881" s="357"/>
      <c r="AY881">
        <f>COUNTA($C$881)</f>
        <v>1</v>
      </c>
    </row>
    <row r="882" spans="1:51" ht="30" customHeight="1" x14ac:dyDescent="0.15">
      <c r="A882" s="370">
        <v>5</v>
      </c>
      <c r="B882" s="370">
        <v>1</v>
      </c>
      <c r="C882" s="343" t="s">
        <v>785</v>
      </c>
      <c r="D882" s="343"/>
      <c r="E882" s="343"/>
      <c r="F882" s="343"/>
      <c r="G882" s="343"/>
      <c r="H882" s="343"/>
      <c r="I882" s="343"/>
      <c r="J882" s="344">
        <v>3430001022088</v>
      </c>
      <c r="K882" s="345"/>
      <c r="L882" s="345"/>
      <c r="M882" s="345"/>
      <c r="N882" s="345"/>
      <c r="O882" s="345"/>
      <c r="P882" s="359" t="s">
        <v>794</v>
      </c>
      <c r="Q882" s="346"/>
      <c r="R882" s="346"/>
      <c r="S882" s="346"/>
      <c r="T882" s="346"/>
      <c r="U882" s="346"/>
      <c r="V882" s="346"/>
      <c r="W882" s="346"/>
      <c r="X882" s="346"/>
      <c r="Y882" s="347">
        <v>18</v>
      </c>
      <c r="Z882" s="348"/>
      <c r="AA882" s="348"/>
      <c r="AB882" s="349"/>
      <c r="AC882" s="350" t="s">
        <v>373</v>
      </c>
      <c r="AD882" s="351"/>
      <c r="AE882" s="351"/>
      <c r="AF882" s="351"/>
      <c r="AG882" s="351"/>
      <c r="AH882" s="352">
        <v>2</v>
      </c>
      <c r="AI882" s="353"/>
      <c r="AJ882" s="353"/>
      <c r="AK882" s="353"/>
      <c r="AL882" s="354">
        <v>68.7</v>
      </c>
      <c r="AM882" s="355"/>
      <c r="AN882" s="355"/>
      <c r="AO882" s="356"/>
      <c r="AP882" s="357" t="s">
        <v>726</v>
      </c>
      <c r="AQ882" s="357"/>
      <c r="AR882" s="357"/>
      <c r="AS882" s="357"/>
      <c r="AT882" s="357"/>
      <c r="AU882" s="357"/>
      <c r="AV882" s="357"/>
      <c r="AW882" s="357"/>
      <c r="AX882" s="357"/>
      <c r="AY882">
        <f>COUNTA($C$882)</f>
        <v>1</v>
      </c>
    </row>
    <row r="883" spans="1:51" ht="30" customHeight="1" x14ac:dyDescent="0.15">
      <c r="A883" s="370">
        <v>6</v>
      </c>
      <c r="B883" s="370">
        <v>1</v>
      </c>
      <c r="C883" s="358" t="s">
        <v>786</v>
      </c>
      <c r="D883" s="343"/>
      <c r="E883" s="343"/>
      <c r="F883" s="343"/>
      <c r="G883" s="343"/>
      <c r="H883" s="343"/>
      <c r="I883" s="343"/>
      <c r="J883" s="344">
        <v>9130001000077</v>
      </c>
      <c r="K883" s="345"/>
      <c r="L883" s="345"/>
      <c r="M883" s="345"/>
      <c r="N883" s="345"/>
      <c r="O883" s="345"/>
      <c r="P883" s="359" t="s">
        <v>795</v>
      </c>
      <c r="Q883" s="346"/>
      <c r="R883" s="346"/>
      <c r="S883" s="346"/>
      <c r="T883" s="346"/>
      <c r="U883" s="346"/>
      <c r="V883" s="346"/>
      <c r="W883" s="346"/>
      <c r="X883" s="346"/>
      <c r="Y883" s="347">
        <v>17</v>
      </c>
      <c r="Z883" s="348"/>
      <c r="AA883" s="348"/>
      <c r="AB883" s="349"/>
      <c r="AC883" s="350" t="s">
        <v>373</v>
      </c>
      <c r="AD883" s="351"/>
      <c r="AE883" s="351"/>
      <c r="AF883" s="351"/>
      <c r="AG883" s="351"/>
      <c r="AH883" s="352">
        <v>2</v>
      </c>
      <c r="AI883" s="353"/>
      <c r="AJ883" s="353"/>
      <c r="AK883" s="353"/>
      <c r="AL883" s="354">
        <v>81.7</v>
      </c>
      <c r="AM883" s="355"/>
      <c r="AN883" s="355"/>
      <c r="AO883" s="356"/>
      <c r="AP883" s="357" t="s">
        <v>726</v>
      </c>
      <c r="AQ883" s="357"/>
      <c r="AR883" s="357"/>
      <c r="AS883" s="357"/>
      <c r="AT883" s="357"/>
      <c r="AU883" s="357"/>
      <c r="AV883" s="357"/>
      <c r="AW883" s="357"/>
      <c r="AX883" s="357"/>
      <c r="AY883">
        <f>COUNTA($C$883)</f>
        <v>1</v>
      </c>
    </row>
    <row r="884" spans="1:51" ht="30" customHeight="1" x14ac:dyDescent="0.15">
      <c r="A884" s="370">
        <v>7</v>
      </c>
      <c r="B884" s="370">
        <v>1</v>
      </c>
      <c r="C884" s="343" t="s">
        <v>787</v>
      </c>
      <c r="D884" s="343"/>
      <c r="E884" s="343"/>
      <c r="F884" s="343"/>
      <c r="G884" s="343"/>
      <c r="H884" s="343"/>
      <c r="I884" s="343"/>
      <c r="J884" s="344">
        <v>6270005004848</v>
      </c>
      <c r="K884" s="345"/>
      <c r="L884" s="345"/>
      <c r="M884" s="345"/>
      <c r="N884" s="345"/>
      <c r="O884" s="345"/>
      <c r="P884" s="359" t="s">
        <v>796</v>
      </c>
      <c r="Q884" s="346"/>
      <c r="R884" s="346"/>
      <c r="S884" s="346"/>
      <c r="T884" s="346"/>
      <c r="U884" s="346"/>
      <c r="V884" s="346"/>
      <c r="W884" s="346"/>
      <c r="X884" s="346"/>
      <c r="Y884" s="347">
        <v>17</v>
      </c>
      <c r="Z884" s="348"/>
      <c r="AA884" s="348"/>
      <c r="AB884" s="349"/>
      <c r="AC884" s="350" t="s">
        <v>373</v>
      </c>
      <c r="AD884" s="351"/>
      <c r="AE884" s="351"/>
      <c r="AF884" s="351"/>
      <c r="AG884" s="351"/>
      <c r="AH884" s="352">
        <v>1</v>
      </c>
      <c r="AI884" s="353"/>
      <c r="AJ884" s="353"/>
      <c r="AK884" s="353"/>
      <c r="AL884" s="354">
        <v>97.2</v>
      </c>
      <c r="AM884" s="355"/>
      <c r="AN884" s="355"/>
      <c r="AO884" s="356"/>
      <c r="AP884" s="357" t="s">
        <v>726</v>
      </c>
      <c r="AQ884" s="357"/>
      <c r="AR884" s="357"/>
      <c r="AS884" s="357"/>
      <c r="AT884" s="357"/>
      <c r="AU884" s="357"/>
      <c r="AV884" s="357"/>
      <c r="AW884" s="357"/>
      <c r="AX884" s="357"/>
      <c r="AY884">
        <f>COUNTA($C$884)</f>
        <v>1</v>
      </c>
    </row>
    <row r="885" spans="1:51" ht="44.25" customHeight="1" x14ac:dyDescent="0.15">
      <c r="A885" s="370">
        <v>8</v>
      </c>
      <c r="B885" s="370">
        <v>1</v>
      </c>
      <c r="C885" s="343" t="s">
        <v>788</v>
      </c>
      <c r="D885" s="343"/>
      <c r="E885" s="343"/>
      <c r="F885" s="343"/>
      <c r="G885" s="343"/>
      <c r="H885" s="343"/>
      <c r="I885" s="343"/>
      <c r="J885" s="344">
        <v>2150005005548</v>
      </c>
      <c r="K885" s="345"/>
      <c r="L885" s="345"/>
      <c r="M885" s="345"/>
      <c r="N885" s="345"/>
      <c r="O885" s="345"/>
      <c r="P885" s="359" t="s">
        <v>797</v>
      </c>
      <c r="Q885" s="346"/>
      <c r="R885" s="346"/>
      <c r="S885" s="346"/>
      <c r="T885" s="346"/>
      <c r="U885" s="346"/>
      <c r="V885" s="346"/>
      <c r="W885" s="346"/>
      <c r="X885" s="346"/>
      <c r="Y885" s="347">
        <v>16</v>
      </c>
      <c r="Z885" s="348"/>
      <c r="AA885" s="348"/>
      <c r="AB885" s="349"/>
      <c r="AC885" s="350" t="s">
        <v>373</v>
      </c>
      <c r="AD885" s="351"/>
      <c r="AE885" s="351"/>
      <c r="AF885" s="351"/>
      <c r="AG885" s="351"/>
      <c r="AH885" s="352">
        <v>1</v>
      </c>
      <c r="AI885" s="353"/>
      <c r="AJ885" s="353"/>
      <c r="AK885" s="353"/>
      <c r="AL885" s="354">
        <v>82.7</v>
      </c>
      <c r="AM885" s="355"/>
      <c r="AN885" s="355"/>
      <c r="AO885" s="356"/>
      <c r="AP885" s="357" t="s">
        <v>726</v>
      </c>
      <c r="AQ885" s="357"/>
      <c r="AR885" s="357"/>
      <c r="AS885" s="357"/>
      <c r="AT885" s="357"/>
      <c r="AU885" s="357"/>
      <c r="AV885" s="357"/>
      <c r="AW885" s="357"/>
      <c r="AX885" s="357"/>
      <c r="AY885">
        <f>COUNTA($C$885)</f>
        <v>1</v>
      </c>
    </row>
    <row r="886" spans="1:51" ht="30" customHeight="1" x14ac:dyDescent="0.15">
      <c r="A886" s="370">
        <v>9</v>
      </c>
      <c r="B886" s="370">
        <v>1</v>
      </c>
      <c r="C886" s="358" t="s">
        <v>789</v>
      </c>
      <c r="D886" s="343"/>
      <c r="E886" s="343"/>
      <c r="F886" s="343"/>
      <c r="G886" s="343"/>
      <c r="H886" s="343"/>
      <c r="I886" s="343"/>
      <c r="J886" s="344">
        <v>3120001133750</v>
      </c>
      <c r="K886" s="345"/>
      <c r="L886" s="345"/>
      <c r="M886" s="345"/>
      <c r="N886" s="345"/>
      <c r="O886" s="345"/>
      <c r="P886" s="359" t="s">
        <v>794</v>
      </c>
      <c r="Q886" s="346"/>
      <c r="R886" s="346"/>
      <c r="S886" s="346"/>
      <c r="T886" s="346"/>
      <c r="U886" s="346"/>
      <c r="V886" s="346"/>
      <c r="W886" s="346"/>
      <c r="X886" s="346"/>
      <c r="Y886" s="347">
        <v>14</v>
      </c>
      <c r="Z886" s="348"/>
      <c r="AA886" s="348"/>
      <c r="AB886" s="349"/>
      <c r="AC886" s="350" t="s">
        <v>373</v>
      </c>
      <c r="AD886" s="351"/>
      <c r="AE886" s="351"/>
      <c r="AF886" s="351"/>
      <c r="AG886" s="351"/>
      <c r="AH886" s="352">
        <v>2</v>
      </c>
      <c r="AI886" s="353"/>
      <c r="AJ886" s="353"/>
      <c r="AK886" s="353"/>
      <c r="AL886" s="354">
        <v>84.2</v>
      </c>
      <c r="AM886" s="355"/>
      <c r="AN886" s="355"/>
      <c r="AO886" s="356"/>
      <c r="AP886" s="357" t="s">
        <v>726</v>
      </c>
      <c r="AQ886" s="357"/>
      <c r="AR886" s="357"/>
      <c r="AS886" s="357"/>
      <c r="AT886" s="357"/>
      <c r="AU886" s="357"/>
      <c r="AV886" s="357"/>
      <c r="AW886" s="357"/>
      <c r="AX886" s="357"/>
      <c r="AY886">
        <f>COUNTA($C$886)</f>
        <v>1</v>
      </c>
    </row>
    <row r="887" spans="1:51" ht="30" customHeight="1" x14ac:dyDescent="0.15">
      <c r="A887" s="370">
        <v>10</v>
      </c>
      <c r="B887" s="370">
        <v>1</v>
      </c>
      <c r="C887" s="358" t="s">
        <v>790</v>
      </c>
      <c r="D887" s="343"/>
      <c r="E887" s="343"/>
      <c r="F887" s="343"/>
      <c r="G887" s="343"/>
      <c r="H887" s="343"/>
      <c r="I887" s="343"/>
      <c r="J887" s="344">
        <v>5180005004783</v>
      </c>
      <c r="K887" s="345"/>
      <c r="L887" s="345"/>
      <c r="M887" s="345"/>
      <c r="N887" s="345"/>
      <c r="O887" s="345"/>
      <c r="P887" s="359" t="s">
        <v>798</v>
      </c>
      <c r="Q887" s="346"/>
      <c r="R887" s="346"/>
      <c r="S887" s="346"/>
      <c r="T887" s="346"/>
      <c r="U887" s="346"/>
      <c r="V887" s="346"/>
      <c r="W887" s="346"/>
      <c r="X887" s="346"/>
      <c r="Y887" s="347">
        <v>14</v>
      </c>
      <c r="Z887" s="348"/>
      <c r="AA887" s="348"/>
      <c r="AB887" s="349"/>
      <c r="AC887" s="350" t="s">
        <v>373</v>
      </c>
      <c r="AD887" s="351"/>
      <c r="AE887" s="351"/>
      <c r="AF887" s="351"/>
      <c r="AG887" s="351"/>
      <c r="AH887" s="352">
        <v>1</v>
      </c>
      <c r="AI887" s="353"/>
      <c r="AJ887" s="353"/>
      <c r="AK887" s="353"/>
      <c r="AL887" s="354">
        <v>80.8</v>
      </c>
      <c r="AM887" s="355"/>
      <c r="AN887" s="355"/>
      <c r="AO887" s="356"/>
      <c r="AP887" s="357" t="s">
        <v>726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727</v>
      </c>
      <c r="F1110" s="369"/>
      <c r="G1110" s="369"/>
      <c r="H1110" s="369"/>
      <c r="I1110" s="369"/>
      <c r="J1110" s="344" t="s">
        <v>727</v>
      </c>
      <c r="K1110" s="345"/>
      <c r="L1110" s="345"/>
      <c r="M1110" s="345"/>
      <c r="N1110" s="345"/>
      <c r="O1110" s="345"/>
      <c r="P1110" s="359" t="s">
        <v>727</v>
      </c>
      <c r="Q1110" s="346"/>
      <c r="R1110" s="346"/>
      <c r="S1110" s="346"/>
      <c r="T1110" s="346"/>
      <c r="U1110" s="346"/>
      <c r="V1110" s="346"/>
      <c r="W1110" s="346"/>
      <c r="X1110" s="346"/>
      <c r="Y1110" s="347" t="s">
        <v>727</v>
      </c>
      <c r="Z1110" s="348"/>
      <c r="AA1110" s="348"/>
      <c r="AB1110" s="349"/>
      <c r="AC1110" s="350"/>
      <c r="AD1110" s="351"/>
      <c r="AE1110" s="351"/>
      <c r="AF1110" s="351"/>
      <c r="AG1110" s="351"/>
      <c r="AH1110" s="352" t="s">
        <v>727</v>
      </c>
      <c r="AI1110" s="353"/>
      <c r="AJ1110" s="353"/>
      <c r="AK1110" s="353"/>
      <c r="AL1110" s="354" t="s">
        <v>727</v>
      </c>
      <c r="AM1110" s="355"/>
      <c r="AN1110" s="355"/>
      <c r="AO1110" s="356"/>
      <c r="AP1110" s="357" t="s">
        <v>727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90">
    <cfRule type="expression" dxfId="2783" priority="13875">
      <formula>IF(RIGHT(TEXT(Y790,"0.#"),1)=".",FALSE,TRUE)</formula>
    </cfRule>
    <cfRule type="expression" dxfId="2782" priority="13876">
      <formula>IF(RIGHT(TEXT(Y790,"0.#"),1)=".",TRUE,FALSE)</formula>
    </cfRule>
  </conditionalFormatting>
  <conditionalFormatting sqref="Y799">
    <cfRule type="expression" dxfId="2781" priority="13871">
      <formula>IF(RIGHT(TEXT(Y799,"0.#"),1)=".",FALSE,TRUE)</formula>
    </cfRule>
    <cfRule type="expression" dxfId="2780" priority="13872">
      <formula>IF(RIGHT(TEXT(Y799,"0.#"),1)=".",TRUE,FALSE)</formula>
    </cfRule>
  </conditionalFormatting>
  <conditionalFormatting sqref="Y830:Y837 Y828 Y817:Y824 Y815 Y804:Y811 Y802">
    <cfRule type="expression" dxfId="2779" priority="13653">
      <formula>IF(RIGHT(TEXT(Y802,"0.#"),1)=".",FALSE,TRUE)</formula>
    </cfRule>
    <cfRule type="expression" dxfId="2778" priority="13654">
      <formula>IF(RIGHT(TEXT(Y802,"0.#"),1)=".",TRUE,FALSE)</formula>
    </cfRule>
  </conditionalFormatting>
  <conditionalFormatting sqref="P16:AQ17 P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91:Y798 Y789">
    <cfRule type="expression" dxfId="2771" priority="13677">
      <formula>IF(RIGHT(TEXT(Y789,"0.#"),1)=".",FALSE,TRUE)</formula>
    </cfRule>
    <cfRule type="expression" dxfId="2770" priority="13678">
      <formula>IF(RIGHT(TEXT(Y789,"0.#"),1)=".",TRUE,FALSE)</formula>
    </cfRule>
  </conditionalFormatting>
  <conditionalFormatting sqref="AU790">
    <cfRule type="expression" dxfId="2769" priority="13675">
      <formula>IF(RIGHT(TEXT(AU790,"0.#"),1)=".",FALSE,TRUE)</formula>
    </cfRule>
    <cfRule type="expression" dxfId="2768" priority="13676">
      <formula>IF(RIGHT(TEXT(AU790,"0.#"),1)=".",TRUE,FALSE)</formula>
    </cfRule>
  </conditionalFormatting>
  <conditionalFormatting sqref="AU799">
    <cfRule type="expression" dxfId="2767" priority="13673">
      <formula>IF(RIGHT(TEXT(AU799,"0.#"),1)=".",FALSE,TRUE)</formula>
    </cfRule>
    <cfRule type="expression" dxfId="2766" priority="13674">
      <formula>IF(RIGHT(TEXT(AU799,"0.#"),1)=".",TRUE,FALSE)</formula>
    </cfRule>
  </conditionalFormatting>
  <conditionalFormatting sqref="AU791:AU798 AU789">
    <cfRule type="expression" dxfId="2765" priority="13671">
      <formula>IF(RIGHT(TEXT(AU789,"0.#"),1)=".",FALSE,TRUE)</formula>
    </cfRule>
    <cfRule type="expression" dxfId="2764" priority="13672">
      <formula>IF(RIGHT(TEXT(AU789,"0.#"),1)=".",TRUE,FALSE)</formula>
    </cfRule>
  </conditionalFormatting>
  <conditionalFormatting sqref="Y829 Y816 Y803">
    <cfRule type="expression" dxfId="2763" priority="13657">
      <formula>IF(RIGHT(TEXT(Y803,"0.#"),1)=".",FALSE,TRUE)</formula>
    </cfRule>
    <cfRule type="expression" dxfId="2762" priority="13658">
      <formula>IF(RIGHT(TEXT(Y803,"0.#"),1)=".",TRUE,FALSE)</formula>
    </cfRule>
  </conditionalFormatting>
  <conditionalFormatting sqref="Y838 Y825 Y812">
    <cfRule type="expression" dxfId="2761" priority="13655">
      <formula>IF(RIGHT(TEXT(Y812,"0.#"),1)=".",FALSE,TRUE)</formula>
    </cfRule>
    <cfRule type="expression" dxfId="2760" priority="13656">
      <formula>IF(RIGHT(TEXT(Y812,"0.#"),1)=".",TRUE,FALSE)</formula>
    </cfRule>
  </conditionalFormatting>
  <conditionalFormatting sqref="AU829 AU816 AU803">
    <cfRule type="expression" dxfId="2759" priority="13651">
      <formula>IF(RIGHT(TEXT(AU803,"0.#"),1)=".",FALSE,TRUE)</formula>
    </cfRule>
    <cfRule type="expression" dxfId="2758" priority="13652">
      <formula>IF(RIGHT(TEXT(AU803,"0.#"),1)=".",TRUE,FALSE)</formula>
    </cfRule>
  </conditionalFormatting>
  <conditionalFormatting sqref="AU838 AU825 AU812">
    <cfRule type="expression" dxfId="2757" priority="13649">
      <formula>IF(RIGHT(TEXT(AU812,"0.#"),1)=".",FALSE,TRUE)</formula>
    </cfRule>
    <cfRule type="expression" dxfId="2756" priority="13650">
      <formula>IF(RIGHT(TEXT(AU812,"0.#"),1)=".",TRUE,FALSE)</formula>
    </cfRule>
  </conditionalFormatting>
  <conditionalFormatting sqref="AU830:AU837 AU828 AU817:AU824 AU815 AU804:AU811 AU802">
    <cfRule type="expression" dxfId="2755" priority="13647">
      <formula>IF(RIGHT(TEXT(AU802,"0.#"),1)=".",FALSE,TRUE)</formula>
    </cfRule>
    <cfRule type="expression" dxfId="2754" priority="13648">
      <formula>IF(RIGHT(TEXT(AU802,"0.#"),1)=".",TRUE,FALSE)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cfRule type="expression" dxfId="2635" priority="13215">
      <formula>IF(RIGHT(TEXT(AM102,"0.#"),1)=".",FALSE,TRUE)</formula>
    </cfRule>
    <cfRule type="expression" dxfId="2634" priority="13216">
      <formula>IF(RIGHT(TEXT(AM102,"0.#"),1)=".",TRUE,FALSE)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AI104 AM104">
    <cfRule type="expression" dxfId="2631" priority="13211">
      <formula>IF(RIGHT(TEXT(AE104,"0.#"),1)=".",FALSE,TRUE)</formula>
    </cfRule>
    <cfRule type="expression" dxfId="2630" priority="13212">
      <formula>IF(RIGHT(TEXT(AE104,"0.#"),1)=".",TRUE,FALSE)</formula>
    </cfRule>
  </conditionalFormatting>
  <conditionalFormatting sqref="AE105 AI105 AM105">
    <cfRule type="expression" dxfId="2629" priority="13205">
      <formula>IF(RIGHT(TEXT(AE105,"0.#"),1)=".",FALSE,TRUE)</formula>
    </cfRule>
    <cfRule type="expression" dxfId="2628" priority="13206">
      <formula>IF(RIGHT(TEXT(AE105,"0.#"),1)=".",TRUE,FALSE)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19" max="49" man="1"/>
    <brk id="72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9" sqref="A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717</v>
      </c>
      <c r="M2" s="13" t="str">
        <f>IF(L2="","",K2)</f>
        <v>社会保障</v>
      </c>
      <c r="N2" s="13" t="str">
        <f>IF(M2="","",IF(N1&lt;&gt;"",CONCATENATE(N1,"、",M2),M2))</f>
        <v>社会保障</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717</v>
      </c>
      <c r="H14" s="13" t="str">
        <f t="shared" si="1"/>
        <v>労働保険特別会計雇用勘定</v>
      </c>
      <c r="I14" s="13" t="str">
        <f t="shared" si="5"/>
        <v>労働保険特別会計雇用勘定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労働保険特別会計雇用勘定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32"/>
      <c r="AA2" s="833"/>
      <c r="AB2" s="1026" t="s">
        <v>11</v>
      </c>
      <c r="AC2" s="1027"/>
      <c r="AD2" s="1028"/>
      <c r="AE2" s="1032" t="s">
        <v>391</v>
      </c>
      <c r="AF2" s="1032"/>
      <c r="AG2" s="1032"/>
      <c r="AH2" s="1032"/>
      <c r="AI2" s="1032" t="s">
        <v>413</v>
      </c>
      <c r="AJ2" s="1032"/>
      <c r="AK2" s="1032"/>
      <c r="AL2" s="556"/>
      <c r="AM2" s="1032" t="s">
        <v>510</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32"/>
      <c r="AA9" s="833"/>
      <c r="AB9" s="1026" t="s">
        <v>11</v>
      </c>
      <c r="AC9" s="1027"/>
      <c r="AD9" s="1028"/>
      <c r="AE9" s="1032" t="s">
        <v>391</v>
      </c>
      <c r="AF9" s="1032"/>
      <c r="AG9" s="1032"/>
      <c r="AH9" s="1032"/>
      <c r="AI9" s="1032" t="s">
        <v>413</v>
      </c>
      <c r="AJ9" s="1032"/>
      <c r="AK9" s="1032"/>
      <c r="AL9" s="556"/>
      <c r="AM9" s="1032" t="s">
        <v>510</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32"/>
      <c r="AA16" s="833"/>
      <c r="AB16" s="1026" t="s">
        <v>11</v>
      </c>
      <c r="AC16" s="1027"/>
      <c r="AD16" s="1028"/>
      <c r="AE16" s="1032" t="s">
        <v>391</v>
      </c>
      <c r="AF16" s="1032"/>
      <c r="AG16" s="1032"/>
      <c r="AH16" s="1032"/>
      <c r="AI16" s="1032" t="s">
        <v>413</v>
      </c>
      <c r="AJ16" s="1032"/>
      <c r="AK16" s="1032"/>
      <c r="AL16" s="556"/>
      <c r="AM16" s="1032" t="s">
        <v>510</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32"/>
      <c r="AA23" s="833"/>
      <c r="AB23" s="1026" t="s">
        <v>11</v>
      </c>
      <c r="AC23" s="1027"/>
      <c r="AD23" s="1028"/>
      <c r="AE23" s="1032" t="s">
        <v>391</v>
      </c>
      <c r="AF23" s="1032"/>
      <c r="AG23" s="1032"/>
      <c r="AH23" s="1032"/>
      <c r="AI23" s="1032" t="s">
        <v>413</v>
      </c>
      <c r="AJ23" s="1032"/>
      <c r="AK23" s="1032"/>
      <c r="AL23" s="556"/>
      <c r="AM23" s="1032" t="s">
        <v>510</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32"/>
      <c r="AA30" s="833"/>
      <c r="AB30" s="1026" t="s">
        <v>11</v>
      </c>
      <c r="AC30" s="1027"/>
      <c r="AD30" s="1028"/>
      <c r="AE30" s="1032" t="s">
        <v>391</v>
      </c>
      <c r="AF30" s="1032"/>
      <c r="AG30" s="1032"/>
      <c r="AH30" s="1032"/>
      <c r="AI30" s="1032" t="s">
        <v>413</v>
      </c>
      <c r="AJ30" s="1032"/>
      <c r="AK30" s="1032"/>
      <c r="AL30" s="556"/>
      <c r="AM30" s="1032" t="s">
        <v>510</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32"/>
      <c r="AA37" s="833"/>
      <c r="AB37" s="1026" t="s">
        <v>11</v>
      </c>
      <c r="AC37" s="1027"/>
      <c r="AD37" s="1028"/>
      <c r="AE37" s="1032" t="s">
        <v>391</v>
      </c>
      <c r="AF37" s="1032"/>
      <c r="AG37" s="1032"/>
      <c r="AH37" s="1032"/>
      <c r="AI37" s="1032" t="s">
        <v>413</v>
      </c>
      <c r="AJ37" s="1032"/>
      <c r="AK37" s="1032"/>
      <c r="AL37" s="556"/>
      <c r="AM37" s="1032" t="s">
        <v>510</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32"/>
      <c r="AA44" s="833"/>
      <c r="AB44" s="1026" t="s">
        <v>11</v>
      </c>
      <c r="AC44" s="1027"/>
      <c r="AD44" s="1028"/>
      <c r="AE44" s="1032" t="s">
        <v>391</v>
      </c>
      <c r="AF44" s="1032"/>
      <c r="AG44" s="1032"/>
      <c r="AH44" s="1032"/>
      <c r="AI44" s="1032" t="s">
        <v>413</v>
      </c>
      <c r="AJ44" s="1032"/>
      <c r="AK44" s="1032"/>
      <c r="AL44" s="556"/>
      <c r="AM44" s="1032" t="s">
        <v>510</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32"/>
      <c r="AA51" s="833"/>
      <c r="AB51" s="556" t="s">
        <v>11</v>
      </c>
      <c r="AC51" s="1027"/>
      <c r="AD51" s="1028"/>
      <c r="AE51" s="1032" t="s">
        <v>391</v>
      </c>
      <c r="AF51" s="1032"/>
      <c r="AG51" s="1032"/>
      <c r="AH51" s="1032"/>
      <c r="AI51" s="1032" t="s">
        <v>413</v>
      </c>
      <c r="AJ51" s="1032"/>
      <c r="AK51" s="1032"/>
      <c r="AL51" s="556"/>
      <c r="AM51" s="1032" t="s">
        <v>510</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32"/>
      <c r="AA58" s="833"/>
      <c r="AB58" s="1026" t="s">
        <v>11</v>
      </c>
      <c r="AC58" s="1027"/>
      <c r="AD58" s="1028"/>
      <c r="AE58" s="1032" t="s">
        <v>391</v>
      </c>
      <c r="AF58" s="1032"/>
      <c r="AG58" s="1032"/>
      <c r="AH58" s="1032"/>
      <c r="AI58" s="1032" t="s">
        <v>413</v>
      </c>
      <c r="AJ58" s="1032"/>
      <c r="AK58" s="1032"/>
      <c r="AL58" s="556"/>
      <c r="AM58" s="1032" t="s">
        <v>510</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32"/>
      <c r="AA65" s="833"/>
      <c r="AB65" s="1026" t="s">
        <v>11</v>
      </c>
      <c r="AC65" s="1027"/>
      <c r="AD65" s="1028"/>
      <c r="AE65" s="1032" t="s">
        <v>391</v>
      </c>
      <c r="AF65" s="1032"/>
      <c r="AG65" s="1032"/>
      <c r="AH65" s="1032"/>
      <c r="AI65" s="1032" t="s">
        <v>413</v>
      </c>
      <c r="AJ65" s="1032"/>
      <c r="AK65" s="1032"/>
      <c r="AL65" s="556"/>
      <c r="AM65" s="1032" t="s">
        <v>510</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8" t="s">
        <v>17</v>
      </c>
      <c r="H3" s="670"/>
      <c r="I3" s="670"/>
      <c r="J3" s="670"/>
      <c r="K3" s="670"/>
      <c r="L3" s="669" t="s">
        <v>18</v>
      </c>
      <c r="M3" s="670"/>
      <c r="N3" s="670"/>
      <c r="O3" s="670"/>
      <c r="P3" s="670"/>
      <c r="Q3" s="670"/>
      <c r="R3" s="670"/>
      <c r="S3" s="670"/>
      <c r="T3" s="670"/>
      <c r="U3" s="670"/>
      <c r="V3" s="670"/>
      <c r="W3" s="670"/>
      <c r="X3" s="671"/>
      <c r="Y3" s="655" t="s">
        <v>19</v>
      </c>
      <c r="Z3" s="656"/>
      <c r="AA3" s="656"/>
      <c r="AB3" s="804"/>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2"/>
      <c r="Z4" s="383"/>
      <c r="AA4" s="383"/>
      <c r="AB4" s="808"/>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9"/>
      <c r="AY15">
        <f>COUNTA($G$17,$AC$17)</f>
        <v>0</v>
      </c>
    </row>
    <row r="16" spans="1:51" ht="25.5" customHeight="1" x14ac:dyDescent="0.15">
      <c r="A16" s="1045"/>
      <c r="B16" s="1046"/>
      <c r="C16" s="1046"/>
      <c r="D16" s="1046"/>
      <c r="E16" s="1046"/>
      <c r="F16" s="1047"/>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2"/>
      <c r="Z17" s="383"/>
      <c r="AA17" s="383"/>
      <c r="AB17" s="808"/>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9"/>
      <c r="AY28">
        <f>COUNTA($G$30,$AC$30)</f>
        <v>0</v>
      </c>
    </row>
    <row r="29" spans="1:51" ht="24.75" customHeight="1" x14ac:dyDescent="0.15">
      <c r="A29" s="1045"/>
      <c r="B29" s="1046"/>
      <c r="C29" s="1046"/>
      <c r="D29" s="1046"/>
      <c r="E29" s="1046"/>
      <c r="F29" s="1047"/>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2"/>
      <c r="Z30" s="383"/>
      <c r="AA30" s="383"/>
      <c r="AB30" s="808"/>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9"/>
      <c r="AY41">
        <f>COUNTA($G$43,$AC$43)</f>
        <v>0</v>
      </c>
    </row>
    <row r="42" spans="1:51" ht="24.75" customHeight="1" x14ac:dyDescent="0.15">
      <c r="A42" s="1045"/>
      <c r="B42" s="1046"/>
      <c r="C42" s="1046"/>
      <c r="D42" s="1046"/>
      <c r="E42" s="1046"/>
      <c r="F42" s="1047"/>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2"/>
      <c r="Z43" s="383"/>
      <c r="AA43" s="383"/>
      <c r="AB43" s="808"/>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9"/>
      <c r="AY55">
        <f>COUNTA($G$57,$AC$57)</f>
        <v>0</v>
      </c>
    </row>
    <row r="56" spans="1:51" ht="24.75" customHeight="1" x14ac:dyDescent="0.15">
      <c r="A56" s="1045"/>
      <c r="B56" s="1046"/>
      <c r="C56" s="1046"/>
      <c r="D56" s="1046"/>
      <c r="E56" s="1046"/>
      <c r="F56" s="1047"/>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2"/>
      <c r="Z57" s="383"/>
      <c r="AA57" s="383"/>
      <c r="AB57" s="808"/>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9"/>
      <c r="AY68">
        <f>COUNTA($G$70,$AC$70)</f>
        <v>0</v>
      </c>
    </row>
    <row r="69" spans="1:51" ht="25.5" customHeight="1" x14ac:dyDescent="0.15">
      <c r="A69" s="1045"/>
      <c r="B69" s="1046"/>
      <c r="C69" s="1046"/>
      <c r="D69" s="1046"/>
      <c r="E69" s="1046"/>
      <c r="F69" s="1047"/>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2"/>
      <c r="Z70" s="383"/>
      <c r="AA70" s="383"/>
      <c r="AB70" s="808"/>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9"/>
      <c r="AY81">
        <f>COUNTA($G$83,$AC$83)</f>
        <v>0</v>
      </c>
    </row>
    <row r="82" spans="1:51" ht="24.75" customHeight="1" x14ac:dyDescent="0.15">
      <c r="A82" s="1045"/>
      <c r="B82" s="1046"/>
      <c r="C82" s="1046"/>
      <c r="D82" s="1046"/>
      <c r="E82" s="1046"/>
      <c r="F82" s="1047"/>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2"/>
      <c r="Z83" s="383"/>
      <c r="AA83" s="383"/>
      <c r="AB83" s="808"/>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9"/>
      <c r="AY94">
        <f>COUNTA($G$96,$AC$96)</f>
        <v>0</v>
      </c>
    </row>
    <row r="95" spans="1:51" ht="24.75" customHeight="1" x14ac:dyDescent="0.15">
      <c r="A95" s="1045"/>
      <c r="B95" s="1046"/>
      <c r="C95" s="1046"/>
      <c r="D95" s="1046"/>
      <c r="E95" s="1046"/>
      <c r="F95" s="1047"/>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2"/>
      <c r="Z96" s="383"/>
      <c r="AA96" s="383"/>
      <c r="AB96" s="808"/>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9"/>
      <c r="AY108">
        <f>COUNTA($G$110,$AC$110)</f>
        <v>0</v>
      </c>
    </row>
    <row r="109" spans="1:51" ht="24.75" customHeight="1" x14ac:dyDescent="0.15">
      <c r="A109" s="1045"/>
      <c r="B109" s="1046"/>
      <c r="C109" s="1046"/>
      <c r="D109" s="1046"/>
      <c r="E109" s="1046"/>
      <c r="F109" s="1047"/>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8"/>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9"/>
      <c r="AY121">
        <f>COUNTA($G$123,$AC$123)</f>
        <v>0</v>
      </c>
    </row>
    <row r="122" spans="1:51" ht="25.5" customHeight="1" x14ac:dyDescent="0.15">
      <c r="A122" s="1045"/>
      <c r="B122" s="1046"/>
      <c r="C122" s="1046"/>
      <c r="D122" s="1046"/>
      <c r="E122" s="1046"/>
      <c r="F122" s="1047"/>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8"/>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9"/>
      <c r="AY134">
        <f>COUNTA($G$136,$AC$136)</f>
        <v>0</v>
      </c>
    </row>
    <row r="135" spans="1:51" ht="24.75" customHeight="1" x14ac:dyDescent="0.15">
      <c r="A135" s="1045"/>
      <c r="B135" s="1046"/>
      <c r="C135" s="1046"/>
      <c r="D135" s="1046"/>
      <c r="E135" s="1046"/>
      <c r="F135" s="1047"/>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8"/>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9"/>
      <c r="AY147">
        <f>COUNTA($G$149,$AC$149)</f>
        <v>0</v>
      </c>
    </row>
    <row r="148" spans="1:51" ht="24.75" customHeight="1" x14ac:dyDescent="0.15">
      <c r="A148" s="1045"/>
      <c r="B148" s="1046"/>
      <c r="C148" s="1046"/>
      <c r="D148" s="1046"/>
      <c r="E148" s="1046"/>
      <c r="F148" s="1047"/>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8"/>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9"/>
      <c r="AY161">
        <f>COUNTA($G$163,$AC$163)</f>
        <v>0</v>
      </c>
    </row>
    <row r="162" spans="1:51" ht="24.75" customHeight="1" x14ac:dyDescent="0.15">
      <c r="A162" s="1045"/>
      <c r="B162" s="1046"/>
      <c r="C162" s="1046"/>
      <c r="D162" s="1046"/>
      <c r="E162" s="1046"/>
      <c r="F162" s="1047"/>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8"/>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9"/>
      <c r="AY174">
        <f>COUNTA($G$176,$AC$176)</f>
        <v>0</v>
      </c>
    </row>
    <row r="175" spans="1:51" ht="25.5" customHeight="1" x14ac:dyDescent="0.15">
      <c r="A175" s="1045"/>
      <c r="B175" s="1046"/>
      <c r="C175" s="1046"/>
      <c r="D175" s="1046"/>
      <c r="E175" s="1046"/>
      <c r="F175" s="1047"/>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8"/>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9"/>
      <c r="AY187">
        <f>COUNTA($G$189,$AC$189)</f>
        <v>0</v>
      </c>
    </row>
    <row r="188" spans="1:51" ht="24.75" customHeight="1" x14ac:dyDescent="0.15">
      <c r="A188" s="1045"/>
      <c r="B188" s="1046"/>
      <c r="C188" s="1046"/>
      <c r="D188" s="1046"/>
      <c r="E188" s="1046"/>
      <c r="F188" s="1047"/>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8"/>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9"/>
      <c r="AY200">
        <f>COUNTA($G$202,$AC$202)</f>
        <v>0</v>
      </c>
    </row>
    <row r="201" spans="1:51" ht="24.75" customHeight="1" x14ac:dyDescent="0.15">
      <c r="A201" s="1045"/>
      <c r="B201" s="1046"/>
      <c r="C201" s="1046"/>
      <c r="D201" s="1046"/>
      <c r="E201" s="1046"/>
      <c r="F201" s="1047"/>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8"/>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9"/>
      <c r="AY214">
        <f>COUNTA($G$216,$AC$216)</f>
        <v>0</v>
      </c>
    </row>
    <row r="215" spans="1:51" ht="24.75" customHeight="1" x14ac:dyDescent="0.15">
      <c r="A215" s="1045"/>
      <c r="B215" s="1046"/>
      <c r="C215" s="1046"/>
      <c r="D215" s="1046"/>
      <c r="E215" s="1046"/>
      <c r="F215" s="1047"/>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8"/>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9"/>
      <c r="AY227">
        <f>COUNTA($G$229,$AC$229)</f>
        <v>0</v>
      </c>
    </row>
    <row r="228" spans="1:51" ht="25.5" customHeight="1" x14ac:dyDescent="0.15">
      <c r="A228" s="1045"/>
      <c r="B228" s="1046"/>
      <c r="C228" s="1046"/>
      <c r="D228" s="1046"/>
      <c r="E228" s="1046"/>
      <c r="F228" s="1047"/>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8"/>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9"/>
      <c r="AY240">
        <f>COUNTA($G$242,$AC$242)</f>
        <v>0</v>
      </c>
    </row>
    <row r="241" spans="1:51" ht="24.75" customHeight="1" x14ac:dyDescent="0.15">
      <c r="A241" s="1045"/>
      <c r="B241" s="1046"/>
      <c r="C241" s="1046"/>
      <c r="D241" s="1046"/>
      <c r="E241" s="1046"/>
      <c r="F241" s="1047"/>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8"/>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9"/>
      <c r="AY253">
        <f>COUNTA($G$255,$AC$255)</f>
        <v>0</v>
      </c>
    </row>
    <row r="254" spans="1:51" ht="24.75" customHeight="1" x14ac:dyDescent="0.15">
      <c r="A254" s="1045"/>
      <c r="B254" s="1046"/>
      <c r="C254" s="1046"/>
      <c r="D254" s="1046"/>
      <c r="E254" s="1046"/>
      <c r="F254" s="1047"/>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8"/>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千尋(machida-chihiro)</dc:creator>
  <cp:lastModifiedBy>厚生労働省ネットワークシステム</cp:lastModifiedBy>
  <cp:lastPrinted>2021-08-18T06:23:53Z</cp:lastPrinted>
  <dcterms:created xsi:type="dcterms:W3CDTF">2012-03-13T00:50:25Z</dcterms:created>
  <dcterms:modified xsi:type="dcterms:W3CDTF">2021-08-18T09:28:49Z</dcterms:modified>
</cp:coreProperties>
</file>