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417" i="3"/>
  <c r="AY459" i="3"/>
  <c r="AY271"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<sst xmlns="http://schemas.openxmlformats.org/spreadsheetml/2006/main" count="3104" uniqueCount="788">
  <si>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</si>
  <si>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</si>
  <si>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</si>
  <si>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</si>
  <si>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</si>
  <si>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</si>
  <si>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</si>
  <si>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</si>
  <si>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</si>
  <si>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</si>
  <si>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</si>
  <si>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</si>
  <si>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</si>
  <si>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</si>
  <si>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</si>
  <si>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</si>
  <si>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</si>
  <si>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</si>
  <si>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</si>
  <si>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</si>
  <si>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</si>
  <si>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</si>
  <si>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</si>
  <si>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</si>
  <si>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</si>
  <si>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</si>
  <si>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</si>
  <si>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</si>
  <si>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</si>
  <si>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</si>
  <si>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</si>
  <si>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</si>
  <si>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</si>
  <si>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</si>
  <si>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</si>
  <si>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</si>
  <si>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</si>
  <si>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</si>
  <si>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</si>
  <si>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</si>
  <si>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</si>
  <si>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</si>
  <si>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</si>
  <si>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</si>
  <si>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</si>
  <si>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</si>
  <si>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</si>
  <si>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</si>
  <si>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</si>
  <si>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</si>
  <si>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</si>
  <si>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</si>
  <si>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</si>
  <si>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</si>
  <si>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</si>
  <si>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</si>
  <si>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</si>
  <si>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</si>
  <si>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</si>
  <si>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</si>
  <si>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</si>
  <si>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</si>
  <si>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</si>
  <si>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</si>
  <si>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</si>
  <si>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</si>
  <si>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</si>
  <si>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</si>
  <si>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</si>
  <si>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</si>
  <si>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</si>
  <si>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</si>
  <si>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</si>
  <si>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</si>
  <si>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</si>
  <si>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</si>
  <si>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</si>
  <si>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</si>
  <si>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</si>
  <si>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</si>
  <si>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</si>
  <si>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</si>
  <si>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</si>
  <si>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</si>
  <si>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</si>
  <si>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</si>
  <si>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</si>
  <si>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</si>
  <si>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</si>
  <si>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</si>
  <si>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</si>
  <si>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</si>
  <si>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</si>
  <si>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</si>
  <si>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</si>
  <si>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</si>
  <si>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</si>
  <si>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</si>
  <si>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</si>
  <si>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</si>
  <si>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</si>
  <si>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</si>
  <si>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</si>
  <si>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</si>
  <si>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</si>
  <si>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</si>
  <si>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</si>
  <si>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</si>
  <si>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</si>
  <si>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</si>
  <si>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</si>
  <si>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</si>
  <si>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</si>
  <si>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</si>
  <si>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</si>
  <si>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</si>
  <si>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</si>
  <si>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</si>
  <si>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</si>
  <si>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</si>
  <si>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</si>
  <si>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</si>
  <si>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</si>
  <si>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</si>
  <si>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</si>
  <si>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</si>
  <si>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</si>
  <si>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</si>
  <si>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</si>
  <si>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</si>
  <si>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</si>
  <si>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</si>
  <si>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</si>
  <si>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</si>
  <si>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</si>
  <si>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</si>
  <si>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</si>
  <si>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</si>
  <si>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</si>
  <si>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</si>
  <si>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</si>
  <si>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</si>
  <si>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</si>
  <si>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</si>
  <si>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</si>
  <si>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</si>
  <si>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</si>
  <si>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</si>
  <si>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</si>
  <si>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</si>
  <si>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</si>
  <si>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</si>
  <si>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</si>
  <si>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</si>
  <si>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</si>
  <si>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</si>
  <si>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</si>
  <si>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</si>
  <si>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</si>
  <si>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</si>
  <si>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</si>
  <si>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</si>
  <si>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</si>
  <si>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</si>
  <si>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</si>
  <si>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</si>
  <si>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</si>
  <si>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</si>
  <si>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</si>
  <si>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</si>
  <si>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</si>
  <si>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</si>
  <si>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</si>
  <si>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</si>
  <si>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</si>
  <si>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</si>
  <si>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</si>
  <si>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</si>
  <si>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</si>
  <si>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</si>
  <si>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</si>
  <si>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</si>
  <si>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</si>
  <si>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</si>
  <si>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</si>
  <si>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</si>
  <si>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</si>
  <si>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</si>
  <si>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</si>
  <si>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</si>
  <si>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</si>
  <si>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</si>
  <si>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</si>
  <si>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</si>
  <si>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</si>
  <si>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</si>
  <si>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</si>
  <si>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</si>
  <si>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</si>
  <si>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</si>
  <si>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</si>
  <si>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</si>
  <si>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</si>
  <si>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</si>
  <si>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</si>
  <si>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</si>
  <si>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</si>
  <si>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</si>
  <si>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</si>
  <si>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</si>
  <si>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</si>
  <si>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</si>
  <si>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</si>
  <si>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</si>
  <si>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</si>
  <si>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</si>
  <si>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</si>
  <si>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</si>
  <si>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</si>
  <si>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</si>
  <si>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</si>
  <si>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</si>
  <si>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</si>
  <si>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</si>
  <si>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</si>
  <si>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</si>
  <si>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</si>
  <si>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</si>
  <si>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</si>
  <si>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</si>
  <si>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</si>
  <si>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</si>
  <si>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</si>
  <si>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</si>
  <si>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</si>
  <si>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</si>
  <si>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</si>
  <si>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</si>
  <si>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</si>
  <si>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</si>
  <si>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</si>
  <si>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</si>
  <si>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</si>
  <si>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</si>
  <si>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</si>
  <si>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</si>
  <si>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</si>
  <si>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</si>
  <si>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</si>
  <si>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</si>
  <si>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</si>
  <si>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</si>
  <si>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</si>
  <si>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</si>
  <si>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</si>
  <si>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</si>
  <si>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</si>
  <si>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</si>
  <si>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</si>
  <si>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</si>
  <si>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</si>
  <si>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</si>
  <si>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</si>
  <si>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</si>
  <si>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</si>
  <si>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</si>
  <si>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</si>
  <si>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</si>
  <si>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</si>
  <si>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</si>
  <si>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</si>
  <si>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</si>
  <si>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</si>
  <si>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</si>
  <si>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</si>
  <si>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</si>
  <si>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</si>
  <si>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</si>
  <si>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</si>
  <si>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</si>
  <si>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</si>
  <si>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</si>
  <si>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</si>
  <si>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</si>
  <si>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</si>
  <si>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</si>
  <si>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</si>
  <si>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</si>
  <si>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</si>
  <si>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</si>
  <si>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</si>
  <si>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</si>
  <si>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</si>
  <si>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</si>
  <si>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</si>
  <si>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</si>
  <si>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</si>
  <si>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</si>
  <si>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</si>
  <si>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</si>
  <si>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</si>
  <si>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</si>
  <si>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</si>
  <si>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</si>
  <si>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</si>
  <si>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</si>
  <si>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</si>
  <si>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</si>
  <si>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</si>
  <si>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</si>
  <si>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</si>
  <si>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</si>
  <si>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</si>
  <si>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</si>
  <si>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</si>
  <si>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</si>
  <si>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</si>
  <si>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</si>
  <si>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</si>
  <si>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</si>
  <si>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</si>
  <si>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</si>
  <si>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</si>
  <si>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</si>
  <si>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</si>
  <si>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</si>
  <si>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</si>
  <si>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</si>
  <si>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</si>
  <si>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</si>
  <si>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</si>
  <si>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</si>
  <si>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</si>
  <si>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</si>
  <si>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</si>
  <si>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</si>
  <si>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</si>
  <si>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</si>
  <si>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</si>
  <si>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</si>
  <si>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</si>
  <si>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</si>
  <si>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</si>
  <si>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</si>
  <si>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</si>
  <si>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</si>
  <si>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</si>
  <si>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</si>
  <si>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</si>
  <si>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</si>
  <si>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</si>
  <si>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</si>
  <si>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</si>
  <si>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</si>
  <si>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</si>
  <si>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</si>
  <si>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</si>
  <si>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</si>
  <si>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</si>
  <si>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</si>
  <si>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</si>
  <si>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</si>
  <si>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</si>
  <si>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</si>
  <si>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</si>
  <si>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</si>
  <si>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</si>
  <si>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</si>
  <si>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</si>
  <si>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</si>
  <si>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</si>
  <si>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</si>
  <si>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</si>
  <si>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</si>
  <si>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</si>
  <si>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</si>
  <si>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</si>
  <si>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</si>
  <si>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</si>
  <si>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</si>
  <si>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</si>
  <si>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</si>
  <si>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</si>
  <si>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</si>
  <si>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</si>
  <si>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</si>
  <si>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</si>
  <si>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</si>
  <si>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</si>
  <si>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</si>
  <si>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</si>
  <si>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</si>
  <si>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</si>
  <si>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</si>
  <si>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</si>
  <si>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</si>
  <si>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</si>
  <si>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</si>
  <si>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</si>
  <si>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</si>
  <si>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</si>
  <si>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</si>
  <si>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</si>
  <si>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</si>
  <si>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</si>
  <si>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</si>
  <si>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</si>
  <si>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</si>
  <si>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</si>
  <si>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</si>
  <si>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</si>
  <si>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</si>
  <si>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</si>
  <si>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</si>
  <si>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</si>
  <si>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</si>
  <si>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</si>
  <si>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</si>
  <si>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</si>
  <si>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</si>
  <si>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</si>
  <si>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</si>
  <si>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</si>
  <si>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</si>
  <si>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</si>
  <si>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</si>
  <si>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</si>
  <si>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</si>
  <si>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</si>
  <si>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</si>
  <si>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</si>
  <si>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</si>
  <si>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</si>
  <si>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</si>
  <si>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</si>
  <si>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</si>
  <si>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</si>
  <si>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</si>
  <si>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</si>
  <si>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</si>
  <si>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</si>
  <si>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</si>
  <si>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</si>
  <si>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</si>
  <si>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</si>
  <si>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</si>
  <si>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</si>
  <si>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</si>
  <si>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</si>
  <si>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</si>
  <si>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</si>
  <si>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</si>
  <si>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</si>
  <si>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</si>
  <si>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</si>
  <si>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</si>
  <si>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</si>
  <si>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</si>
  <si>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</si>
  <si>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</si>
  <si>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</si>
  <si>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</si>
  <si>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</si>
  <si>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</si>
  <si>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</si>
  <si>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</si>
  <si>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</si>
  <si>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</si>
  <si>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</si>
  <si>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</si>
  <si>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</si>
  <si>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</si>
  <si>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</si>
  <si>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</si>
  <si>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</si>
  <si>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</si>
  <si>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</si>
  <si>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</si>
  <si>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</si>
  <si>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</si>
  <si>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</si>
  <si>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</si>
  <si>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</si>
  <si>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</si>
  <si>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</si>
  <si>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</si>
  <si>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</si>
  <si>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</si>
  <si>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</si>
  <si>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</si>
  <si>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</si>
  <si>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</si>
  <si>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</si>
  <si>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</si>
  <si>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</si>
  <si>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</si>
  <si>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</si>
  <si>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</si>
  <si>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</si>
  <si>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</si>
  <si>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</si>
  <si>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</si>
  <si>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</si>
  <si>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</si>
  <si>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</si>
  <si>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</si>
  <si>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</si>
  <si>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</si>
  <si>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</si>
  <si>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</si>
  <si>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</si>
  <si>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</si>
  <si>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</si>
  <si>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</si>
  <si>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</si>
  <si>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</si>
  <si>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</si>
  <si>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</si>
  <si>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</si>
  <si>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</si>
  <si>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</si>
  <si>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</si>
  <si>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</si>
  <si>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</si>
  <si>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</si>
  <si>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</si>
  <si>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</si>
  <si>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</si>
  <si>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</si>
  <si>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</si>
  <si>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</si>
  <si>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</si>
  <si>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</si>
  <si>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</si>
  <si>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</si>
  <si>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</si>
  <si>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</si>
  <si>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</si>
  <si>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</si>
  <si>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</si>
  <si>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</si>
  <si>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</si>
  <si>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</si>
  <si>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</si>
  <si>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</si>
  <si>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</si>
  <si>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</si>
  <si>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</si>
  <si>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</si>
  <si>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</si>
  <si>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</si>
  <si>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</si>
  <si>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</si>
  <si>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</si>
  <si>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</si>
  <si>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</si>
  <si>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</si>
  <si>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</si>
  <si>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</si>
  <si>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</si>
  <si>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</si>
  <si>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</si>
  <si>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</si>
  <si>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</si>
  <si>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</si>
  <si>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</si>
  <si>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</si>
  <si>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</si>
  <si>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</si>
  <si>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</si>
  <si>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</si>
  <si>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</si>
  <si>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</si>
  <si>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</si>
  <si>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</si>
  <si>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</si>
  <si>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</si>
  <si>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</si>
  <si>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</si>
  <si>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</si>
  <si>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</si>
  <si>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</si>
  <si>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</si>
  <si>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</si>
  <si>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</si>
  <si>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</si>
  <si>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</si>
  <si>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</si>
  <si>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</si>
  <si>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</si>
  <si>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</si>
  <si>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</si>
  <si>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</si>
  <si>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</si>
  <si>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</si>
  <si>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</si>
  <si>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</si>
  <si>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</si>
  <si>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</si>
  <si>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</si>
  <si>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</si>
  <si>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</si>
  <si>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</si>
  <si>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</si>
  <si>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</si>
  <si>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</si>
  <si>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</si>
  <si>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</si>
  <si>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</si>
  <si>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</si>
  <si>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</si>
  <si>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</si>
  <si>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</si>
  <si>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</si>
  <si>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</si>
  <si>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</si>
  <si>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</si>
  <si>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</si>
  <si>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</si>
  <si>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</si>
  <si>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</si>
  <si>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</si>
  <si>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</si>
  <si>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</si>
  <si>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</si>
  <si>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</si>
  <si>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</si>
  <si>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</si>
  <si>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</si>
  <si>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</si>
  <si>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</si>
  <si>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</si>
  <si>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</si>
  <si>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</si>
  <si>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</si>
  <si>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</si>
  <si>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</si>
  <si>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</si>
  <si>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</si>
  <si>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</si>
  <si>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</si>
  <si>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</si>
  <si>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</si>
  <si>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</si>
  <si>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</si>
  <si>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</si>
  <si>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</si>
  <si>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</si>
  <si>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</si>
  <si>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</si>
  <si>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</si>
  <si>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</si>
  <si>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</si>
  <si>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</si>
  <si>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</si>
  <si>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</si>
  <si>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</si>
  <si>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</si>
  <si>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</si>
  <si>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</si>
  <si>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</si>
  <si>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</si>
  <si>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</si>
  <si>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</si>
  <si>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</si>
  <si>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</si>
  <si>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</si>
  <si>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</si>
  <si>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</si>
  <si>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</si>
  <si>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</si>
  <si>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</si>
  <si>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</si>
  <si>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</si>
  <si>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</si>
  <si>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</si>
  <si>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</si>
  <si>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</si>
  <si>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</si>
  <si>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</si>
  <si>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</si>
  <si>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</si>
  <si>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</si>
  <si>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</si>
  <si>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</si>
  <si>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</si>
  <si>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</si>
  <si>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</si>
  <si>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</si>
  <si>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</si>
  <si>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</si>
  <si>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</si>
  <si>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</si>
  <si>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</si>
  <si>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</si>
  <si>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</si>
  <si>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</si>
  <si>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</si>
  <si>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</si>
  <si>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</si>
  <si>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</si>
  <si>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</si>
  <si>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</si>
  <si>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</si>
  <si>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</si>
  <si>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</si>
  <si>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</si>
  <si>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</si>
  <si>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</si>
  <si>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</si>
  <si>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</si>
  <si>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</si>
  <si>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雇用環境・均等部（室）及び総合労働相談コーナーにおける多言語化の推進</t>
    <phoneticPr fontId="5"/>
  </si>
  <si>
    <t>雇用環境・均等局</t>
    <phoneticPr fontId="5"/>
  </si>
  <si>
    <t>総務課</t>
    <rPh sb="0" eb="3">
      <t>ソウムカ</t>
    </rPh>
    <phoneticPr fontId="5"/>
  </si>
  <si>
    <t>総務課長
田中　仁志</t>
    <rPh sb="0" eb="2">
      <t>ソウム</t>
    </rPh>
    <rPh sb="2" eb="4">
      <t>カチョウ</t>
    </rPh>
    <rPh sb="5" eb="7">
      <t>タナカ</t>
    </rPh>
    <rPh sb="8" eb="10">
      <t>ヒトシ</t>
    </rPh>
    <phoneticPr fontId="5"/>
  </si>
  <si>
    <t>○</t>
  </si>
  <si>
    <t>労働者災害補償保険法第29条第1項第3号
雇用保険法第62条第1項第5号
個別労働関係紛争の解決の促進に関する法律（平成13年法律第112号）</t>
    <phoneticPr fontId="5"/>
  </si>
  <si>
    <t>都道府県労働局雇用環境・均等部（室）（以下「雇用環境・均等部（室）」という。）及び総合労働相談コーナーに寄せられる各種相談について、電話通訳による職員及び外国人労働者間のコミュニケーションを支援するコールセンターの設置等多言語化を図ることにより、職場におけるハラスメントや解雇等のトラブルの予防・迅速な解決を行う。</t>
    <phoneticPr fontId="5"/>
  </si>
  <si>
    <t>-</t>
    <phoneticPr fontId="5"/>
  </si>
  <si>
    <t>情報処理業務庁費（労災勘定）</t>
    <rPh sb="0" eb="2">
      <t>ジョウホウ</t>
    </rPh>
    <rPh sb="2" eb="4">
      <t>ショリ</t>
    </rPh>
    <rPh sb="4" eb="6">
      <t>ギョウム</t>
    </rPh>
    <rPh sb="6" eb="8">
      <t>チョウヒ</t>
    </rPh>
    <rPh sb="9" eb="11">
      <t>ロウサイ</t>
    </rPh>
    <rPh sb="11" eb="13">
      <t>カンジョウ</t>
    </rPh>
    <phoneticPr fontId="5"/>
  </si>
  <si>
    <t>情報処理業務庁費（雇用勘定）</t>
    <rPh sb="0" eb="2">
      <t>ジョウホウ</t>
    </rPh>
    <rPh sb="2" eb="4">
      <t>ショリ</t>
    </rPh>
    <rPh sb="4" eb="6">
      <t>ギョウム</t>
    </rPh>
    <rPh sb="6" eb="8">
      <t>チョウヒ</t>
    </rPh>
    <rPh sb="9" eb="11">
      <t>コヨウ</t>
    </rPh>
    <rPh sb="11" eb="13">
      <t>カンジョウ</t>
    </rPh>
    <phoneticPr fontId="5"/>
  </si>
  <si>
    <t>労働災害防止対策事業委託費（労災勘定）</t>
    <rPh sb="14" eb="16">
      <t>ロウサイ</t>
    </rPh>
    <rPh sb="16" eb="18">
      <t>カンジョウ</t>
    </rPh>
    <phoneticPr fontId="5"/>
  </si>
  <si>
    <t>仕事と家庭両立支援事業等委託費（雇用勘定）</t>
    <rPh sb="16" eb="18">
      <t>コヨウ</t>
    </rPh>
    <rPh sb="18" eb="20">
      <t>カンジョウ</t>
    </rPh>
    <phoneticPr fontId="5"/>
  </si>
  <si>
    <t>雇用環境・均等部（室）及び総合労働相談コーナーにおいて、１４カ国語の電話通訳に対応した「多言語コンタクトセンター」を設置すること。</t>
    <phoneticPr fontId="5"/>
  </si>
  <si>
    <t>雇用環境・均等部（室）及び総合労働相談コーナーにおいて、１４カ国語の電話通訳に対応した「多言語コンタクトセンター」の設置</t>
    <phoneticPr fontId="5"/>
  </si>
  <si>
    <t>件</t>
    <rPh sb="0" eb="1">
      <t>ケン</t>
    </rPh>
    <phoneticPr fontId="5"/>
  </si>
  <si>
    <t>執行額（千円）（X）／相談件数（Y）　　　　　　　　　　　</t>
    <rPh sb="0" eb="2">
      <t>シッコウ</t>
    </rPh>
    <rPh sb="2" eb="3">
      <t>ガク</t>
    </rPh>
    <rPh sb="4" eb="6">
      <t>センエン</t>
    </rPh>
    <rPh sb="11" eb="13">
      <t>ソウダン</t>
    </rPh>
    <rPh sb="13" eb="15">
      <t>ケンスウ</t>
    </rPh>
    <phoneticPr fontId="5"/>
  </si>
  <si>
    <t>円</t>
    <rPh sb="0" eb="1">
      <t>エン</t>
    </rPh>
    <phoneticPr fontId="5"/>
  </si>
  <si>
    <t>　　X/Y</t>
    <phoneticPr fontId="5"/>
  </si>
  <si>
    <t>雇用環境・均等部（室）及び総合労働相談コーナーにおいて多言語コンタクトセンター等を活用し、外国人労働者に対して労働問題に関する相談、関係法令の情報提供を行うことにより、男女労働者が性別により差別されることなく能力を十分に発揮できる雇用環境の整備や、育児や家族の介護を行う労働者の福祉の増進を図るとともに、個別労働紛争の簡易・迅速な解決の促進を図ることが見込まれる。これらにより、労働者が安心して働くことができる労働環境の整備に寄与することが期待できる。</t>
    <phoneticPr fontId="5"/>
  </si>
  <si>
    <t>我が国で就労する外国人労働者が増加していくことが見込まれる中、職場におけるハラスメントや解雇等のトラブルに関する相談対応、紛争解決援助等の多言語化を図ることは、外国人労働者の雇用の安定や安全衛生の確保に寄与する重要なものであり、国民や社会のニーズを反映している。</t>
    <phoneticPr fontId="5"/>
  </si>
  <si>
    <t>外国人労働者は、日本の労働関係法令等に関する知識が十分でない場合も少なくなく、トラブルに悩む外国人労働者から寄せられる相談に対し行政機関として的確に対応できる体制を構築することが必要であり、国が実施すべき事業である。</t>
    <phoneticPr fontId="5"/>
  </si>
  <si>
    <t>職場におけるハラスメントや個別労働紛争の迅速な解決は、雇用の安定や国民生活の向上に役立ち、優先度の高い事業である。</t>
    <phoneticPr fontId="5"/>
  </si>
  <si>
    <t>厚生労働省</t>
  </si>
  <si>
    <t>外国人雇用サービスセンター等運営費</t>
    <rPh sb="0" eb="3">
      <t>ガイコクジン</t>
    </rPh>
    <rPh sb="3" eb="5">
      <t>コヨウ</t>
    </rPh>
    <rPh sb="13" eb="14">
      <t>トウ</t>
    </rPh>
    <rPh sb="14" eb="17">
      <t>ウンエイヒ</t>
    </rPh>
    <phoneticPr fontId="5"/>
  </si>
  <si>
    <t>左記事業のうち、多言語コンタクトセンターの運営については共同で実施するものである。</t>
    <phoneticPr fontId="5"/>
  </si>
  <si>
    <t>厚労</t>
  </si>
  <si>
    <t>「経済財政運営と改革の基本方針2019」（令和元年6月21日閣議決定）、「経済財政運営と改革の基本方針2020」（令和2年7月17日閣議決定）、「外国人材の受入れ・共生のための総合的対応策（令和２年度改訂）」（令和2年7月14日外国人材の受入れ・共生に関する関係閣僚会議）</t>
    <rPh sb="37" eb="39">
      <t>ケイザイ</t>
    </rPh>
    <rPh sb="39" eb="41">
      <t>ザイセイ</t>
    </rPh>
    <rPh sb="41" eb="43">
      <t>ウンエイ</t>
    </rPh>
    <rPh sb="44" eb="46">
      <t>カイカク</t>
    </rPh>
    <rPh sb="47" eb="49">
      <t>キホン</t>
    </rPh>
    <rPh sb="49" eb="51">
      <t>ホウシン</t>
    </rPh>
    <rPh sb="57" eb="59">
      <t>レイワ</t>
    </rPh>
    <rPh sb="60" eb="61">
      <t>ネン</t>
    </rPh>
    <rPh sb="62" eb="63">
      <t>ガツ</t>
    </rPh>
    <rPh sb="65" eb="66">
      <t>ニチ</t>
    </rPh>
    <rPh sb="66" eb="68">
      <t>カクギ</t>
    </rPh>
    <rPh sb="68" eb="70">
      <t>ケッテイ</t>
    </rPh>
    <rPh sb="95" eb="97">
      <t>レイワ</t>
    </rPh>
    <rPh sb="98" eb="100">
      <t>ネンド</t>
    </rPh>
    <rPh sb="100" eb="102">
      <t>カイテイ</t>
    </rPh>
    <phoneticPr fontId="5"/>
  </si>
  <si>
    <t>個別労働紛争対策事業委託費（労災勘定）</t>
    <rPh sb="0" eb="2">
      <t>コベツ</t>
    </rPh>
    <rPh sb="2" eb="4">
      <t>ロウドウ</t>
    </rPh>
    <rPh sb="4" eb="6">
      <t>フンソウ</t>
    </rPh>
    <rPh sb="6" eb="8">
      <t>タイサク</t>
    </rPh>
    <rPh sb="8" eb="10">
      <t>ジギョウ</t>
    </rPh>
    <rPh sb="10" eb="13">
      <t>イタクヒ</t>
    </rPh>
    <rPh sb="14" eb="16">
      <t>ロウサイ</t>
    </rPh>
    <rPh sb="16" eb="18">
      <t>カンジョウ</t>
    </rPh>
    <phoneticPr fontId="5"/>
  </si>
  <si>
    <t>雇用環境・均等部（室）及び総合労働相談コーナーにおいて、１４カ国語の電話通訳に対応した「多言語コンタクトセンター」を設置及び運営を行うとともに、外国人労働者に対する簡易な案内、制度の一般的な説明等に活用するため、雇用環境・均等部（室）に多言語音声翻訳システム（アプリ）を搭載した端末を設置する。</t>
    <rPh sb="58" eb="60">
      <t>セッチ</t>
    </rPh>
    <rPh sb="60" eb="61">
      <t>オヨ</t>
    </rPh>
    <rPh sb="62" eb="64">
      <t>ウンエイ</t>
    </rPh>
    <rPh sb="65" eb="66">
      <t>オコナ</t>
    </rPh>
    <phoneticPr fontId="5"/>
  </si>
  <si>
    <t>局</t>
    <rPh sb="0" eb="1">
      <t>キョク</t>
    </rPh>
    <phoneticPr fontId="5"/>
  </si>
  <si>
    <t>男女労働者の均等な機会と待遇の確保対策、女性の活躍推進、仕事と生活の両立支援等を推進すること（Ⅳ－1）
個別労働紛争の解決の促進を図ること（Ⅳ－4）</t>
    <rPh sb="52" eb="54">
      <t>コベツ</t>
    </rPh>
    <rPh sb="54" eb="56">
      <t>ロウドウ</t>
    </rPh>
    <rPh sb="56" eb="58">
      <t>フンソウ</t>
    </rPh>
    <rPh sb="59" eb="61">
      <t>カイケツ</t>
    </rPh>
    <rPh sb="62" eb="64">
      <t>ソクシン</t>
    </rPh>
    <rPh sb="65" eb="66">
      <t>ハカ</t>
    </rPh>
    <phoneticPr fontId="5"/>
  </si>
  <si>
    <t>男女労働者の均等な機会と待遇の確保対策、女性の活躍推進、仕事と生活の両立支援等を推進すること（Ⅳ－1－1）
個別労働紛争の解決の促進を図ること（Ⅳ－4－１）</t>
    <phoneticPr fontId="5"/>
  </si>
  <si>
    <t>‐</t>
  </si>
  <si>
    <t>【一般競争契約（最低価格）】</t>
    <rPh sb="1" eb="3">
      <t>イッパン</t>
    </rPh>
    <rPh sb="3" eb="5">
      <t>キョウソウ</t>
    </rPh>
    <rPh sb="5" eb="7">
      <t>ケイヤク</t>
    </rPh>
    <rPh sb="8" eb="10">
      <t>サイテイ</t>
    </rPh>
    <rPh sb="10" eb="12">
      <t>カカク</t>
    </rPh>
    <phoneticPr fontId="5"/>
  </si>
  <si>
    <t>A.ランゲージワン株式会社</t>
    <rPh sb="9" eb="11">
      <t>カブシキ</t>
    </rPh>
    <rPh sb="11" eb="13">
      <t>カイシャ</t>
    </rPh>
    <phoneticPr fontId="5"/>
  </si>
  <si>
    <t>B.コニカミノルタ株式会社</t>
    <rPh sb="9" eb="11">
      <t>カブシキ</t>
    </rPh>
    <rPh sb="11" eb="13">
      <t>カイシャ</t>
    </rPh>
    <phoneticPr fontId="5"/>
  </si>
  <si>
    <t>ランゲージワン株式会社</t>
    <rPh sb="7" eb="9">
      <t>カブシキ</t>
    </rPh>
    <rPh sb="9" eb="11">
      <t>カイシャ</t>
    </rPh>
    <phoneticPr fontId="5"/>
  </si>
  <si>
    <t>コニカミノルタ株式会社</t>
    <rPh sb="7" eb="9">
      <t>カブシキ</t>
    </rPh>
    <rPh sb="9" eb="11">
      <t>カイシャ</t>
    </rPh>
    <phoneticPr fontId="5"/>
  </si>
  <si>
    <t>多言語コンタクトセンターの運営</t>
    <phoneticPr fontId="5"/>
  </si>
  <si>
    <t>多言語音声翻訳システム（アプリ）の端末配置、運用保守等</t>
    <phoneticPr fontId="5"/>
  </si>
  <si>
    <t>A</t>
  </si>
  <si>
    <t>一般競争契約（最低価格）【国庫債務負担行為等】</t>
    <rPh sb="0" eb="2">
      <t>イッパン</t>
    </rPh>
    <rPh sb="2" eb="4">
      <t>キョウソウ</t>
    </rPh>
    <rPh sb="4" eb="6">
      <t>ケイヤク</t>
    </rPh>
    <rPh sb="7" eb="9">
      <t>サイテイ</t>
    </rPh>
    <rPh sb="9" eb="11">
      <t>カカク</t>
    </rPh>
    <rPh sb="13" eb="21">
      <t>コッコサイムフタンコウイ</t>
    </rPh>
    <rPh sb="21" eb="22">
      <t>トウ</t>
    </rPh>
    <phoneticPr fontId="5"/>
  </si>
  <si>
    <t>－</t>
    <phoneticPr fontId="5"/>
  </si>
  <si>
    <t>無</t>
  </si>
  <si>
    <t>一般競争入札（最低価格落札方式）で事業者を選定している。</t>
    <rPh sb="0" eb="2">
      <t>イッパン</t>
    </rPh>
    <rPh sb="2" eb="4">
      <t>キョウソウ</t>
    </rPh>
    <rPh sb="4" eb="6">
      <t>ニュウサツ</t>
    </rPh>
    <rPh sb="7" eb="9">
      <t>サイテイ</t>
    </rPh>
    <rPh sb="9" eb="11">
      <t>カカク</t>
    </rPh>
    <rPh sb="11" eb="13">
      <t>ラクサツ</t>
    </rPh>
    <rPh sb="13" eb="15">
      <t>ホウシキ</t>
    </rPh>
    <rPh sb="17" eb="20">
      <t>ジギョウシャ</t>
    </rPh>
    <rPh sb="21" eb="23">
      <t>センテイ</t>
    </rPh>
    <phoneticPr fontId="5"/>
  </si>
  <si>
    <t>本経費は、外国人労働者からの相談対応に必要な事務的経費であり、必要最低限のものとなっている。</t>
    <rPh sb="5" eb="8">
      <t>ガイコクジン</t>
    </rPh>
    <rPh sb="8" eb="11">
      <t>ロウドウシャ</t>
    </rPh>
    <rPh sb="14" eb="16">
      <t>ソウダン</t>
    </rPh>
    <rPh sb="16" eb="18">
      <t>タイオウ</t>
    </rPh>
    <phoneticPr fontId="5"/>
  </si>
  <si>
    <t>一般競争入札（最低価格落札方式）により契約額が予定価格を下回ったため、不用額が大きくなったもの。</t>
    <rPh sb="0" eb="2">
      <t>イッパン</t>
    </rPh>
    <rPh sb="2" eb="4">
      <t>キョウソウ</t>
    </rPh>
    <rPh sb="4" eb="6">
      <t>ニュウサツ</t>
    </rPh>
    <rPh sb="7" eb="9">
      <t>サイテイ</t>
    </rPh>
    <rPh sb="9" eb="11">
      <t>カカク</t>
    </rPh>
    <rPh sb="11" eb="13">
      <t>ラクサツ</t>
    </rPh>
    <rPh sb="13" eb="15">
      <t>ホウシキ</t>
    </rPh>
    <rPh sb="19" eb="22">
      <t>ケイヤクガク</t>
    </rPh>
    <rPh sb="23" eb="25">
      <t>ヨテイ</t>
    </rPh>
    <rPh sb="25" eb="27">
      <t>カカク</t>
    </rPh>
    <rPh sb="28" eb="30">
      <t>シタマワ</t>
    </rPh>
    <rPh sb="35" eb="38">
      <t>フヨウガク</t>
    </rPh>
    <rPh sb="39" eb="40">
      <t>オオ</t>
    </rPh>
    <phoneticPr fontId="5"/>
  </si>
  <si>
    <t>-</t>
  </si>
  <si>
    <t>-</t>
    <phoneticPr fontId="5"/>
  </si>
  <si>
    <t>雑役務費</t>
    <rPh sb="0" eb="1">
      <t>ザツ</t>
    </rPh>
    <rPh sb="1" eb="3">
      <t>エキム</t>
    </rPh>
    <rPh sb="3" eb="4">
      <t>ヒ</t>
    </rPh>
    <phoneticPr fontId="5"/>
  </si>
  <si>
    <t>多言語音声翻訳システム（アプリ）の端末配置、運用保守業務</t>
    <rPh sb="26" eb="28">
      <t>ギョウム</t>
    </rPh>
    <phoneticPr fontId="5"/>
  </si>
  <si>
    <t>消費税</t>
    <rPh sb="0" eb="3">
      <t>ショウヒゼイ</t>
    </rPh>
    <phoneticPr fontId="5"/>
  </si>
  <si>
    <t>雇用環境・均等部（室）又は総合労働相談コーナーにおいて多言語コンタクトセンター等を活用した相談件数</t>
    <rPh sb="39" eb="40">
      <t>トウ</t>
    </rPh>
    <phoneticPr fontId="5"/>
  </si>
  <si>
    <t>本事業は、職場におけるハラスメントや解雇等のトラブルに関する相談対応の多言語化を図るものであるため、定量的な目標は設定できない。</t>
    <phoneticPr fontId="5"/>
  </si>
  <si>
    <t>全47労働局雇用環境・均等部（室）に「多言語コンタクトセンター」等を設置し、活用を開始した。</t>
    <rPh sb="0" eb="1">
      <t>ゼン</t>
    </rPh>
    <rPh sb="3" eb="6">
      <t>ロウドウキョク</t>
    </rPh>
    <rPh sb="6" eb="8">
      <t>コヨウ</t>
    </rPh>
    <rPh sb="8" eb="10">
      <t>カンキョウ</t>
    </rPh>
    <rPh sb="11" eb="13">
      <t>キントウ</t>
    </rPh>
    <rPh sb="13" eb="14">
      <t>ブ</t>
    </rPh>
    <rPh sb="15" eb="16">
      <t>シツ</t>
    </rPh>
    <rPh sb="19" eb="22">
      <t>タゲンゴ</t>
    </rPh>
    <rPh sb="32" eb="33">
      <t>トウ</t>
    </rPh>
    <rPh sb="34" eb="36">
      <t>セッチ</t>
    </rPh>
    <rPh sb="38" eb="40">
      <t>カツヨウ</t>
    </rPh>
    <rPh sb="40" eb="42">
      <t>リカツヨウ</t>
    </rPh>
    <rPh sb="41" eb="43">
      <t>カイシ</t>
    </rPh>
    <phoneticPr fontId="5"/>
  </si>
  <si>
    <t>運営経費</t>
    <rPh sb="0" eb="2">
      <t>ウンエイ</t>
    </rPh>
    <rPh sb="2" eb="4">
      <t>ケイヒ</t>
    </rPh>
    <phoneticPr fontId="5"/>
  </si>
  <si>
    <t>株式会社ビーボーン</t>
    <rPh sb="0" eb="2">
      <t>カブシキ</t>
    </rPh>
    <rPh sb="2" eb="4">
      <t>カイシャ</t>
    </rPh>
    <phoneticPr fontId="5"/>
  </si>
  <si>
    <t>3ヶ国語の電話通訳・翻訳業務</t>
    <phoneticPr fontId="5"/>
  </si>
  <si>
    <t>-</t>
    <phoneticPr fontId="5"/>
  </si>
  <si>
    <t>C.</t>
    <phoneticPr fontId="5"/>
  </si>
  <si>
    <t>一部再委託【随意契約（その他）】</t>
    <rPh sb="0" eb="2">
      <t>イチブ</t>
    </rPh>
    <rPh sb="2" eb="5">
      <t>サイイタク</t>
    </rPh>
    <rPh sb="6" eb="8">
      <t>ズイイ</t>
    </rPh>
    <rPh sb="8" eb="10">
      <t>ケイヤク</t>
    </rPh>
    <rPh sb="13" eb="14">
      <t>タ</t>
    </rPh>
    <phoneticPr fontId="5"/>
  </si>
  <si>
    <t>○</t>
    <phoneticPr fontId="5"/>
  </si>
  <si>
    <t>現在の社会状況において必要性の高い事業だと認めることができる。利用状況・効果について継続的に確認し、必要であれば改善を検討するとともに、引き続き予算の適切な執行に取り組まれたい。(大屋　雄裕)</t>
    <phoneticPr fontId="5"/>
  </si>
  <si>
    <t>-</t>
    <phoneticPr fontId="5"/>
  </si>
  <si>
    <t>令和３年度限りで「多言語音声翻訳システム（アプリ）」を廃止し、令和４年度は「多言語コンタクトセンター」のみとした。</t>
    <rPh sb="0" eb="2">
      <t>レイワ</t>
    </rPh>
    <rPh sb="3" eb="5">
      <t>ネンド</t>
    </rPh>
    <rPh sb="5" eb="6">
      <t>カギ</t>
    </rPh>
    <rPh sb="27" eb="29">
      <t>ハイシ</t>
    </rPh>
    <rPh sb="31" eb="33">
      <t>レイワ</t>
    </rPh>
    <rPh sb="34" eb="36">
      <t>ネンド</t>
    </rPh>
    <phoneticPr fontId="5"/>
  </si>
  <si>
    <t>事業初年度の多言語コンタクトセンター等を活用した相談件数（アウトプット）は当初見込みを下回ったものの、外国人労働者が増加していくことが見込まれる中で各種相談について多言語による対応ができる体制を引き続き整備する必要があることから、内容及び必要額を精査の上で予算要求を行う。</t>
    <rPh sb="97" eb="98">
      <t>ヒ</t>
    </rPh>
    <rPh sb="99" eb="100">
      <t>ツヅ</t>
    </rPh>
    <rPh sb="115" eb="117">
      <t>ナイヨウ</t>
    </rPh>
    <rPh sb="117" eb="118">
      <t>オヨ</t>
    </rPh>
    <rPh sb="119" eb="122">
      <t>ヒツヨウガク</t>
    </rPh>
    <rPh sb="123" eb="125">
      <t>セイサ</t>
    </rPh>
    <rPh sb="126" eb="127">
      <t>ウエ</t>
    </rPh>
    <rPh sb="128" eb="130">
      <t>ヨサン</t>
    </rPh>
    <rPh sb="130" eb="132">
      <t>ヨウキュウ</t>
    </rPh>
    <rPh sb="133" eb="134">
      <t>オコナ</t>
    </rPh>
    <phoneticPr fontId="5"/>
  </si>
  <si>
    <t>一般競争入札（最低価格落札方式）によりコスト削減を図りつつ、全47労働局雇用環境・均等部（室）に多言語コンタクトセンター等を設置できたことから、効果的な事業実施ができている。</t>
    <rPh sb="0" eb="2">
      <t>イッパン</t>
    </rPh>
    <rPh sb="2" eb="4">
      <t>キョウソウ</t>
    </rPh>
    <rPh sb="4" eb="6">
      <t>ニュウサツ</t>
    </rPh>
    <rPh sb="7" eb="9">
      <t>サイテイ</t>
    </rPh>
    <rPh sb="9" eb="11">
      <t>カカク</t>
    </rPh>
    <rPh sb="11" eb="13">
      <t>ラクサツ</t>
    </rPh>
    <rPh sb="13" eb="15">
      <t>ホウシキ</t>
    </rPh>
    <rPh sb="22" eb="24">
      <t>サクゲン</t>
    </rPh>
    <rPh sb="25" eb="26">
      <t>ハカ</t>
    </rPh>
    <rPh sb="72" eb="75">
      <t>コウカテキ</t>
    </rPh>
    <rPh sb="76" eb="78">
      <t>ジギョウ</t>
    </rPh>
    <rPh sb="78" eb="80">
      <t>ジッシ</t>
    </rPh>
    <phoneticPr fontId="5"/>
  </si>
  <si>
    <t>一般競争入札（最低価格落札方式）によりコストの削減を図っている。</t>
    <rPh sb="0" eb="2">
      <t>イッパン</t>
    </rPh>
    <rPh sb="2" eb="4">
      <t>キョウソウ</t>
    </rPh>
    <rPh sb="4" eb="6">
      <t>ニュウサツ</t>
    </rPh>
    <rPh sb="7" eb="9">
      <t>サイテイ</t>
    </rPh>
    <rPh sb="9" eb="11">
      <t>カカク</t>
    </rPh>
    <rPh sb="11" eb="13">
      <t>ラクサツ</t>
    </rPh>
    <rPh sb="13" eb="15">
      <t>ホウシキ</t>
    </rPh>
    <rPh sb="23" eb="25">
      <t>サクゲン</t>
    </rPh>
    <rPh sb="26" eb="27">
      <t>ハカ</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</si>
  <si>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</si>
  <si>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縮減</t>
  </si>
  <si>
    <t>実績も踏まえて「多言語音声翻訳システム（アプリ）」を廃止した。また、多言語コンタクトセンターについては２年間（令和２、３年度）の国庫債務負担行為により実施しており、令和４年度要求（令和４、５年度）では単価等を見直し、前回令和２年度予算額と比較して縮減を行った。（なお、令和３年度予算額と令和４年度要求額とを比較すると増額となっているのは、令和２、３年度調達における一般競争入札（最低価格落札方式）結果に基づき、令和３年度予算要求時に令和３年度予算を契約額まで減額したためである。）</t>
    <rPh sb="0" eb="2">
      <t>ジッセキ</t>
    </rPh>
    <rPh sb="3" eb="4">
      <t>フ</t>
    </rPh>
    <rPh sb="26" eb="28">
      <t>ハイシ</t>
    </rPh>
    <rPh sb="34" eb="37">
      <t>タゲンゴ</t>
    </rPh>
    <rPh sb="52" eb="54">
      <t>ネンカン</t>
    </rPh>
    <rPh sb="55" eb="57">
      <t>レイワ</t>
    </rPh>
    <rPh sb="60" eb="62">
      <t>ネンド</t>
    </rPh>
    <rPh sb="64" eb="66">
      <t>コッコ</t>
    </rPh>
    <rPh sb="66" eb="68">
      <t>サイム</t>
    </rPh>
    <rPh sb="68" eb="70">
      <t>フタン</t>
    </rPh>
    <rPh sb="70" eb="72">
      <t>コウイ</t>
    </rPh>
    <rPh sb="75" eb="77">
      <t>ジッシ</t>
    </rPh>
    <rPh sb="82" eb="84">
      <t>レイワ</t>
    </rPh>
    <rPh sb="85" eb="87">
      <t>ネンド</t>
    </rPh>
    <rPh sb="87" eb="89">
      <t>ヨウキュウ</t>
    </rPh>
    <rPh sb="90" eb="92">
      <t>レイワ</t>
    </rPh>
    <rPh sb="95" eb="97">
      <t>ネンド</t>
    </rPh>
    <rPh sb="100" eb="102">
      <t>タンカ</t>
    </rPh>
    <rPh sb="102" eb="103">
      <t>トウ</t>
    </rPh>
    <rPh sb="104" eb="106">
      <t>ミナオ</t>
    </rPh>
    <rPh sb="108" eb="110">
      <t>ゼンカイ</t>
    </rPh>
    <rPh sb="110" eb="112">
      <t>レイワ</t>
    </rPh>
    <rPh sb="113" eb="115">
      <t>ネンド</t>
    </rPh>
    <rPh sb="115" eb="117">
      <t>ヨサン</t>
    </rPh>
    <rPh sb="117" eb="118">
      <t>ガク</t>
    </rPh>
    <rPh sb="119" eb="121">
      <t>ヒカク</t>
    </rPh>
    <rPh sb="123" eb="125">
      <t>シュクゲン</t>
    </rPh>
    <rPh sb="126" eb="127">
      <t>オコナ</t>
    </rPh>
    <rPh sb="134" eb="136">
      <t>レイワ</t>
    </rPh>
    <rPh sb="137" eb="139">
      <t>ネンド</t>
    </rPh>
    <rPh sb="139" eb="142">
      <t>ヨサンガク</t>
    </rPh>
    <rPh sb="143" eb="145">
      <t>レイワ</t>
    </rPh>
    <rPh sb="146" eb="148">
      <t>ネンド</t>
    </rPh>
    <rPh sb="148" eb="150">
      <t>ヨウキュウ</t>
    </rPh>
    <rPh sb="150" eb="151">
      <t>ガク</t>
    </rPh>
    <rPh sb="153" eb="155">
      <t>ヒカク</t>
    </rPh>
    <rPh sb="158" eb="160">
      <t>ゾウガク</t>
    </rPh>
    <rPh sb="169" eb="171">
      <t>レイワ</t>
    </rPh>
    <rPh sb="174" eb="176">
      <t>ネンド</t>
    </rPh>
    <rPh sb="176" eb="178">
      <t>チョウタツ</t>
    </rPh>
    <rPh sb="182" eb="184">
      <t>イッパン</t>
    </rPh>
    <rPh sb="184" eb="186">
      <t>キョウソウ</t>
    </rPh>
    <rPh sb="186" eb="188">
      <t>ニュウサツ</t>
    </rPh>
    <rPh sb="189" eb="191">
      <t>サイテイ</t>
    </rPh>
    <rPh sb="191" eb="193">
      <t>カカク</t>
    </rPh>
    <rPh sb="193" eb="195">
      <t>ラクサツ</t>
    </rPh>
    <rPh sb="195" eb="197">
      <t>ホウシキ</t>
    </rPh>
    <rPh sb="198" eb="200">
      <t>ケッカ</t>
    </rPh>
    <rPh sb="201" eb="202">
      <t>モト</t>
    </rPh>
    <rPh sb="205" eb="207">
      <t>レイワ</t>
    </rPh>
    <rPh sb="208" eb="210">
      <t>ネンド</t>
    </rPh>
    <rPh sb="210" eb="212">
      <t>ヨサン</t>
    </rPh>
    <rPh sb="212" eb="214">
      <t>ヨウキュウ</t>
    </rPh>
    <rPh sb="214" eb="215">
      <t>ジ</t>
    </rPh>
    <rPh sb="216" eb="218">
      <t>レイワ</t>
    </rPh>
    <rPh sb="219" eb="221">
      <t>ネンド</t>
    </rPh>
    <rPh sb="221" eb="223">
      <t>ヨサン</t>
    </rPh>
    <rPh sb="224" eb="227">
      <t>ケイヤクガク</t>
    </rPh>
    <rPh sb="229" eb="231">
      <t>ゲンガク</t>
    </rPh>
    <phoneticPr fontId="5"/>
  </si>
  <si>
    <t>△</t>
  </si>
  <si>
    <t>活動実績が見込みを下回った要因としては、外国人労働者からの相談のうち、外国人相談者自らが日本語で意思疎通可能だった場合や知人などの通訳を同伴して対応できた場合が多く、多言語コンタクトセンター等の利用に至らなかったためである。</t>
    <rPh sb="0" eb="2">
      <t>カツドウ</t>
    </rPh>
    <rPh sb="2" eb="4">
      <t>ジッセキ</t>
    </rPh>
    <rPh sb="5" eb="7">
      <t>ミコ</t>
    </rPh>
    <rPh sb="9" eb="11">
      <t>シタマワ</t>
    </rPh>
    <rPh sb="13" eb="15">
      <t>ヨウイン</t>
    </rPh>
    <rPh sb="95" eb="96">
      <t>トウ</t>
    </rPh>
    <phoneticPr fontId="5"/>
  </si>
  <si>
    <t>-</t>
    <phoneticPr fontId="5"/>
  </si>
  <si>
    <t>11,449/108</t>
    <phoneticPr fontId="5"/>
  </si>
  <si>
    <t>13,500/289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</si>
</sst>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xdr:colOff>
      <xdr:row>749</xdr:row>
      <xdr:rowOff>163287</xdr:rowOff>
    </xdr:from>
    <xdr:to>
      <xdr:col>35</xdr:col>
      <xdr:colOff>97972</xdr:colOff>
      <xdr:row>752</xdr:row>
      <xdr:rowOff>46719</xdr:rowOff>
    </xdr:to>
    <xdr:sp macro="" textlink="">
      <xdr:nvSpPr>
        <xdr:cNvPr id="4" name="正方形/長方形 3"/>
        <xdr:cNvSpPr/>
      </xdr:nvSpPr>
      <xdr:spPr>
        <a:xfrm>
          <a:off x="4095750" y="48863251"/>
          <a:ext cx="3145972" cy="9447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r>
            <a:rPr kumimoji="1" lang="ja-JP" altLang="en-US" sz="1100"/>
            <a:t>　　　　　　　　　　　　　　</a:t>
          </a:r>
          <a:r>
            <a:rPr kumimoji="1" lang="en-US" altLang="ja-JP" sz="1100"/>
            <a:t>11</a:t>
          </a:r>
          <a:r>
            <a:rPr kumimoji="1" lang="ja-JP" altLang="en-US" sz="1100"/>
            <a:t>百万円</a:t>
          </a:r>
        </a:p>
      </xdr:txBody>
    </xdr:sp>
    <xdr:clientData/>
  </xdr:twoCellAnchor>
  <xdr:twoCellAnchor>
    <xdr:from>
      <xdr:col>18</xdr:col>
      <xdr:colOff>85045</xdr:colOff>
      <xdr:row>752</xdr:row>
      <xdr:rowOff>66337</xdr:rowOff>
    </xdr:from>
    <xdr:to>
      <xdr:col>27</xdr:col>
      <xdr:colOff>88106</xdr:colOff>
      <xdr:row>753</xdr:row>
      <xdr:rowOff>286205</xdr:rowOff>
    </xdr:to>
    <xdr:cxnSp macro="">
      <xdr:nvCxnSpPr>
        <xdr:cNvPr id="5" name="直線矢印コネクタ 4"/>
        <xdr:cNvCxnSpPr/>
      </xdr:nvCxnSpPr>
      <xdr:spPr>
        <a:xfrm flipH="1">
          <a:off x="3758974" y="49827658"/>
          <a:ext cx="1840025" cy="5736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105455</xdr:colOff>
      <xdr:row>752</xdr:row>
      <xdr:rowOff>54430</xdr:rowOff>
    </xdr:from>
    <xdr:to>
      <xdr:col>36</xdr:col>
      <xdr:colOff>202746</xdr:colOff>
      <xdr:row>753</xdr:row>
      <xdr:rowOff>310017</xdr:rowOff>
    </xdr:to>
    <xdr:cxnSp macro="">
      <xdr:nvCxnSpPr>
        <xdr:cNvPr id="6" name="直線矢印コネクタ 5"/>
        <xdr:cNvCxnSpPr/>
      </xdr:nvCxnSpPr>
      <xdr:spPr>
        <a:xfrm>
          <a:off x="5616348" y="49815751"/>
          <a:ext cx="1934255" cy="6093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81643</xdr:colOff>
      <xdr:row>753</xdr:row>
      <xdr:rowOff>322944</xdr:rowOff>
    </xdr:from>
    <xdr:to>
      <xdr:col>23</xdr:col>
      <xdr:colOff>149678</xdr:colOff>
      <xdr:row>757</xdr:row>
      <xdr:rowOff>84932</xdr:rowOff>
    </xdr:to>
    <xdr:sp macro="" textlink="">
      <xdr:nvSpPr>
        <xdr:cNvPr id="7" name="正方形/長方形 6"/>
        <xdr:cNvSpPr/>
      </xdr:nvSpPr>
      <xdr:spPr>
        <a:xfrm>
          <a:off x="2735036" y="50438051"/>
          <a:ext cx="2109106" cy="11771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a:t>
          </a:r>
          <a:r>
            <a:rPr kumimoji="1" lang="ja-JP" altLang="en-US" sz="1100"/>
            <a:t>　ランゲージワン株式会社</a:t>
          </a:r>
          <a:endParaRPr kumimoji="1" lang="en-US" altLang="ja-JP" sz="1100"/>
        </a:p>
        <a:p>
          <a:pPr algn="l"/>
          <a:endParaRPr kumimoji="1" lang="en-US" altLang="ja-JP" sz="1100"/>
        </a:p>
        <a:p>
          <a:pPr algn="l"/>
          <a:endParaRPr kumimoji="1" lang="en-US" altLang="ja-JP" sz="1100"/>
        </a:p>
        <a:p>
          <a:pPr algn="l"/>
          <a:r>
            <a:rPr kumimoji="1" lang="ja-JP" altLang="en-US" sz="1100"/>
            <a:t>　　　　２百万円</a:t>
          </a:r>
        </a:p>
      </xdr:txBody>
    </xdr:sp>
    <xdr:clientData/>
  </xdr:twoCellAnchor>
  <xdr:twoCellAnchor>
    <xdr:from>
      <xdr:col>31</xdr:col>
      <xdr:colOff>181996</xdr:colOff>
      <xdr:row>753</xdr:row>
      <xdr:rowOff>322944</xdr:rowOff>
    </xdr:from>
    <xdr:to>
      <xdr:col>42</xdr:col>
      <xdr:colOff>45923</xdr:colOff>
      <xdr:row>757</xdr:row>
      <xdr:rowOff>21433</xdr:rowOff>
    </xdr:to>
    <xdr:sp macro="" textlink="">
      <xdr:nvSpPr>
        <xdr:cNvPr id="8" name="正方形/長方形 7"/>
        <xdr:cNvSpPr/>
      </xdr:nvSpPr>
      <xdr:spPr>
        <a:xfrm>
          <a:off x="6509317" y="50438051"/>
          <a:ext cx="2109106" cy="11136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B</a:t>
          </a:r>
          <a:r>
            <a:rPr kumimoji="1" lang="ja-JP" altLang="en-US" sz="1100"/>
            <a:t>　コニカミノルタ株式会社</a:t>
          </a:r>
          <a:endParaRPr kumimoji="1" lang="en-US" altLang="ja-JP" sz="1100"/>
        </a:p>
        <a:p>
          <a:pPr algn="l"/>
          <a:endParaRPr kumimoji="1" lang="en-US" altLang="ja-JP" sz="1100"/>
        </a:p>
        <a:p>
          <a:pPr algn="l"/>
          <a:r>
            <a:rPr kumimoji="1" lang="ja-JP" altLang="en-US" sz="1100"/>
            <a:t>　　　　９百万円</a:t>
          </a:r>
        </a:p>
      </xdr:txBody>
    </xdr:sp>
    <xdr:clientData/>
  </xdr:twoCellAnchor>
  <xdr:twoCellAnchor>
    <xdr:from>
      <xdr:col>12</xdr:col>
      <xdr:colOff>190499</xdr:colOff>
      <xdr:row>757</xdr:row>
      <xdr:rowOff>190499</xdr:rowOff>
    </xdr:from>
    <xdr:to>
      <xdr:col>24</xdr:col>
      <xdr:colOff>27214</xdr:colOff>
      <xdr:row>758</xdr:row>
      <xdr:rowOff>217714</xdr:rowOff>
    </xdr:to>
    <xdr:sp macro="" textlink="">
      <xdr:nvSpPr>
        <xdr:cNvPr id="9" name="大かっこ 8"/>
        <xdr:cNvSpPr/>
      </xdr:nvSpPr>
      <xdr:spPr>
        <a:xfrm>
          <a:off x="2639785" y="51380570"/>
          <a:ext cx="2286000" cy="381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多言語コンタクトセンターの運営</a:t>
          </a:r>
        </a:p>
      </xdr:txBody>
    </xdr:sp>
    <xdr:clientData/>
  </xdr:twoCellAnchor>
  <xdr:twoCellAnchor>
    <xdr:from>
      <xdr:col>31</xdr:col>
      <xdr:colOff>68036</xdr:colOff>
      <xdr:row>757</xdr:row>
      <xdr:rowOff>136072</xdr:rowOff>
    </xdr:from>
    <xdr:to>
      <xdr:col>42</xdr:col>
      <xdr:colOff>187437</xdr:colOff>
      <xdr:row>759</xdr:row>
      <xdr:rowOff>177007</xdr:rowOff>
    </xdr:to>
    <xdr:sp macro="" textlink="">
      <xdr:nvSpPr>
        <xdr:cNvPr id="10" name="大かっこ 9"/>
        <xdr:cNvSpPr/>
      </xdr:nvSpPr>
      <xdr:spPr>
        <a:xfrm>
          <a:off x="6395357" y="51666322"/>
          <a:ext cx="2364580" cy="7485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多言語音声翻訳システム（アプリ）の端末配置、運用保守等</a:t>
          </a:r>
        </a:p>
      </xdr:txBody>
    </xdr:sp>
    <xdr:clientData/>
  </xdr:twoCellAnchor>
  <xdr:twoCellAnchor>
    <xdr:from>
      <xdr:col>18</xdr:col>
      <xdr:colOff>1</xdr:colOff>
      <xdr:row>758</xdr:row>
      <xdr:rowOff>95249</xdr:rowOff>
    </xdr:from>
    <xdr:to>
      <xdr:col>18</xdr:col>
      <xdr:colOff>13607</xdr:colOff>
      <xdr:row>760</xdr:row>
      <xdr:rowOff>13607</xdr:rowOff>
    </xdr:to>
    <xdr:cxnSp macro="">
      <xdr:nvCxnSpPr>
        <xdr:cNvPr id="18" name="直線矢印コネクタ 17"/>
        <xdr:cNvCxnSpPr/>
      </xdr:nvCxnSpPr>
      <xdr:spPr>
        <a:xfrm>
          <a:off x="3673930" y="51639106"/>
          <a:ext cx="13606" cy="6259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xdr:colOff>
      <xdr:row>763</xdr:row>
      <xdr:rowOff>326572</xdr:rowOff>
    </xdr:from>
    <xdr:to>
      <xdr:col>24</xdr:col>
      <xdr:colOff>136072</xdr:colOff>
      <xdr:row>764</xdr:row>
      <xdr:rowOff>353786</xdr:rowOff>
    </xdr:to>
    <xdr:sp macro="" textlink="">
      <xdr:nvSpPr>
        <xdr:cNvPr id="31" name="大かっこ 30"/>
        <xdr:cNvSpPr/>
      </xdr:nvSpPr>
      <xdr:spPr>
        <a:xfrm>
          <a:off x="2748643" y="54224465"/>
          <a:ext cx="2286000"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３ヶ国語の電話通訳・翻訳業務</a:t>
          </a:r>
        </a:p>
      </xdr:txBody>
    </xdr:sp>
    <xdr:clientData/>
  </xdr:twoCellAnchor>
  <xdr:twoCellAnchor>
    <xdr:from>
      <xdr:col>13</xdr:col>
      <xdr:colOff>163285</xdr:colOff>
      <xdr:row>760</xdr:row>
      <xdr:rowOff>244929</xdr:rowOff>
    </xdr:from>
    <xdr:to>
      <xdr:col>22</xdr:col>
      <xdr:colOff>136072</xdr:colOff>
      <xdr:row>763</xdr:row>
      <xdr:rowOff>136072</xdr:rowOff>
    </xdr:to>
    <xdr:sp macro="" textlink="">
      <xdr:nvSpPr>
        <xdr:cNvPr id="32" name="正方形/長方形 31"/>
        <xdr:cNvSpPr/>
      </xdr:nvSpPr>
      <xdr:spPr>
        <a:xfrm>
          <a:off x="2816678" y="53081465"/>
          <a:ext cx="1809751"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C</a:t>
          </a:r>
          <a:r>
            <a:rPr kumimoji="1" lang="ja-JP" altLang="en-US" sz="1100"/>
            <a:t>　株式会社ビーボーン</a:t>
          </a:r>
          <a:endParaRPr kumimoji="1" lang="en-US" altLang="ja-JP" sz="1100"/>
        </a:p>
        <a:p>
          <a:pPr algn="l"/>
          <a:endParaRPr kumimoji="1" lang="en-US" altLang="ja-JP" sz="1100"/>
        </a:p>
        <a:p>
          <a:pPr algn="l"/>
          <a:endParaRPr kumimoji="1" lang="en-US" altLang="ja-JP" sz="1100"/>
        </a:p>
        <a:p>
          <a:pPr algn="l"/>
          <a:r>
            <a:rPr kumimoji="1" lang="ja-JP" altLang="en-US" sz="1100"/>
            <a:t>　　　　</a:t>
          </a:r>
          <a:r>
            <a:rPr kumimoji="1" lang="en-US" altLang="ja-JP" sz="1100"/>
            <a:t>0.5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737</v>
      </c>
      <c r="AK2" s="206"/>
      <c r="AL2" s="206"/>
      <c r="AM2" s="206"/>
      <c r="AN2" s="98" t="s">
        <v>406</v>
      </c>
      <c r="AO2" s="206">
        <v>20</v>
      </c>
      <c r="AP2" s="206"/>
      <c r="AQ2" s="206"/>
      <c r="AR2" s="99" t="s">
        <v>711</v>
      </c>
      <c r="AS2" s="207">
        <v>556</v>
      </c>
      <c r="AT2" s="207"/>
      <c r="AU2" s="207"/>
      <c r="AV2" s="98" t="str">
        <f>IF(AW2="","","-")</f>
        <v/>
      </c>
      <c r="AW2" s="394"/>
      <c r="AX2" s="394"/>
    </row>
    <row r="3" spans="1:50" ht="21" customHeight="1" thickBot="1" x14ac:dyDescent="0.2">
      <c r="A3" s="519" t="s">
        <v>704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734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509</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715</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労働保険特別会計労災勘定、労働保険特別会計雇用勘定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3.2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738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男女共同参画、犯罪被害者等施策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37"/>
    </row>
    <row r="9" spans="1:50" ht="45.7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0.25" customHeight="1" x14ac:dyDescent="0.15">
      <c r="A10" s="738" t="s">
        <v>30</v>
      </c>
      <c r="B10" s="739"/>
      <c r="C10" s="739"/>
      <c r="D10" s="739"/>
      <c r="E10" s="739"/>
      <c r="F10" s="739"/>
      <c r="G10" s="671" t="s">
        <v>740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v>26</v>
      </c>
      <c r="AE13" s="164"/>
      <c r="AF13" s="164"/>
      <c r="AG13" s="164"/>
      <c r="AH13" s="164"/>
      <c r="AI13" s="164"/>
      <c r="AJ13" s="165"/>
      <c r="AK13" s="163">
        <v>14</v>
      </c>
      <c r="AL13" s="164"/>
      <c r="AM13" s="164"/>
      <c r="AN13" s="164"/>
      <c r="AO13" s="164"/>
      <c r="AP13" s="164"/>
      <c r="AQ13" s="165"/>
      <c r="AR13" s="160">
        <v>14</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t="s">
        <v>785</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v>-9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17</v>
      </c>
      <c r="AE18" s="170"/>
      <c r="AF18" s="170"/>
      <c r="AG18" s="170"/>
      <c r="AH18" s="170"/>
      <c r="AI18" s="170"/>
      <c r="AJ18" s="171"/>
      <c r="AK18" s="169">
        <f>SUM(AK13:AQ17)</f>
        <v>14</v>
      </c>
      <c r="AL18" s="170"/>
      <c r="AM18" s="170"/>
      <c r="AN18" s="170"/>
      <c r="AO18" s="170"/>
      <c r="AP18" s="170"/>
      <c r="AQ18" s="171"/>
      <c r="AR18" s="169">
        <f>SUM(AR13:AX17)</f>
        <v>14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719</v>
      </c>
      <c r="Q19" s="164"/>
      <c r="R19" s="164"/>
      <c r="S19" s="164"/>
      <c r="T19" s="164"/>
      <c r="U19" s="164"/>
      <c r="V19" s="165"/>
      <c r="W19" s="163" t="s">
        <v>719</v>
      </c>
      <c r="X19" s="164"/>
      <c r="Y19" s="164"/>
      <c r="Z19" s="164"/>
      <c r="AA19" s="164"/>
      <c r="AB19" s="164"/>
      <c r="AC19" s="165"/>
      <c r="AD19" s="163">
        <v>11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0.6470588235294118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0.42307692307692307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6</v>
      </c>
      <c r="Q23" s="161"/>
      <c r="R23" s="161"/>
      <c r="S23" s="161"/>
      <c r="T23" s="161"/>
      <c r="U23" s="161"/>
      <c r="V23" s="162"/>
      <c r="W23" s="160">
        <v>0</v>
      </c>
      <c r="X23" s="161"/>
      <c r="Y23" s="161"/>
      <c r="Z23" s="161"/>
      <c r="AA23" s="161"/>
      <c r="AB23" s="161"/>
      <c r="AC23" s="162"/>
      <c r="AD23" s="149" t="s">
        <v>776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6</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5.25" customHeight="1" x14ac:dyDescent="0.15">
      <c r="A25" s="141"/>
      <c r="B25" s="142"/>
      <c r="C25" s="142"/>
      <c r="D25" s="142"/>
      <c r="E25" s="142"/>
      <c r="F25" s="143"/>
      <c r="G25" s="135" t="s">
        <v>722</v>
      </c>
      <c r="H25" s="136"/>
      <c r="I25" s="136"/>
      <c r="J25" s="136"/>
      <c r="K25" s="136"/>
      <c r="L25" s="136"/>
      <c r="M25" s="136"/>
      <c r="N25" s="136"/>
      <c r="O25" s="137"/>
      <c r="P25" s="163">
        <v>0.5</v>
      </c>
      <c r="Q25" s="164"/>
      <c r="R25" s="164"/>
      <c r="S25" s="164"/>
      <c r="T25" s="164"/>
      <c r="U25" s="164"/>
      <c r="V25" s="165"/>
      <c r="W25" s="163">
        <v>3.5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0.5</v>
      </c>
      <c r="Q26" s="164"/>
      <c r="R26" s="164"/>
      <c r="S26" s="164"/>
      <c r="T26" s="164"/>
      <c r="U26" s="164"/>
      <c r="V26" s="165"/>
      <c r="W26" s="163">
        <v>3.5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739</v>
      </c>
      <c r="H27" s="136"/>
      <c r="I27" s="136"/>
      <c r="J27" s="136"/>
      <c r="K27" s="136"/>
      <c r="L27" s="136"/>
      <c r="M27" s="136"/>
      <c r="N27" s="136"/>
      <c r="O27" s="137"/>
      <c r="P27" s="163">
        <v>0.5</v>
      </c>
      <c r="Q27" s="164"/>
      <c r="R27" s="164"/>
      <c r="S27" s="164"/>
      <c r="T27" s="164"/>
      <c r="U27" s="164"/>
      <c r="V27" s="165"/>
      <c r="W27" s="163">
        <v>3.5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0.5</v>
      </c>
      <c r="Q28" s="170"/>
      <c r="R28" s="170"/>
      <c r="S28" s="170"/>
      <c r="T28" s="170"/>
      <c r="U28" s="170"/>
      <c r="V28" s="171"/>
      <c r="W28" s="169">
        <f>W29-SUM(W23:W27)</f>
        <v>3.5</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14</v>
      </c>
      <c r="Q29" s="164"/>
      <c r="R29" s="164"/>
      <c r="S29" s="164"/>
      <c r="T29" s="164"/>
      <c r="U29" s="164"/>
      <c r="V29" s="165"/>
      <c r="W29" s="211">
        <f>AR13</f>
        <v>14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15.75" customHeight="1" x14ac:dyDescent="0.15">
      <c r="A32" s="511"/>
      <c r="B32" s="509"/>
      <c r="C32" s="509"/>
      <c r="D32" s="509"/>
      <c r="E32" s="509"/>
      <c r="F32" s="510"/>
      <c r="G32" s="536" t="s">
        <v>719</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719</v>
      </c>
      <c r="AC32" s="547"/>
      <c r="AD32" s="547"/>
      <c r="AE32" s="363" t="s">
        <v>719</v>
      </c>
      <c r="AF32" s="364"/>
      <c r="AG32" s="364"/>
      <c r="AH32" s="364"/>
      <c r="AI32" s="363" t="s">
        <v>719</v>
      </c>
      <c r="AJ32" s="364"/>
      <c r="AK32" s="364"/>
      <c r="AL32" s="364"/>
      <c r="AM32" s="363" t="s">
        <v>719</v>
      </c>
      <c r="AN32" s="364"/>
      <c r="AO32" s="364"/>
      <c r="AP32" s="364"/>
      <c r="AQ32" s="166" t="s">
        <v>719</v>
      </c>
      <c r="AR32" s="167"/>
      <c r="AS32" s="167"/>
      <c r="AT32" s="168"/>
      <c r="AU32" s="364" t="s">
        <v>719</v>
      </c>
      <c r="AV32" s="364"/>
      <c r="AW32" s="364"/>
      <c r="AX32" s="365"/>
    </row>
    <row r="33" spans="1:51" ht="15.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t="s">
        <v>719</v>
      </c>
      <c r="AF33" s="364"/>
      <c r="AG33" s="364"/>
      <c r="AH33" s="364"/>
      <c r="AI33" s="363" t="s">
        <v>719</v>
      </c>
      <c r="AJ33" s="364"/>
      <c r="AK33" s="364"/>
      <c r="AL33" s="364"/>
      <c r="AM33" s="363" t="s">
        <v>719</v>
      </c>
      <c r="AN33" s="364"/>
      <c r="AO33" s="364"/>
      <c r="AP33" s="364"/>
      <c r="AQ33" s="166" t="s">
        <v>719</v>
      </c>
      <c r="AR33" s="167"/>
      <c r="AS33" s="167"/>
      <c r="AT33" s="168"/>
      <c r="AU33" s="364" t="s">
        <v>719</v>
      </c>
      <c r="AV33" s="364"/>
      <c r="AW33" s="364"/>
      <c r="AX33" s="365"/>
    </row>
    <row r="34" spans="1:51" ht="15.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719</v>
      </c>
      <c r="AN34" s="364"/>
      <c r="AO34" s="364"/>
      <c r="AP34" s="364"/>
      <c r="AQ34" s="166" t="s">
        <v>719</v>
      </c>
      <c r="AR34" s="167"/>
      <c r="AS34" s="167"/>
      <c r="AT34" s="168"/>
      <c r="AU34" s="364" t="s">
        <v>719</v>
      </c>
      <c r="AV34" s="364"/>
      <c r="AW34" s="364"/>
      <c r="AX34" s="365"/>
    </row>
    <row r="35" spans="1:51" ht="23.25" customHeight="1" x14ac:dyDescent="0.15">
      <c r="A35" s="891" t="s">
        <v>380</v>
      </c>
      <c r="B35" s="892"/>
      <c r="C35" s="892"/>
      <c r="D35" s="892"/>
      <c r="E35" s="892"/>
      <c r="F35" s="893"/>
      <c r="G35" s="897" t="s">
        <v>719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c r="AS79" s="126"/>
      <c r="AT79" s="127"/>
      <c r="AU79" s="127"/>
      <c r="AV79" s="127"/>
      <c r="AW79" s="127"/>
      <c r="AX79" s="128"/>
      <c r="AY79">
        <f>COUNTIF($AR$79,"☑")</f>
        <v>0</v>
      </c>
    </row>
    <row r="80" spans="1:51" ht="18.75"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12.7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765</v>
      </c>
      <c r="H82" s="497"/>
      <c r="I82" s="497"/>
      <c r="J82" s="497"/>
      <c r="K82" s="497"/>
      <c r="L82" s="497"/>
      <c r="M82" s="497"/>
      <c r="N82" s="497"/>
      <c r="O82" s="497"/>
      <c r="P82" s="497"/>
      <c r="Q82" s="497"/>
      <c r="R82" s="497"/>
      <c r="S82" s="497"/>
      <c r="T82" s="497"/>
      <c r="U82" s="497"/>
      <c r="V82" s="497"/>
      <c r="W82" s="497"/>
      <c r="X82" s="497"/>
      <c r="Y82" s="497"/>
      <c r="Z82" s="497"/>
      <c r="AA82" s="748"/>
      <c r="AB82" s="496" t="s">
        <v>719</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4.2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719</v>
      </c>
      <c r="AR86" s="271"/>
      <c r="AS86" s="179" t="s">
        <v>233</v>
      </c>
      <c r="AT86" s="202"/>
      <c r="AU86" s="271" t="s">
        <v>719</v>
      </c>
      <c r="AV86" s="271"/>
      <c r="AW86" s="375" t="s">
        <v>179</v>
      </c>
      <c r="AX86" s="376"/>
      <c r="AY86">
        <f t="shared" si="10"/>
        <v>1</v>
      </c>
      <c r="AZ86" s="10"/>
      <c r="BA86" s="10"/>
      <c r="BB86" s="10"/>
      <c r="BC86" s="10"/>
      <c r="BD86" s="10"/>
      <c r="BE86" s="10"/>
      <c r="BF86" s="10"/>
      <c r="BG86" s="10"/>
      <c r="BH86" s="10"/>
    </row>
    <row r="87" spans="1:60" ht="33.75" customHeight="1" x14ac:dyDescent="0.15">
      <c r="A87" s="516"/>
      <c r="B87" s="548"/>
      <c r="C87" s="548"/>
      <c r="D87" s="548"/>
      <c r="E87" s="548"/>
      <c r="F87" s="549"/>
      <c r="G87" s="232" t="s">
        <v>724</v>
      </c>
      <c r="H87" s="191"/>
      <c r="I87" s="191"/>
      <c r="J87" s="191"/>
      <c r="K87" s="191"/>
      <c r="L87" s="191"/>
      <c r="M87" s="191"/>
      <c r="N87" s="191"/>
      <c r="O87" s="233"/>
      <c r="P87" s="191" t="s">
        <v>725</v>
      </c>
      <c r="Q87" s="795"/>
      <c r="R87" s="795"/>
      <c r="S87" s="795"/>
      <c r="T87" s="795"/>
      <c r="U87" s="795"/>
      <c r="V87" s="795"/>
      <c r="W87" s="795"/>
      <c r="X87" s="796"/>
      <c r="Y87" s="751" t="s">
        <v>62</v>
      </c>
      <c r="Z87" s="752"/>
      <c r="AA87" s="753"/>
      <c r="AB87" s="547" t="s">
        <v>741</v>
      </c>
      <c r="AC87" s="547"/>
      <c r="AD87" s="547"/>
      <c r="AE87" s="363" t="s">
        <v>719</v>
      </c>
      <c r="AF87" s="364"/>
      <c r="AG87" s="364"/>
      <c r="AH87" s="364"/>
      <c r="AI87" s="363" t="s">
        <v>719</v>
      </c>
      <c r="AJ87" s="364"/>
      <c r="AK87" s="364"/>
      <c r="AL87" s="364"/>
      <c r="AM87" s="363">
        <v>47</v>
      </c>
      <c r="AN87" s="364"/>
      <c r="AO87" s="364"/>
      <c r="AP87" s="364"/>
      <c r="AQ87" s="166" t="s">
        <v>719</v>
      </c>
      <c r="AR87" s="167"/>
      <c r="AS87" s="167"/>
      <c r="AT87" s="168"/>
      <c r="AU87" s="364" t="s">
        <v>719</v>
      </c>
      <c r="AV87" s="364"/>
      <c r="AW87" s="364"/>
      <c r="AX87" s="365"/>
      <c r="AY87">
        <f t="shared" si="10"/>
        <v>1</v>
      </c>
    </row>
    <row r="88" spans="1:60" ht="33"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741</v>
      </c>
      <c r="AC88" s="518"/>
      <c r="AD88" s="518"/>
      <c r="AE88" s="363" t="s">
        <v>719</v>
      </c>
      <c r="AF88" s="364"/>
      <c r="AG88" s="364"/>
      <c r="AH88" s="364"/>
      <c r="AI88" s="363" t="s">
        <v>719</v>
      </c>
      <c r="AJ88" s="364"/>
      <c r="AK88" s="364"/>
      <c r="AL88" s="364"/>
      <c r="AM88" s="363">
        <v>47</v>
      </c>
      <c r="AN88" s="364"/>
      <c r="AO88" s="364"/>
      <c r="AP88" s="364"/>
      <c r="AQ88" s="166" t="s">
        <v>719</v>
      </c>
      <c r="AR88" s="167"/>
      <c r="AS88" s="167"/>
      <c r="AT88" s="168"/>
      <c r="AU88" s="364" t="s">
        <v>719</v>
      </c>
      <c r="AV88" s="364"/>
      <c r="AW88" s="364"/>
      <c r="AX88" s="365"/>
      <c r="AY88">
        <f t="shared" si="10"/>
        <v>1</v>
      </c>
      <c r="AZ88" s="10"/>
      <c r="BA88" s="10"/>
      <c r="BB88" s="10"/>
      <c r="BC88" s="10"/>
    </row>
    <row r="89" spans="1:60" ht="33.7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719</v>
      </c>
      <c r="AF89" s="372"/>
      <c r="AG89" s="372"/>
      <c r="AH89" s="372"/>
      <c r="AI89" s="371" t="s">
        <v>719</v>
      </c>
      <c r="AJ89" s="372"/>
      <c r="AK89" s="372"/>
      <c r="AL89" s="372"/>
      <c r="AM89" s="371">
        <v>100</v>
      </c>
      <c r="AN89" s="372"/>
      <c r="AO89" s="372"/>
      <c r="AP89" s="372"/>
      <c r="AQ89" s="166" t="s">
        <v>719</v>
      </c>
      <c r="AR89" s="167"/>
      <c r="AS89" s="167"/>
      <c r="AT89" s="168"/>
      <c r="AU89" s="364" t="s">
        <v>719</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543</v>
      </c>
      <c r="AV100" s="921"/>
      <c r="AW100" s="921"/>
      <c r="AX100" s="923"/>
    </row>
    <row r="101" spans="1:60" ht="23.25" customHeight="1" x14ac:dyDescent="0.15">
      <c r="A101" s="487"/>
      <c r="B101" s="488"/>
      <c r="C101" s="488"/>
      <c r="D101" s="488"/>
      <c r="E101" s="488"/>
      <c r="F101" s="489"/>
      <c r="G101" s="191" t="s">
        <v>764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t="s">
        <v>719</v>
      </c>
      <c r="AF101" s="358"/>
      <c r="AG101" s="358"/>
      <c r="AH101" s="358"/>
      <c r="AI101" s="358" t="s">
        <v>719</v>
      </c>
      <c r="AJ101" s="358"/>
      <c r="AK101" s="358"/>
      <c r="AL101" s="358"/>
      <c r="AM101" s="358">
        <v>108</v>
      </c>
      <c r="AN101" s="358"/>
      <c r="AO101" s="358"/>
      <c r="AP101" s="358"/>
      <c r="AQ101" s="358" t="s">
        <v>775</v>
      </c>
      <c r="AR101" s="358"/>
      <c r="AS101" s="358"/>
      <c r="AT101" s="358"/>
      <c r="AU101" s="363" t="s">
        <v>775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t="s">
        <v>719</v>
      </c>
      <c r="AF102" s="358"/>
      <c r="AG102" s="358"/>
      <c r="AH102" s="358"/>
      <c r="AI102" s="358" t="s">
        <v>719</v>
      </c>
      <c r="AJ102" s="358"/>
      <c r="AK102" s="358"/>
      <c r="AL102" s="358"/>
      <c r="AM102" s="358">
        <v>600</v>
      </c>
      <c r="AN102" s="358"/>
      <c r="AO102" s="358"/>
      <c r="AP102" s="358"/>
      <c r="AQ102" s="358">
        <v>289</v>
      </c>
      <c r="AR102" s="358"/>
      <c r="AS102" s="358"/>
      <c r="AT102" s="358"/>
      <c r="AU102" s="371" t="s">
        <v>775</v>
      </c>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543</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543</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543</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543</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544</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719</v>
      </c>
      <c r="AF116" s="358"/>
      <c r="AG116" s="358"/>
      <c r="AH116" s="358"/>
      <c r="AI116" s="358" t="s">
        <v>719</v>
      </c>
      <c r="AJ116" s="358"/>
      <c r="AK116" s="358"/>
      <c r="AL116" s="358"/>
      <c r="AM116" s="358">
        <v>106</v>
      </c>
      <c r="AN116" s="358"/>
      <c r="AO116" s="358"/>
      <c r="AP116" s="358"/>
      <c r="AQ116" s="363">
        <v>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719</v>
      </c>
      <c r="AF117" s="306"/>
      <c r="AG117" s="306"/>
      <c r="AH117" s="306"/>
      <c r="AI117" s="306" t="s">
        <v>719</v>
      </c>
      <c r="AJ117" s="306"/>
      <c r="AK117" s="306"/>
      <c r="AL117" s="306"/>
      <c r="AM117" s="306" t="s">
        <v>786</v>
      </c>
      <c r="AN117" s="306"/>
      <c r="AO117" s="306"/>
      <c r="AP117" s="306"/>
      <c r="AQ117" s="306" t="s">
        <v>787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544</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8.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673</v>
      </c>
      <c r="D430" s="251"/>
      <c r="E430" s="239" t="s">
        <v>399</v>
      </c>
      <c r="F430" s="444"/>
      <c r="G430" s="241" t="s">
        <v>252</v>
      </c>
      <c r="H430" s="188"/>
      <c r="I430" s="188"/>
      <c r="J430" s="242" t="s">
        <v>759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t="s">
        <v>760</v>
      </c>
      <c r="AR432" s="178"/>
      <c r="AS432" s="179" t="s">
        <v>233</v>
      </c>
      <c r="AT432" s="202"/>
      <c r="AU432" s="178" t="s">
        <v>760</v>
      </c>
      <c r="AV432" s="178"/>
      <c r="AW432" s="179" t="s">
        <v>179</v>
      </c>
      <c r="AX432" s="180"/>
      <c r="AY432">
        <f>$AY$431</f>
        <v>1</v>
      </c>
    </row>
    <row r="433" spans="1:51" ht="23.25" customHeight="1" x14ac:dyDescent="0.15">
      <c r="A433" s="988"/>
      <c r="B433" s="253"/>
      <c r="C433" s="252"/>
      <c r="D433" s="253"/>
      <c r="E433" s="196"/>
      <c r="F433" s="197"/>
      <c r="G433" s="232" t="s">
        <v>760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760</v>
      </c>
      <c r="AC433" s="175"/>
      <c r="AD433" s="175"/>
      <c r="AE433" s="166" t="s">
        <v>760</v>
      </c>
      <c r="AF433" s="167"/>
      <c r="AG433" s="167"/>
      <c r="AH433" s="167"/>
      <c r="AI433" s="166" t="s">
        <v>760</v>
      </c>
      <c r="AJ433" s="167"/>
      <c r="AK433" s="167"/>
      <c r="AL433" s="167"/>
      <c r="AM433" s="166" t="s">
        <v>760</v>
      </c>
      <c r="AN433" s="167"/>
      <c r="AO433" s="167"/>
      <c r="AP433" s="168"/>
      <c r="AQ433" s="166" t="s">
        <v>760</v>
      </c>
      <c r="AR433" s="167"/>
      <c r="AS433" s="167"/>
      <c r="AT433" s="168"/>
      <c r="AU433" s="167" t="s">
        <v>760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760</v>
      </c>
      <c r="AC434" s="224"/>
      <c r="AD434" s="224"/>
      <c r="AE434" s="166" t="s">
        <v>760</v>
      </c>
      <c r="AF434" s="167"/>
      <c r="AG434" s="167"/>
      <c r="AH434" s="168"/>
      <c r="AI434" s="166" t="s">
        <v>760</v>
      </c>
      <c r="AJ434" s="167"/>
      <c r="AK434" s="167"/>
      <c r="AL434" s="167"/>
      <c r="AM434" s="166" t="s">
        <v>760</v>
      </c>
      <c r="AN434" s="167"/>
      <c r="AO434" s="167"/>
      <c r="AP434" s="168"/>
      <c r="AQ434" s="166" t="s">
        <v>760</v>
      </c>
      <c r="AR434" s="167"/>
      <c r="AS434" s="167"/>
      <c r="AT434" s="168"/>
      <c r="AU434" s="167" t="s">
        <v>760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760</v>
      </c>
      <c r="AF435" s="167"/>
      <c r="AG435" s="167"/>
      <c r="AH435" s="168"/>
      <c r="AI435" s="166" t="s">
        <v>760</v>
      </c>
      <c r="AJ435" s="167"/>
      <c r="AK435" s="167"/>
      <c r="AL435" s="167"/>
      <c r="AM435" s="166" t="s">
        <v>760</v>
      </c>
      <c r="AN435" s="167"/>
      <c r="AO435" s="167"/>
      <c r="AP435" s="168"/>
      <c r="AQ435" s="166" t="s">
        <v>760</v>
      </c>
      <c r="AR435" s="167"/>
      <c r="AS435" s="167"/>
      <c r="AT435" s="168"/>
      <c r="AU435" s="167" t="s">
        <v>760</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8"/>
      <c r="B458" s="253"/>
      <c r="C458" s="252"/>
      <c r="D458" s="253"/>
      <c r="E458" s="196"/>
      <c r="F458" s="197"/>
      <c r="G458" s="232" t="s">
        <v>760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760</v>
      </c>
      <c r="AC458" s="175"/>
      <c r="AD458" s="175"/>
      <c r="AE458" s="166" t="s">
        <v>760</v>
      </c>
      <c r="AF458" s="167"/>
      <c r="AG458" s="167"/>
      <c r="AH458" s="167"/>
      <c r="AI458" s="166" t="s">
        <v>760</v>
      </c>
      <c r="AJ458" s="167"/>
      <c r="AK458" s="167"/>
      <c r="AL458" s="167"/>
      <c r="AM458" s="166" t="s">
        <v>760</v>
      </c>
      <c r="AN458" s="167"/>
      <c r="AO458" s="167"/>
      <c r="AP458" s="168"/>
      <c r="AQ458" s="166" t="s">
        <v>760</v>
      </c>
      <c r="AR458" s="167"/>
      <c r="AS458" s="167"/>
      <c r="AT458" s="168"/>
      <c r="AU458" s="167" t="s">
        <v>760</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760</v>
      </c>
      <c r="AC459" s="224"/>
      <c r="AD459" s="224"/>
      <c r="AE459" s="166" t="s">
        <v>760</v>
      </c>
      <c r="AF459" s="167"/>
      <c r="AG459" s="167"/>
      <c r="AH459" s="168"/>
      <c r="AI459" s="166" t="s">
        <v>760</v>
      </c>
      <c r="AJ459" s="167"/>
      <c r="AK459" s="167"/>
      <c r="AL459" s="167"/>
      <c r="AM459" s="166" t="s">
        <v>760</v>
      </c>
      <c r="AN459" s="167"/>
      <c r="AO459" s="167"/>
      <c r="AP459" s="168"/>
      <c r="AQ459" s="166" t="s">
        <v>760</v>
      </c>
      <c r="AR459" s="167"/>
      <c r="AS459" s="167"/>
      <c r="AT459" s="168"/>
      <c r="AU459" s="167" t="s">
        <v>760</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760</v>
      </c>
      <c r="AF460" s="167"/>
      <c r="AG460" s="167"/>
      <c r="AH460" s="168"/>
      <c r="AI460" s="166" t="s">
        <v>760</v>
      </c>
      <c r="AJ460" s="167"/>
      <c r="AK460" s="167"/>
      <c r="AL460" s="167"/>
      <c r="AM460" s="166" t="s">
        <v>760</v>
      </c>
      <c r="AN460" s="167"/>
      <c r="AO460" s="167"/>
      <c r="AP460" s="168"/>
      <c r="AQ460" s="166" t="s">
        <v>760</v>
      </c>
      <c r="AR460" s="167"/>
      <c r="AS460" s="167"/>
      <c r="AT460" s="168"/>
      <c r="AU460" s="167" t="s">
        <v>760</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760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716</v>
      </c>
      <c r="AE702" s="890"/>
      <c r="AF702" s="890"/>
      <c r="AG702" s="879" t="s">
        <v>731</v>
      </c>
      <c r="AH702" s="880"/>
      <c r="AI702" s="880"/>
      <c r="AJ702" s="880"/>
      <c r="AK702" s="880"/>
      <c r="AL702" s="880"/>
      <c r="AM702" s="880"/>
      <c r="AN702" s="880"/>
      <c r="AO702" s="880"/>
      <c r="AP702" s="880"/>
      <c r="AQ702" s="880"/>
      <c r="AR702" s="880"/>
      <c r="AS702" s="880"/>
      <c r="AT702" s="880"/>
      <c r="AU702" s="880"/>
      <c r="AV702" s="880"/>
      <c r="AW702" s="880"/>
      <c r="AX702" s="881"/>
    </row>
    <row r="703" spans="1:51" ht="84.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716</v>
      </c>
      <c r="AE703" s="185"/>
      <c r="AF703" s="185"/>
      <c r="AG703" s="663" t="s">
        <v>732</v>
      </c>
      <c r="AH703" s="664"/>
      <c r="AI703" s="664"/>
      <c r="AJ703" s="664"/>
      <c r="AK703" s="664"/>
      <c r="AL703" s="664"/>
      <c r="AM703" s="664"/>
      <c r="AN703" s="664"/>
      <c r="AO703" s="664"/>
      <c r="AP703" s="664"/>
      <c r="AQ703" s="664"/>
      <c r="AR703" s="664"/>
      <c r="AS703" s="664"/>
      <c r="AT703" s="664"/>
      <c r="AU703" s="664"/>
      <c r="AV703" s="664"/>
      <c r="AW703" s="664"/>
      <c r="AX703" s="665"/>
    </row>
    <row r="704" spans="1:51" ht="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716</v>
      </c>
      <c r="AE704" s="582"/>
      <c r="AF704" s="582"/>
      <c r="AG704" s="424" t="s">
        <v>733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716</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716</v>
      </c>
      <c r="AE709" s="185"/>
      <c r="AF709" s="185"/>
      <c r="AG709" s="663" t="s">
        <v>779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744</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40.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716</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37.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716</v>
      </c>
      <c r="AE712" s="582"/>
      <c r="AF712" s="582"/>
      <c r="AG712" s="590" t="s">
        <v>758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72.7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773</v>
      </c>
      <c r="AE715" s="667"/>
      <c r="AF715" s="773"/>
      <c r="AG715" s="522" t="s">
        <v>766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69.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783</v>
      </c>
      <c r="AE717" s="185"/>
      <c r="AF717" s="185"/>
      <c r="AG717" s="663" t="s">
        <v>784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716</v>
      </c>
      <c r="AE719" s="667"/>
      <c r="AF719" s="667"/>
      <c r="AG719" s="190" t="s">
        <v>736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734</v>
      </c>
      <c r="D721" s="913"/>
      <c r="E721" s="913"/>
      <c r="F721" s="914"/>
      <c r="G721" s="930">
        <v>20</v>
      </c>
      <c r="H721" s="931"/>
      <c r="I721" s="77" t="str">
        <f>IF(OR(G721="　", G721=""), "", "-")</f>
        <v>-</v>
      </c>
      <c r="J721" s="911">
        <v>643</v>
      </c>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780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781</v>
      </c>
      <c r="B733" s="615"/>
      <c r="C733" s="615"/>
      <c r="D733" s="615"/>
      <c r="E733" s="616"/>
      <c r="F733" s="762" t="s">
        <v>782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674</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734</v>
      </c>
      <c r="F746" s="113"/>
      <c r="G746" s="113"/>
      <c r="H746" s="100" t="str">
        <f>IF(E746="","","-")</f>
        <v>-</v>
      </c>
      <c r="I746" s="113" t="s">
        <v>398</v>
      </c>
      <c r="J746" s="113"/>
      <c r="K746" s="100" t="str">
        <f>IF(I746="","","-")</f>
        <v>-</v>
      </c>
      <c r="L746" s="104">
        <v>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734</v>
      </c>
      <c r="F747" s="113"/>
      <c r="G747" s="113"/>
      <c r="H747" s="100" t="str">
        <f>IF(E747="","","-")</f>
        <v>-</v>
      </c>
      <c r="I747" s="113" t="s">
        <v>413</v>
      </c>
      <c r="J747" s="113"/>
      <c r="K747" s="100" t="str">
        <f>IF(I747="","","-")</f>
        <v>-</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t="s">
        <v>753</v>
      </c>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t="s">
        <v>745</v>
      </c>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t="s">
        <v>772</v>
      </c>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746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747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767</v>
      </c>
      <c r="H789" s="446"/>
      <c r="I789" s="446"/>
      <c r="J789" s="446"/>
      <c r="K789" s="447"/>
      <c r="L789" s="448" t="s">
        <v>750</v>
      </c>
      <c r="M789" s="449"/>
      <c r="N789" s="449"/>
      <c r="O789" s="449"/>
      <c r="P789" s="449"/>
      <c r="Q789" s="449"/>
      <c r="R789" s="449"/>
      <c r="S789" s="449"/>
      <c r="T789" s="449"/>
      <c r="U789" s="449"/>
      <c r="V789" s="449"/>
      <c r="W789" s="449"/>
      <c r="X789" s="450"/>
      <c r="Y789" s="451">
        <v>2</v>
      </c>
      <c r="Z789" s="452"/>
      <c r="AA789" s="452"/>
      <c r="AB789" s="553"/>
      <c r="AC789" s="445" t="s">
        <v>761</v>
      </c>
      <c r="AD789" s="446"/>
      <c r="AE789" s="446"/>
      <c r="AF789" s="446"/>
      <c r="AG789" s="447"/>
      <c r="AH789" s="448" t="s">
        <v>762</v>
      </c>
      <c r="AI789" s="449"/>
      <c r="AJ789" s="449"/>
      <c r="AK789" s="449"/>
      <c r="AL789" s="449"/>
      <c r="AM789" s="449"/>
      <c r="AN789" s="449"/>
      <c r="AO789" s="449"/>
      <c r="AP789" s="449"/>
      <c r="AQ789" s="449"/>
      <c r="AR789" s="449"/>
      <c r="AS789" s="449"/>
      <c r="AT789" s="450"/>
      <c r="AU789" s="451">
        <v>9</v>
      </c>
      <c r="AV789" s="452"/>
      <c r="AW789" s="452"/>
      <c r="AX789" s="453"/>
    </row>
    <row r="790" spans="1:51" ht="24.75" customHeight="1" x14ac:dyDescent="0.15">
      <c r="A790" s="552"/>
      <c r="B790" s="759"/>
      <c r="C790" s="759"/>
      <c r="D790" s="759"/>
      <c r="E790" s="759"/>
      <c r="F790" s="760"/>
      <c r="G790" s="348" t="s">
        <v>763</v>
      </c>
      <c r="H790" s="349"/>
      <c r="I790" s="349"/>
      <c r="J790" s="349"/>
      <c r="K790" s="350"/>
      <c r="L790" s="398"/>
      <c r="M790" s="399"/>
      <c r="N790" s="399"/>
      <c r="O790" s="399"/>
      <c r="P790" s="399"/>
      <c r="Q790" s="399"/>
      <c r="R790" s="399"/>
      <c r="S790" s="399"/>
      <c r="T790" s="399"/>
      <c r="U790" s="399"/>
      <c r="V790" s="399"/>
      <c r="W790" s="399"/>
      <c r="X790" s="400"/>
      <c r="Y790" s="395">
        <v>0</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v>
      </c>
      <c r="AV799" s="412"/>
      <c r="AW799" s="412"/>
      <c r="AX799" s="414"/>
    </row>
    <row r="800" spans="1:51" ht="24.75" hidden="1" customHeight="1" x14ac:dyDescent="0.15">
      <c r="A800" s="552"/>
      <c r="B800" s="759"/>
      <c r="C800" s="759"/>
      <c r="D800" s="759"/>
      <c r="E800" s="759"/>
      <c r="F800" s="760"/>
      <c r="G800" s="435" t="s">
        <v>771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748</v>
      </c>
      <c r="D845" s="415"/>
      <c r="E845" s="415"/>
      <c r="F845" s="415"/>
      <c r="G845" s="415"/>
      <c r="H845" s="415"/>
      <c r="I845" s="415"/>
      <c r="J845" s="416">
        <v>6011001104840</v>
      </c>
      <c r="K845" s="417"/>
      <c r="L845" s="417"/>
      <c r="M845" s="417"/>
      <c r="N845" s="417"/>
      <c r="O845" s="417"/>
      <c r="P845" s="421" t="s">
        <v>750</v>
      </c>
      <c r="Q845" s="317"/>
      <c r="R845" s="317"/>
      <c r="S845" s="317"/>
      <c r="T845" s="317"/>
      <c r="U845" s="317"/>
      <c r="V845" s="317"/>
      <c r="W845" s="317"/>
      <c r="X845" s="317"/>
      <c r="Y845" s="318">
        <v>2</v>
      </c>
      <c r="Z845" s="319"/>
      <c r="AA845" s="319"/>
      <c r="AB845" s="320"/>
      <c r="AC845" s="322" t="s">
        <v>372</v>
      </c>
      <c r="AD845" s="323"/>
      <c r="AE845" s="323"/>
      <c r="AF845" s="323"/>
      <c r="AG845" s="323"/>
      <c r="AH845" s="418">
        <v>2</v>
      </c>
      <c r="AI845" s="419"/>
      <c r="AJ845" s="419"/>
      <c r="AK845" s="419"/>
      <c r="AL845" s="326">
        <v>33.799999999999997</v>
      </c>
      <c r="AM845" s="327"/>
      <c r="AN845" s="327"/>
      <c r="AO845" s="328"/>
      <c r="AP845" s="321" t="s">
        <v>754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5.75" customHeight="1" x14ac:dyDescent="0.15">
      <c r="A878" s="401">
        <v>1</v>
      </c>
      <c r="B878" s="401">
        <v>1</v>
      </c>
      <c r="C878" s="420" t="s">
        <v>749</v>
      </c>
      <c r="D878" s="415"/>
      <c r="E878" s="415"/>
      <c r="F878" s="415"/>
      <c r="G878" s="415"/>
      <c r="H878" s="415"/>
      <c r="I878" s="415"/>
      <c r="J878" s="416">
        <v>5010001084367</v>
      </c>
      <c r="K878" s="417"/>
      <c r="L878" s="417"/>
      <c r="M878" s="417"/>
      <c r="N878" s="417"/>
      <c r="O878" s="417"/>
      <c r="P878" s="421" t="s">
        <v>751</v>
      </c>
      <c r="Q878" s="317"/>
      <c r="R878" s="317"/>
      <c r="S878" s="317"/>
      <c r="T878" s="317"/>
      <c r="U878" s="317"/>
      <c r="V878" s="317"/>
      <c r="W878" s="317"/>
      <c r="X878" s="317"/>
      <c r="Y878" s="318">
        <v>9</v>
      </c>
      <c r="Z878" s="319"/>
      <c r="AA878" s="319"/>
      <c r="AB878" s="320"/>
      <c r="AC878" s="322" t="s">
        <v>372</v>
      </c>
      <c r="AD878" s="323"/>
      <c r="AE878" s="323"/>
      <c r="AF878" s="323"/>
      <c r="AG878" s="323"/>
      <c r="AH878" s="418">
        <v>2</v>
      </c>
      <c r="AI878" s="419"/>
      <c r="AJ878" s="419"/>
      <c r="AK878" s="419"/>
      <c r="AL878" s="326">
        <v>81.599999999999994</v>
      </c>
      <c r="AM878" s="327"/>
      <c r="AN878" s="327"/>
      <c r="AO878" s="328"/>
      <c r="AP878" s="321" t="s">
        <v>754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768</v>
      </c>
      <c r="D911" s="415"/>
      <c r="E911" s="415"/>
      <c r="F911" s="415"/>
      <c r="G911" s="415"/>
      <c r="H911" s="415"/>
      <c r="I911" s="415"/>
      <c r="J911" s="416">
        <v>6290001021671</v>
      </c>
      <c r="K911" s="417"/>
      <c r="L911" s="417"/>
      <c r="M911" s="417"/>
      <c r="N911" s="417"/>
      <c r="O911" s="417"/>
      <c r="P911" s="421" t="s">
        <v>769</v>
      </c>
      <c r="Q911" s="317"/>
      <c r="R911" s="317"/>
      <c r="S911" s="317"/>
      <c r="T911" s="317"/>
      <c r="U911" s="317"/>
      <c r="V911" s="317"/>
      <c r="W911" s="317"/>
      <c r="X911" s="317"/>
      <c r="Y911" s="318">
        <v>0.5</v>
      </c>
      <c r="Z911" s="319"/>
      <c r="AA911" s="319"/>
      <c r="AB911" s="320"/>
      <c r="AC911" s="322" t="s">
        <v>379</v>
      </c>
      <c r="AD911" s="323"/>
      <c r="AE911" s="323"/>
      <c r="AF911" s="323"/>
      <c r="AG911" s="323"/>
      <c r="AH911" s="418" t="s">
        <v>770</v>
      </c>
      <c r="AI911" s="419"/>
      <c r="AJ911" s="419"/>
      <c r="AK911" s="419"/>
      <c r="AL911" s="326" t="s">
        <v>770</v>
      </c>
      <c r="AM911" s="327"/>
      <c r="AN911" s="327"/>
      <c r="AO911" s="328"/>
      <c r="AP911" s="321" t="s">
        <v>770</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t="s">
        <v>752</v>
      </c>
      <c r="D1110" s="887"/>
      <c r="E1110" s="262" t="s">
        <v>748</v>
      </c>
      <c r="F1110" s="886"/>
      <c r="G1110" s="886"/>
      <c r="H1110" s="886"/>
      <c r="I1110" s="886"/>
      <c r="J1110" s="416">
        <v>6011001104840</v>
      </c>
      <c r="K1110" s="417"/>
      <c r="L1110" s="417"/>
      <c r="M1110" s="417"/>
      <c r="N1110" s="417"/>
      <c r="O1110" s="417"/>
      <c r="P1110" s="421" t="s">
        <v>750</v>
      </c>
      <c r="Q1110" s="317"/>
      <c r="R1110" s="317"/>
      <c r="S1110" s="317"/>
      <c r="T1110" s="317"/>
      <c r="U1110" s="317"/>
      <c r="V1110" s="317"/>
      <c r="W1110" s="317"/>
      <c r="X1110" s="317"/>
      <c r="Y1110" s="318">
        <v>5</v>
      </c>
      <c r="Z1110" s="319"/>
      <c r="AA1110" s="319"/>
      <c r="AB1110" s="320"/>
      <c r="AC1110" s="322" t="s">
        <v>372</v>
      </c>
      <c r="AD1110" s="323"/>
      <c r="AE1110" s="323"/>
      <c r="AF1110" s="323"/>
      <c r="AG1110" s="323"/>
      <c r="AH1110" s="324">
        <v>2</v>
      </c>
      <c r="AI1110" s="325"/>
      <c r="AJ1110" s="325"/>
      <c r="AK1110" s="325"/>
      <c r="AL1110" s="326">
        <v>33.799999999999997</v>
      </c>
      <c r="AM1110" s="327"/>
      <c r="AN1110" s="327"/>
      <c r="AO1110" s="328"/>
      <c r="AP1110" s="321" t="s">
        <v>754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50" man="1"/>
    <brk id="699" max="50" man="1"/>
    <brk id="727" max="50" man="1"/>
    <brk id="747"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P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716</v>
      </c>
      <c r="M2" s="13" t="str">
        <f>IF(L2="","",K2)</f>
        <v>社会保障</v>
      </c>
      <c r="N2" s="13" t="str">
        <f>IF(M2="","",IF(N1&lt;&gt;"",CONCATENATE(N1,"、",M2),M2))</f>
        <v>社会保障</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716</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716</v>
      </c>
      <c r="M11" s="13" t="str">
        <f t="shared" si="2"/>
        <v>その他の事項経費</v>
      </c>
      <c r="N11" s="13" t="str">
        <f t="shared" si="6"/>
        <v>社会保障、その他の事項経費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716</v>
      </c>
      <c r="H13" s="13" t="str">
        <f t="shared" si="1"/>
        <v>労働保険特別会計労災勘定</v>
      </c>
      <c r="I13" s="13" t="str">
        <f t="shared" si="5"/>
        <v>労働保険特別会計労災勘定</v>
      </c>
      <c r="K13" s="13" t="str">
        <f>N11</f>
        <v>社会保障、その他の事項経費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716</v>
      </c>
      <c r="H14" s="13" t="str">
        <f t="shared" si="1"/>
        <v>労働保険特別会計雇用勘定</v>
      </c>
      <c r="I14" s="13" t="str">
        <f t="shared" si="5"/>
        <v>労働保険特別会計労災勘定、労働保険特別会計雇用勘定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t="s">
        <v>716</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t="s">
        <v>716</v>
      </c>
      <c r="C17" s="13" t="str">
        <f t="shared" si="9"/>
        <v>犯罪被害者等施策</v>
      </c>
      <c r="D17" s="13" t="str">
        <f t="shared" si="8"/>
        <v>男女共同参画、犯罪被害者等施策</v>
      </c>
      <c r="F17" s="18" t="s">
        <v>124</v>
      </c>
      <c r="G17" s="17"/>
      <c r="H17" s="13" t="str">
        <f t="shared" si="1"/>
        <v/>
      </c>
      <c r="I17" s="13" t="str">
        <f t="shared" si="5"/>
        <v>労働保険特別会計労災勘定、労働保険特別会計雇用勘定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男女共同参画、犯罪被害者等施策</v>
      </c>
      <c r="F18" s="18" t="s">
        <v>125</v>
      </c>
      <c r="G18" s="17"/>
      <c r="H18" s="13" t="str">
        <f t="shared" si="1"/>
        <v/>
      </c>
      <c r="I18" s="13" t="str">
        <f t="shared" si="5"/>
        <v>労働保険特別会計労災勘定、労働保険特別会計雇用勘定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男女共同参画、犯罪被害者等施策</v>
      </c>
      <c r="F19" s="18" t="s">
        <v>126</v>
      </c>
      <c r="G19" s="17"/>
      <c r="H19" s="13" t="str">
        <f t="shared" si="1"/>
        <v/>
      </c>
      <c r="I19" s="13" t="str">
        <f t="shared" si="5"/>
        <v>労働保険特別会計労災勘定、労働保険特別会計雇用勘定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男女共同参画、犯罪被害者等施策</v>
      </c>
      <c r="F20" s="18" t="s">
        <v>310</v>
      </c>
      <c r="G20" s="17"/>
      <c r="H20" s="13" t="str">
        <f t="shared" si="1"/>
        <v/>
      </c>
      <c r="I20" s="13" t="str">
        <f t="shared" si="5"/>
        <v>労働保険特別会計労災勘定、労働保険特別会計雇用勘定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男女共同参画、犯罪被害者等施策</v>
      </c>
      <c r="F21" s="18" t="s">
        <v>127</v>
      </c>
      <c r="G21" s="17"/>
      <c r="H21" s="13" t="str">
        <f t="shared" si="1"/>
        <v/>
      </c>
      <c r="I21" s="13" t="str">
        <f t="shared" si="5"/>
        <v>労働保険特別会計労災勘定、労働保険特別会計雇用勘定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男女共同参画、犯罪被害者等施策</v>
      </c>
      <c r="F22" s="18" t="s">
        <v>128</v>
      </c>
      <c r="G22" s="17"/>
      <c r="H22" s="13" t="str">
        <f t="shared" si="1"/>
        <v/>
      </c>
      <c r="I22" s="13" t="str">
        <f t="shared" si="5"/>
        <v>労働保険特別会計労災勘定、労働保険特別会計雇用勘定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男女共同参画、犯罪被害者等施策</v>
      </c>
      <c r="F23" s="18" t="s">
        <v>129</v>
      </c>
      <c r="G23" s="17"/>
      <c r="H23" s="13" t="str">
        <f t="shared" si="1"/>
        <v/>
      </c>
      <c r="I23" s="13" t="str">
        <f t="shared" si="5"/>
        <v>労働保険特別会計労災勘定、労働保険特別会計雇用勘定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男女共同参画、犯罪被害者等施策</v>
      </c>
      <c r="F24" s="18" t="s">
        <v>409</v>
      </c>
      <c r="G24" s="17"/>
      <c r="H24" s="13" t="str">
        <f t="shared" si="1"/>
        <v/>
      </c>
      <c r="I24" s="13" t="str">
        <f t="shared" si="5"/>
        <v>労働保険特別会計労災勘定、労働保険特別会計雇用勘定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男女共同参画、犯罪被害者等施策</v>
      </c>
      <c r="B27" s="13"/>
      <c r="F27" s="18" t="s">
        <v>132</v>
      </c>
      <c r="G27" s="17"/>
      <c r="H27" s="13" t="str">
        <f t="shared" si="1"/>
        <v/>
      </c>
      <c r="I27" s="13" t="str">
        <f t="shared" si="5"/>
        <v>労働保険特別会計労災勘定、労働保険特別会計雇用勘定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温谷 翼(nukutani-tsubasa)</dc:creator>
  <cp:lastModifiedBy>厚生労働省ネットワークシステム</cp:lastModifiedBy>
  <cp:lastPrinted>2021-08-18T12:35:50Z</cp:lastPrinted>
  <dcterms:created xsi:type="dcterms:W3CDTF">2012-03-13T00:50:25Z</dcterms:created>
  <dcterms:modified xsi:type="dcterms:W3CDTF">2021-08-18T12:36:10Z</dcterms:modified>
</cp:coreProperties>
</file>