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369" i="3"/>
  <c r="AY235" i="3"/>
  <c r="AY255"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<sst xmlns="http://schemas.openxmlformats.org/spreadsheetml/2006/main" count="2350" uniqueCount="693">
  <si>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</si>
  <si>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</si>
  <si>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</si>
  <si>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</si>
  <si>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</si>
  <si>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</si>
  <si>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</si>
  <si>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</si>
  <si>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</si>
  <si>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</si>
  <si>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</si>
  <si>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</si>
  <si>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</si>
  <si>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</si>
  <si>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</si>
  <si>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</si>
  <si>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</si>
  <si>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</si>
  <si>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</si>
  <si>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</si>
  <si>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</si>
  <si>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</si>
  <si>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</si>
  <si>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</si>
  <si>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</si>
  <si>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</si>
  <si>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</si>
  <si>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</si>
  <si>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</si>
  <si>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</si>
  <si>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</si>
  <si>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</si>
  <si>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</si>
  <si>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</si>
  <si>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</si>
  <si>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</si>
  <si>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</si>
  <si>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</si>
  <si>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</si>
  <si>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</si>
  <si>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</si>
  <si>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</si>
  <si>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</si>
  <si>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</si>
  <si>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</si>
  <si>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</si>
  <si>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</si>
  <si>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</si>
  <si>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</si>
  <si>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</si>
  <si>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</si>
  <si>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</si>
  <si>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</si>
  <si>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</si>
  <si>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</si>
  <si>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</si>
  <si>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</si>
  <si>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</si>
  <si>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</si>
  <si>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</si>
  <si>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</si>
  <si>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</si>
  <si>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</si>
  <si>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</si>
  <si>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</si>
  <si>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</si>
  <si>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</si>
  <si>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</si>
  <si>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</si>
  <si>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</si>
  <si>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</si>
  <si>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</si>
  <si>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</si>
  <si>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</si>
  <si>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</si>
  <si>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</si>
  <si>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</si>
  <si>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</si>
  <si>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</si>
  <si>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</si>
  <si>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</si>
  <si>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</si>
  <si>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</si>
  <si>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</si>
  <si>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</si>
  <si>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</si>
  <si>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</si>
  <si>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</si>
  <si>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</si>
  <si>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</si>
  <si>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</si>
  <si>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</si>
  <si>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</si>
  <si>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</si>
  <si>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</si>
  <si>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</si>
  <si>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</si>
  <si>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</si>
  <si>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</si>
  <si>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</si>
  <si>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</si>
  <si>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</si>
  <si>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</si>
  <si>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</si>
  <si>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</si>
  <si>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</si>
  <si>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</si>
  <si>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</si>
  <si>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</si>
  <si>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</si>
  <si>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</si>
  <si>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</si>
  <si>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</si>
  <si>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</si>
  <si>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</si>
  <si>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</si>
  <si>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</si>
  <si>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</si>
  <si>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</si>
  <si>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</si>
  <si>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</si>
  <si>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</si>
  <si>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</si>
  <si>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</si>
  <si>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</si>
  <si>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</si>
  <si>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</si>
  <si>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</si>
  <si>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</si>
  <si>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</si>
  <si>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</si>
  <si>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</si>
  <si>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</si>
  <si>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</si>
  <si>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</si>
  <si>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</si>
  <si>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</si>
  <si>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</si>
  <si>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</si>
  <si>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</si>
  <si>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</si>
  <si>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</si>
  <si>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</si>
  <si>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</si>
  <si>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</si>
  <si>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</si>
  <si>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</si>
  <si>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</si>
  <si>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</si>
  <si>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</si>
  <si>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</si>
  <si>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</si>
  <si>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</si>
  <si>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</si>
  <si>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</si>
  <si>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</si>
  <si>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</si>
  <si>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</si>
  <si>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</si>
  <si>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</si>
  <si>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</si>
  <si>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</si>
  <si>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</si>
  <si>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</si>
  <si>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</si>
  <si>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</si>
  <si>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</si>
  <si>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</si>
  <si>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</si>
  <si>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</si>
  <si>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</si>
  <si>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</si>
  <si>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</si>
  <si>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</si>
  <si>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</si>
  <si>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</si>
  <si>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</si>
  <si>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</si>
  <si>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</si>
  <si>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</si>
  <si>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</si>
  <si>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</si>
  <si>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</si>
  <si>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</si>
  <si>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</si>
  <si>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</si>
  <si>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</si>
  <si>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</si>
  <si>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</si>
  <si>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</si>
  <si>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</si>
  <si>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</si>
  <si>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</si>
  <si>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</si>
  <si>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</si>
  <si>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</si>
  <si>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</si>
  <si>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</si>
  <si>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</si>
  <si>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</si>
  <si>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</si>
  <si>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</si>
  <si>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</si>
  <si>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</si>
  <si>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</si>
  <si>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</si>
  <si>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</si>
  <si>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</si>
  <si>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</si>
  <si>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</si>
  <si>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</si>
  <si>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</si>
  <si>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</si>
  <si>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</si>
  <si>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</si>
  <si>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</si>
  <si>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</si>
  <si>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</si>
  <si>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</si>
  <si>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</si>
  <si>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</si>
  <si>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</si>
  <si>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</si>
  <si>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</si>
  <si>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</si>
  <si>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</si>
  <si>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</si>
  <si>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</si>
  <si>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</si>
  <si>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</si>
  <si>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</si>
  <si>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</si>
  <si>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</si>
  <si>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</si>
  <si>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</si>
  <si>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</si>
  <si>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</si>
  <si>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</si>
  <si>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</si>
  <si>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</si>
  <si>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</si>
  <si>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</si>
  <si>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</si>
  <si>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</si>
  <si>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</si>
  <si>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</si>
  <si>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</si>
  <si>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</si>
  <si>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</si>
  <si>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</si>
  <si>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</si>
  <si>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</si>
  <si>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</si>
  <si>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</si>
  <si>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</si>
  <si>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</si>
  <si>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</si>
  <si>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</si>
  <si>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</si>
  <si>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</si>
  <si>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</si>
  <si>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</si>
  <si>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</si>
  <si>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</si>
  <si>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</si>
  <si>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</si>
  <si>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</si>
  <si>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</si>
  <si>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</si>
  <si>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</si>
  <si>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</si>
  <si>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</si>
  <si>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</si>
  <si>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</si>
  <si>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</si>
  <si>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</si>
  <si>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</si>
  <si>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</si>
  <si>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</si>
  <si>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</si>
  <si>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</si>
  <si>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</si>
  <si>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</si>
  <si>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</si>
  <si>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</si>
  <si>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</si>
  <si>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</si>
  <si>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</si>
  <si>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</si>
  <si>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</si>
  <si>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</si>
  <si>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</si>
  <si>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</si>
  <si>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</si>
  <si>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</si>
  <si>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</si>
  <si>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</si>
  <si>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</si>
  <si>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</si>
  <si>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</si>
  <si>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</si>
  <si>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</si>
  <si>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</si>
  <si>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</si>
  <si>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</si>
  <si>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</si>
  <si>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</si>
  <si>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</si>
  <si>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</si>
  <si>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</si>
  <si>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</si>
  <si>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</si>
  <si>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</si>
  <si>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</si>
  <si>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</si>
  <si>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</si>
  <si>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</si>
  <si>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</si>
  <si>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</si>
  <si>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</si>
  <si>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</si>
  <si>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</si>
  <si>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</si>
  <si>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</si>
  <si>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</si>
  <si>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</si>
  <si>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</si>
  <si>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</si>
  <si>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</si>
  <si>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</si>
  <si>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</si>
  <si>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</si>
  <si>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</si>
  <si>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</si>
  <si>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</si>
  <si>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</si>
  <si>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</si>
  <si>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</si>
  <si>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</si>
  <si>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</si>
  <si>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</si>
  <si>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</si>
  <si>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</si>
  <si>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</si>
  <si>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</si>
  <si>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</si>
  <si>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</si>
  <si>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</si>
  <si>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</si>
  <si>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</si>
  <si>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</si>
  <si>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</si>
  <si>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</si>
  <si>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</si>
  <si>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</si>
  <si>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</si>
  <si>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</si>
  <si>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</si>
  <si>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</si>
  <si>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</si>
  <si>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</si>
  <si>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</si>
  <si>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</si>
  <si>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</si>
  <si>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</si>
  <si>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</si>
  <si>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</si>
  <si>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</si>
  <si>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</si>
  <si>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</si>
  <si>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</si>
  <si>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</si>
  <si>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</si>
  <si>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</si>
  <si>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</si>
  <si>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</si>
  <si>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</si>
  <si>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</si>
  <si>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</si>
  <si>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</si>
  <si>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</si>
  <si>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</si>
  <si>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</si>
  <si>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</si>
  <si>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</si>
  <si>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</si>
  <si>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</si>
  <si>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</si>
  <si>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</si>
  <si>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</si>
  <si>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</si>
  <si>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</si>
  <si>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</si>
  <si>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</si>
  <si>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</si>
  <si>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</si>
  <si>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</si>
  <si>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</si>
  <si>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</si>
  <si>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</si>
  <si>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</si>
  <si>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</si>
  <si>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</si>
  <si>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</si>
  <si>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</si>
  <si>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</si>
  <si>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</si>
  <si>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</si>
  <si>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</si>
  <si>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</si>
  <si>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</si>
  <si>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</si>
  <si>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</si>
  <si>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</si>
  <si>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</si>
  <si>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</si>
  <si>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</si>
  <si>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</si>
  <si>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</si>
  <si>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</si>
  <si>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</si>
  <si>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</si>
  <si>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</si>
  <si>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</si>
  <si>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</si>
  <si>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</si>
  <si>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</si>
  <si>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</si>
  <si>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</si>
  <si>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</si>
  <si>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</si>
  <si>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</si>
  <si>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</si>
  <si>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</si>
  <si>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</si>
  <si>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</si>
  <si>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</si>
  <si>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</si>
  <si>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</si>
  <si>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</si>
  <si>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</si>
  <si>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</si>
  <si>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</si>
  <si>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</si>
  <si>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</si>
  <si>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</si>
  <si>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</si>
  <si>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</si>
  <si>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</si>
  <si>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</si>
  <si>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</si>
  <si>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</si>
  <si>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</si>
  <si>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</si>
  <si>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</si>
  <si>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</si>
  <si>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</si>
  <si>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</si>
  <si>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</si>
  <si>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</si>
  <si>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</si>
  <si>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</si>
  <si>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</si>
  <si>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</si>
  <si>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</si>
  <si>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</si>
  <si>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</si>
  <si>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</si>
  <si>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</si>
  <si>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</si>
  <si>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</si>
  <si>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</si>
  <si>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</si>
  <si>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</si>
  <si>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</si>
  <si>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</si>
  <si>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</si>
  <si>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</si>
  <si>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</si>
  <si>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</si>
  <si>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</si>
  <si>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</si>
  <si>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</si>
  <si>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</si>
  <si>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</si>
  <si>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</si>
  <si>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</si>
  <si>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</si>
  <si>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</si>
  <si>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</si>
  <si>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</si>
  <si>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</si>
  <si>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</si>
  <si>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</si>
  <si>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</si>
  <si>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</si>
  <si>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</si>
  <si>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</si>
  <si>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</si>
  <si>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</si>
  <si>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</si>
  <si>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</si>
  <si>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</si>
  <si>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</si>
  <si>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</si>
  <si>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</si>
  <si>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</si>
  <si>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</si>
  <si>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</si>
  <si>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</si>
  <si>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</si>
  <si>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</si>
  <si>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</si>
  <si>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</si>
  <si>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</si>
  <si>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</si>
  <si>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</si>
  <si>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</si>
  <si>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</si>
  <si>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</si>
  <si>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</si>
  <si>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</si>
  <si>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</si>
  <si>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</si>
  <si>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</si>
  <si>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</si>
  <si>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</si>
  <si>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</si>
  <si>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</si>
  <si>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</si>
  <si>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</si>
  <si>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</si>
  <si>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</si>
  <si>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</si>
  <si>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</si>
  <si>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</si>
  <si>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</si>
  <si>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</si>
  <si>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</si>
  <si>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</si>
  <si>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</si>
  <si>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</si>
  <si>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</si>
  <si>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</si>
  <si>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</si>
  <si>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</si>
  <si>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</si>
  <si>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</si>
  <si>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</si>
  <si>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</si>
  <si>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</si>
  <si>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</si>
  <si>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</si>
  <si>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</si>
  <si>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</si>
  <si>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</si>
  <si>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</si>
  <si>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</si>
  <si>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</si>
  <si>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</si>
  <si>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</si>
  <si>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</si>
  <si>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</si>
  <si>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</si>
  <si>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</si>
  <si>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</si>
  <si>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</si>
  <si>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</si>
  <si>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</si>
  <si>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</si>
  <si>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</si>
  <si>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</si>
  <si>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</si>
  <si>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</si>
  <si>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</si>
  <si>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</si>
  <si>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</si>
  <si>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</si>
  <si>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</si>
  <si>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</si>
  <si>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</si>
  <si>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</si>
  <si>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</si>
  <si>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</si>
  <si>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</si>
  <si>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</si>
  <si>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</si>
  <si>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</si>
  <si>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</si>
  <si>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</si>
  <si>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</si>
  <si>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</si>
  <si>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</si>
  <si>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</si>
  <si>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</si>
  <si>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</si>
  <si>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</si>
  <si>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</si>
  <si>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</si>
  <si>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</si>
  <si>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</si>
  <si>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</si>
  <si>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</si>
  <si>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</si>
  <si>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</si>
  <si>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</si>
  <si>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</si>
  <si>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</si>
  <si>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</si>
  <si>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</si>
  <si>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</si>
  <si>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</si>
  <si>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</si>
  <si>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</si>
  <si>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</si>
  <si>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</si>
  <si>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</si>
  <si>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</si>
  <si>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</si>
  <si>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</si>
  <si>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</si>
  <si>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</si>
  <si>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</si>
  <si>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</si>
  <si>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</si>
  <si>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</si>
  <si>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</si>
  <si>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</si>
  <si>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</si>
  <si>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</si>
  <si>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山田　敏充</t>
  </si>
  <si>
    <t>昭和４５年度</t>
  </si>
  <si>
    <t>終了予定なし</t>
  </si>
  <si>
    <t>労災管理課</t>
  </si>
  <si>
    <t>労働者災害補償保険法第29条第１項第２号
労働者災害補償保険法施行規則第32条、第33条</t>
  </si>
  <si>
    <t>被災労働者及びその遺族の援護を図り、もって労働者の福祉の増進に寄与することを目的とする。</t>
  </si>
  <si>
    <t>-</t>
  </si>
  <si>
    <t>労災就学等援護費</t>
  </si>
  <si>
    <t>申請から支給決定までに要する期間を１か月以内とし、その期間内に支給決定した割合を80％とする。</t>
  </si>
  <si>
    <t>申請から支給決定まで１か月以内に処理をしたものの割合
（申請から支給決定まで１か月以内に処理をした件数／申請件数）</t>
  </si>
  <si>
    <t>社会復帰促進等事業処理状況調べ</t>
  </si>
  <si>
    <t>人</t>
  </si>
  <si>
    <t>施策大目標３　労働災害に被災した労働者等に対し必要な保険給付を行うとともに、その社会復帰の促進等を図ること</t>
  </si>
  <si>
    <t>施策目標Ⅲ－３－２　被災労働者等の社会復帰促進・援護等を図ること</t>
  </si>
  <si>
    <t>総務省</t>
  </si>
  <si>
    <t>660-13</t>
  </si>
  <si>
    <t>987</t>
  </si>
  <si>
    <t>832</t>
  </si>
  <si>
    <t>427</t>
  </si>
  <si>
    <t>437</t>
  </si>
  <si>
    <t>449</t>
  </si>
  <si>
    <t>447</t>
  </si>
  <si>
    <t>453</t>
  </si>
  <si>
    <t>○</t>
  </si>
  <si>
    <t>労災就学等援護経費</t>
    <phoneticPr fontId="5"/>
  </si>
  <si>
    <t>-</t>
    <phoneticPr fontId="5"/>
  </si>
  <si>
    <t>本事業は、被災労働者及びその遺族の援護を図るための事業であり、各年度とも、測定指標の目標を達成していることから、施策目標に寄与している。</t>
    <phoneticPr fontId="5"/>
  </si>
  <si>
    <t>点検対象外</t>
    <rPh sb="0" eb="5">
      <t>テンケンタイショウガイ</t>
    </rPh>
    <phoneticPr fontId="5"/>
  </si>
  <si>
    <t>A.被災労働者の遺族等</t>
  </si>
  <si>
    <t>労災就学援護費</t>
  </si>
  <si>
    <t>労災就学援護費の支給</t>
  </si>
  <si>
    <t>被災労働者の遺族等</t>
  </si>
  <si>
    <t>国家公務員災害補償制度及び地方公務員災害補償制度について類似の事業があるが、それぞれ対象者が異なり、適切な役割分担となっている。</t>
    <phoneticPr fontId="5"/>
  </si>
  <si>
    <t>厚労</t>
  </si>
  <si>
    <t>本事業は、被災労働者及びその遺族等の援護のための事業であることから労災保険を所管する国が実施すべき事業である。</t>
    <phoneticPr fontId="5"/>
  </si>
  <si>
    <t>‐</t>
  </si>
  <si>
    <t>無</t>
  </si>
  <si>
    <t>本事業は、労災による被災者援護のための事業であり、事業主負担として行うことが妥当である。</t>
    <rPh sb="27" eb="28">
      <t>ヌシ</t>
    </rPh>
    <phoneticPr fontId="5"/>
  </si>
  <si>
    <t>本事業は、支給対象者から申請があった際に、審査し、支給する事業であることから、必要なものに限定されている。</t>
    <phoneticPr fontId="5"/>
  </si>
  <si>
    <t>申請から支給決定までの目標期間を設定し、効率的な運営を図っている。</t>
    <phoneticPr fontId="5"/>
  </si>
  <si>
    <t>被災労働者及びその遺族等の中には、進学をあきらめ、学業を途中で放棄せざるを得ない者等もあることから、本事業は、被災労働者及びその遺族等が労働災害により学業を放棄することがないよう学業にかかる費用等を援護するものであり、国民や社会のニーズを的確に反映しているといえる。</t>
    <rPh sb="40" eb="41">
      <t>シャ</t>
    </rPh>
    <rPh sb="41" eb="42">
      <t>トウ</t>
    </rPh>
    <rPh sb="97" eb="98">
      <t>トウ</t>
    </rPh>
    <phoneticPr fontId="5"/>
  </si>
  <si>
    <t>被災労働者及びその遺族等の中には、進学をあきらめ、学業を途中で放棄せざるを得ない者等もあることから、これらの者を援護するものであり、政策目的の達成手段として必要かつ適切な事業であり、政策体系の中で優先度が高い事業である。</t>
    <rPh sb="40" eb="41">
      <t>シャ</t>
    </rPh>
    <rPh sb="41" eb="42">
      <t>トウ</t>
    </rPh>
    <phoneticPr fontId="5"/>
  </si>
  <si>
    <t>本経費は、各点検項目の評価のとおり適正に実施されており、被災労働者の遺族等が被災労働者の死亡や災害が原因となって学業を中途で放棄したり、あるいは進学を断念したりすることのないよう経済的な側面から就学の援護を図るために支給しているものである。
当該経費については今後も実績等を勘案し、必要額を精査の上、予算要求を行うこととする。</t>
    <phoneticPr fontId="5"/>
  </si>
  <si>
    <t>-</t>
    <phoneticPr fontId="5"/>
  </si>
  <si>
    <t>労災就学援護費の支給について（昭和45年10月27日基発第774号）、労災就学等援護費支給要綱（昭和45年10月27日基発第774号）</t>
    <phoneticPr fontId="5"/>
  </si>
  <si>
    <t>-</t>
    <phoneticPr fontId="5"/>
  </si>
  <si>
    <t>申請のあったものについて迅速・公正に処理する。
（令和２年度までは労災就学援護費のみの数値）</t>
    <rPh sb="25" eb="27">
      <t>レイワ</t>
    </rPh>
    <rPh sb="28" eb="30">
      <t>ネンド</t>
    </rPh>
    <rPh sb="33" eb="35">
      <t>ロウサイ</t>
    </rPh>
    <rPh sb="39" eb="40">
      <t>ヒ</t>
    </rPh>
    <rPh sb="43" eb="45">
      <t>スウチ</t>
    </rPh>
    <phoneticPr fontId="5"/>
  </si>
  <si>
    <t>申請のあったものについて迅速・公正に処理する。
（令和３年度より労災就学援護費及び労災就労保育援護費の合計値）</t>
    <rPh sb="25" eb="27">
      <t>レイワ</t>
    </rPh>
    <rPh sb="28" eb="30">
      <t>ネンド</t>
    </rPh>
    <rPh sb="32" eb="34">
      <t>ロウサイ</t>
    </rPh>
    <rPh sb="38" eb="39">
      <t>ヒ</t>
    </rPh>
    <rPh sb="39" eb="40">
      <t>オヨ</t>
    </rPh>
    <rPh sb="41" eb="43">
      <t>ロウサイ</t>
    </rPh>
    <rPh sb="43" eb="45">
      <t>シュウロウ</t>
    </rPh>
    <rPh sb="45" eb="47">
      <t>ホイク</t>
    </rPh>
    <rPh sb="47" eb="49">
      <t>エンゴ</t>
    </rPh>
    <rPh sb="49" eb="50">
      <t>ヒ</t>
    </rPh>
    <rPh sb="51" eb="54">
      <t>ゴウケイチ</t>
    </rPh>
    <phoneticPr fontId="5"/>
  </si>
  <si>
    <t>就学援護金（国家公務員災害補償制度）</t>
    <phoneticPr fontId="5"/>
  </si>
  <si>
    <t>就労保育援護金（地方公務員災害補償制度）</t>
    <phoneticPr fontId="5"/>
  </si>
  <si>
    <t>就学援護金（地方公務員災害補償制度）</t>
    <phoneticPr fontId="5"/>
  </si>
  <si>
    <t>△</t>
  </si>
  <si>
    <t>見込みを下回ったものの、概ね見込みに見合った実績となっている。</t>
    <rPh sb="0" eb="2">
      <t>ミコ</t>
    </rPh>
    <rPh sb="4" eb="6">
      <t>シタマワ</t>
    </rPh>
    <rPh sb="12" eb="13">
      <t>オオム</t>
    </rPh>
    <rPh sb="14" eb="16">
      <t>ミコ</t>
    </rPh>
    <rPh sb="18" eb="20">
      <t>ミア</t>
    </rPh>
    <rPh sb="22" eb="24">
      <t>ジッセキ</t>
    </rPh>
    <phoneticPr fontId="5"/>
  </si>
  <si>
    <t>達成率は100％以上を維持しており、成果目標に見合った成果実績となっている。</t>
    <phoneticPr fontId="5"/>
  </si>
  <si>
    <t>本経費は、被災労働者の遺族等の就学に係る費用を援護するために必要な経費であり、引き続き所要額を確保する必要がある。
活動実績は見込みを下回ったものの、成果実績は目標を達成しており、概ね計画通りに事業を実施できている。</t>
    <phoneticPr fontId="5"/>
  </si>
  <si>
    <t>業務災害等によって死亡した被災労働者の遺族や、重度障害を受け、あるいは長期療養を余儀なくされた被災労働者又はその家族で就労のために子供の保育の必要が認められる者若しくは学資等の支弁が困難であると認められる者に対し、都道府県労働局・労働基準監督署において対象者から申請を受けて審査の上、以下の労災就労保育援護費又は労災就学援護費を支給する（令和３年度より、労災就労保育援護経費と統合）。
(労災就労保育援護費)
　①保育を要する児童・・・保育児１人につき月額13,000円
(労災就学援護費）
  ①小学生・・・・・在学者１人につき月額14,000円
　②中学生・・・・・在学者１人につき月額18,000円（通信制課程に在学する者にあっては15,000円）
　③高校生等・・・在学者１人につき月額17,000円（通信制課程に在学する者にあっては14,000円）
　④大学生等・・・在学者１人につき月額39,000円（通信制課程に在学する者にあっては30,000円）
  ※いずれも令和３年度の月額</t>
    <rPh sb="4" eb="5">
      <t>トウ</t>
    </rPh>
    <rPh sb="56" eb="58">
      <t>カゾク</t>
    </rPh>
    <rPh sb="80" eb="81">
      <t>モ</t>
    </rPh>
    <rPh sb="145" eb="147">
      <t>ロウサイ</t>
    </rPh>
    <rPh sb="147" eb="149">
      <t>シュウロウ</t>
    </rPh>
    <rPh sb="149" eb="151">
      <t>ホイク</t>
    </rPh>
    <rPh sb="151" eb="153">
      <t>エンゴ</t>
    </rPh>
    <rPh sb="153" eb="154">
      <t>ヒ</t>
    </rPh>
    <rPh sb="154" eb="155">
      <t>マタ</t>
    </rPh>
    <rPh sb="179" eb="181">
      <t>シュウロウ</t>
    </rPh>
    <rPh sb="181" eb="183">
      <t>ホイク</t>
    </rPh>
    <rPh sb="185" eb="187">
      <t>ケイヒ</t>
    </rPh>
    <rPh sb="194" eb="196">
      <t>ロウサイ</t>
    </rPh>
    <rPh sb="196" eb="198">
      <t>シュウロウ</t>
    </rPh>
    <rPh sb="198" eb="200">
      <t>ホイク</t>
    </rPh>
    <rPh sb="200" eb="202">
      <t>エンゴ</t>
    </rPh>
    <rPh sb="234" eb="235">
      <t>エン</t>
    </rPh>
    <rPh sb="237" eb="239">
      <t>ロウサイ</t>
    </rPh>
    <rPh sb="239" eb="241">
      <t>シュウガク</t>
    </rPh>
    <rPh sb="241" eb="243">
      <t>エンゴ</t>
    </rPh>
    <phoneticPr fontId="5"/>
  </si>
  <si>
    <t>支給見込者数の減による減</t>
    <rPh sb="0" eb="2">
      <t>シキュウ</t>
    </rPh>
    <rPh sb="2" eb="4">
      <t>ミコ</t>
    </rPh>
    <rPh sb="4" eb="5">
      <t>シャ</t>
    </rPh>
    <rPh sb="5" eb="6">
      <t>スウ</t>
    </rPh>
    <rPh sb="7" eb="8">
      <t>ゲン</t>
    </rPh>
    <rPh sb="11" eb="12">
      <t>ゲン</t>
    </rPh>
    <phoneticPr fontId="5"/>
  </si>
  <si>
    <t>被災労働者の遺族等からの申請に基づき支給される
援護経費であり単位当たりコストの算出はなじまない。　　　　　　　　　　　</t>
    <rPh sb="12" eb="14">
      <t>シンセイ</t>
    </rPh>
    <phoneticPr fontId="5"/>
  </si>
  <si>
    <t>労災就学援護費の申請</t>
    <rPh sb="8" eb="10">
      <t>シンセイ</t>
    </rPh>
    <phoneticPr fontId="5"/>
  </si>
  <si>
    <t>執行率を踏まえ、予算額の縮減を検討すること。活動実績が当初見込みを下回った要因を分析し、事業内容の改善を図ること。</t>
    <phoneticPr fontId="5"/>
  </si>
  <si>
    <t>縮減</t>
  </si>
  <si>
    <t>執行実績を踏まえ、所要額を精査の上、概算要求を行うこととした。</t>
    <phoneticPr fontId="5"/>
  </si>
  <si>
    <t>本事業は、過去の給付件数により積算しているが、令和２年度の支給実績は予算成立時に想定した予定件数を下回ったため、執行率が低調になったことから、妥当である。</t>
    <rPh sb="23" eb="2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</si>
</sst>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180974</xdr:colOff>
      <xdr:row>749</xdr:row>
      <xdr:rowOff>198769</xdr:rowOff>
    </xdr:from>
    <xdr:to>
      <xdr:col>49</xdr:col>
      <xdr:colOff>215713</xdr:colOff>
      <xdr:row>762</xdr:row>
      <xdr:rowOff>64832</xdr:rowOff>
    </xdr:to>
    <xdr:grpSp>
      <xdr:nvGrpSpPr>
        <xdr:cNvPr id="2" name="グループ化 1"/>
        <xdr:cNvGrpSpPr/>
      </xdr:nvGrpSpPr>
      <xdr:grpSpPr>
        <a:xfrm>
          <a:off x="4013386" y="43632769"/>
          <a:ext cx="6085915" cy="4382034"/>
          <a:chOff x="4078114" y="38441538"/>
          <a:chExt cx="6222108" cy="4380139"/>
        </a:xfrm>
      </xdr:grpSpPr>
      <xdr:sp macro="" textlink="">
        <xdr:nvSpPr>
          <xdr:cNvPr id="3" name="テキスト ボックス 2"/>
          <xdr:cNvSpPr txBox="1"/>
        </xdr:nvSpPr>
        <xdr:spPr>
          <a:xfrm>
            <a:off x="7509398" y="39882648"/>
            <a:ext cx="2790824"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労災就学援護費の支給</a:t>
            </a:r>
            <a:endParaRPr kumimoji="1" lang="en-US" altLang="ja-JP" sz="1400"/>
          </a:p>
          <a:p>
            <a:endParaRPr kumimoji="1" lang="en-US" altLang="ja-JP" sz="1100"/>
          </a:p>
          <a:p>
            <a:endParaRPr kumimoji="1" lang="ja-JP" altLang="en-US" sz="1100"/>
          </a:p>
        </xdr:txBody>
      </xdr:sp>
      <xdr:sp macro="" textlink="">
        <xdr:nvSpPr>
          <xdr:cNvPr id="4" name="テキスト ボックス 3"/>
          <xdr:cNvSpPr txBox="1"/>
        </xdr:nvSpPr>
        <xdr:spPr>
          <a:xfrm>
            <a:off x="4367212" y="42197109"/>
            <a:ext cx="2505074" cy="61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労災就学援護費の申請</a:t>
            </a:r>
            <a:endParaRPr kumimoji="1" lang="ja-JP" altLang="en-US" sz="1100"/>
          </a:p>
        </xdr:txBody>
      </xdr:sp>
      <xdr:grpSp>
        <xdr:nvGrpSpPr>
          <xdr:cNvPr id="5" name="グループ化 4"/>
          <xdr:cNvGrpSpPr/>
        </xdr:nvGrpSpPr>
        <xdr:grpSpPr>
          <a:xfrm>
            <a:off x="4078114" y="38441538"/>
            <a:ext cx="5723111" cy="4380139"/>
            <a:chOff x="4078114" y="38441538"/>
            <a:chExt cx="5723111" cy="4380139"/>
          </a:xfrm>
        </xdr:grpSpPr>
        <xdr:sp macro="" textlink="">
          <xdr:nvSpPr>
            <xdr:cNvPr id="6" name="テキスト ボックス 5"/>
            <xdr:cNvSpPr txBox="1"/>
          </xdr:nvSpPr>
          <xdr:spPr>
            <a:xfrm>
              <a:off x="4078114" y="38441538"/>
              <a:ext cx="3014592" cy="11103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厚生労働省</a:t>
              </a:r>
              <a:endParaRPr lang="ja-JP" altLang="ja-JP" sz="1800">
                <a:effectLst/>
              </a:endParaRPr>
            </a:p>
            <a:p>
              <a:pPr algn="ctr"/>
              <a:r>
                <a:rPr kumimoji="1" lang="en-US" altLang="ja-JP" sz="1800">
                  <a:solidFill>
                    <a:schemeClr val="dk1"/>
                  </a:solidFill>
                  <a:effectLst/>
                  <a:latin typeface="+mj-ea"/>
                  <a:ea typeface="+mj-ea"/>
                  <a:cs typeface="+mn-cs"/>
                </a:rPr>
                <a:t>2,265</a:t>
              </a:r>
              <a:r>
                <a:rPr kumimoji="1" lang="ja-JP" altLang="ja-JP" sz="1800">
                  <a:solidFill>
                    <a:schemeClr val="dk1"/>
                  </a:solidFill>
                  <a:effectLst/>
                  <a:latin typeface="+mj-ea"/>
                  <a:ea typeface="+mj-ea"/>
                  <a:cs typeface="+mn-cs"/>
                </a:rPr>
                <a:t>百万円</a:t>
              </a:r>
              <a:endParaRPr lang="ja-JP" altLang="ja-JP" sz="1800">
                <a:effectLst/>
                <a:latin typeface="+mj-ea"/>
                <a:ea typeface="+mj-ea"/>
              </a:endParaRPr>
            </a:p>
          </xdr:txBody>
        </xdr:sp>
        <xdr:sp macro="" textlink="">
          <xdr:nvSpPr>
            <xdr:cNvPr id="7" name="テキスト ボックス 6"/>
            <xdr:cNvSpPr txBox="1"/>
          </xdr:nvSpPr>
          <xdr:spPr>
            <a:xfrm>
              <a:off x="4087935" y="40599633"/>
              <a:ext cx="3024411" cy="106271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dk1"/>
                  </a:solidFill>
                  <a:effectLst/>
                  <a:latin typeface="+mj-ea"/>
                  <a:ea typeface="+mj-ea"/>
                  <a:cs typeface="+mn-cs"/>
                </a:rPr>
                <a:t>A</a:t>
              </a:r>
              <a:r>
                <a:rPr kumimoji="1" lang="ja-JP" altLang="ja-JP" sz="1800">
                  <a:solidFill>
                    <a:schemeClr val="dk1"/>
                  </a:solidFill>
                  <a:effectLst/>
                  <a:latin typeface="+mj-ea"/>
                  <a:ea typeface="+mj-ea"/>
                  <a:cs typeface="+mn-cs"/>
                </a:rPr>
                <a:t>．被災労働者の遺族等</a:t>
              </a:r>
              <a:endParaRPr lang="ja-JP" altLang="ja-JP" sz="1800">
                <a:effectLst/>
                <a:latin typeface="+mj-ea"/>
                <a:ea typeface="+mj-ea"/>
              </a:endParaRPr>
            </a:p>
            <a:p>
              <a:pPr algn="ctr"/>
              <a:r>
                <a:rPr kumimoji="1" lang="en-US" altLang="ja-JP" sz="1800">
                  <a:solidFill>
                    <a:schemeClr val="dk1"/>
                  </a:solidFill>
                  <a:effectLst/>
                  <a:latin typeface="+mj-ea"/>
                  <a:ea typeface="+mj-ea"/>
                  <a:cs typeface="+mn-cs"/>
                </a:rPr>
                <a:t>2,265</a:t>
              </a:r>
              <a:r>
                <a:rPr kumimoji="1" lang="ja-JP" altLang="ja-JP" sz="1800">
                  <a:solidFill>
                    <a:schemeClr val="dk1"/>
                  </a:solidFill>
                  <a:effectLst/>
                  <a:latin typeface="+mj-ea"/>
                  <a:ea typeface="+mj-ea"/>
                  <a:cs typeface="+mn-cs"/>
                </a:rPr>
                <a:t>百万円</a:t>
              </a:r>
              <a:endParaRPr lang="ja-JP" altLang="ja-JP" sz="1800">
                <a:effectLst/>
              </a:endParaRPr>
            </a:p>
          </xdr:txBody>
        </xdr:sp>
        <xdr:sp macro="" textlink="">
          <xdr:nvSpPr>
            <xdr:cNvPr id="8" name="大かっこ 7"/>
            <xdr:cNvSpPr/>
          </xdr:nvSpPr>
          <xdr:spPr>
            <a:xfrm>
              <a:off x="7191375" y="39674345"/>
              <a:ext cx="2609850" cy="73206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大かっこ 8"/>
            <xdr:cNvSpPr/>
          </xdr:nvSpPr>
          <xdr:spPr>
            <a:xfrm>
              <a:off x="4107656" y="41886866"/>
              <a:ext cx="3000375" cy="93481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0" name="直線矢印コネクタ 9"/>
            <xdr:cNvCxnSpPr/>
          </xdr:nvCxnSpPr>
          <xdr:spPr>
            <a:xfrm flipH="1">
              <a:off x="5579409" y="39570932"/>
              <a:ext cx="2922" cy="95402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2</xdr:col>
      <xdr:colOff>103413</xdr:colOff>
      <xdr:row>720</xdr:row>
      <xdr:rowOff>40821</xdr:rowOff>
    </xdr:from>
    <xdr:ext cx="607859" cy="275717"/>
    <xdr:sp macro="" textlink="">
      <xdr:nvSpPr>
        <xdr:cNvPr id="23" name="テキスト ボックス 22"/>
        <xdr:cNvSpPr txBox="1"/>
      </xdr:nvSpPr>
      <xdr:spPr>
        <a:xfrm>
          <a:off x="503463" y="321591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oneCellAnchor>
    <xdr:from>
      <xdr:col>2</xdr:col>
      <xdr:colOff>95250</xdr:colOff>
      <xdr:row>721</xdr:row>
      <xdr:rowOff>19050</xdr:rowOff>
    </xdr:from>
    <xdr:ext cx="607859" cy="275717"/>
    <xdr:sp macro="" textlink="">
      <xdr:nvSpPr>
        <xdr:cNvPr id="31" name="テキスト ボックス 30"/>
        <xdr:cNvSpPr txBox="1"/>
      </xdr:nvSpPr>
      <xdr:spPr>
        <a:xfrm>
          <a:off x="495300" y="32451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D712" sqref="AD712:AF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324</v>
      </c>
      <c r="AJ2" s="931" t="s">
        <v>663</v>
      </c>
      <c r="AK2" s="931"/>
      <c r="AL2" s="931"/>
      <c r="AM2" s="931"/>
      <c r="AN2" s="83" t="s">
        <v>324</v>
      </c>
      <c r="AO2" s="931">
        <v>20</v>
      </c>
      <c r="AP2" s="931"/>
      <c r="AQ2" s="931"/>
      <c r="AR2" s="84" t="s">
        <v>627</v>
      </c>
      <c r="AS2" s="937">
        <v>523</v>
      </c>
      <c r="AT2" s="937"/>
      <c r="AU2" s="937"/>
      <c r="AV2" s="83" t="str">
        <f>IF(AW2="","","-")</f>
        <v/>
      </c>
      <c r="AW2" s="897"/>
      <c r="AX2" s="897"/>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90" t="s">
        <v>25</v>
      </c>
      <c r="B4" s="691"/>
      <c r="C4" s="691"/>
      <c r="D4" s="691"/>
      <c r="E4" s="691"/>
      <c r="F4" s="691"/>
      <c r="G4" s="668" t="s">
        <v>654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19" t="s">
        <v>631</v>
      </c>
      <c r="H5" s="820"/>
      <c r="I5" s="820"/>
      <c r="J5" s="820"/>
      <c r="K5" s="820"/>
      <c r="L5" s="820"/>
      <c r="M5" s="821" t="s">
        <v>65</v>
      </c>
      <c r="N5" s="822"/>
      <c r="O5" s="822"/>
      <c r="P5" s="822"/>
      <c r="Q5" s="822"/>
      <c r="R5" s="823"/>
      <c r="S5" s="824" t="s">
        <v>632</v>
      </c>
      <c r="T5" s="820"/>
      <c r="U5" s="820"/>
      <c r="V5" s="820"/>
      <c r="W5" s="820"/>
      <c r="X5" s="825"/>
      <c r="Y5" s="684" t="s">
        <v>3</v>
      </c>
      <c r="Z5" s="529"/>
      <c r="AA5" s="529"/>
      <c r="AB5" s="529"/>
      <c r="AC5" s="529"/>
      <c r="AD5" s="530"/>
      <c r="AE5" s="685" t="s">
        <v>633</v>
      </c>
      <c r="AF5" s="685"/>
      <c r="AG5" s="685"/>
      <c r="AH5" s="685"/>
      <c r="AI5" s="685"/>
      <c r="AJ5" s="685"/>
      <c r="AK5" s="685"/>
      <c r="AL5" s="685"/>
      <c r="AM5" s="685"/>
      <c r="AN5" s="685"/>
      <c r="AO5" s="685"/>
      <c r="AP5" s="686"/>
      <c r="AQ5" s="687" t="s">
        <v>630</v>
      </c>
      <c r="AR5" s="688"/>
      <c r="AS5" s="688"/>
      <c r="AT5" s="688"/>
      <c r="AU5" s="688"/>
      <c r="AV5" s="688"/>
      <c r="AW5" s="688"/>
      <c r="AX5" s="689"/>
    </row>
    <row r="6" spans="1:50" ht="39" customHeight="1" x14ac:dyDescent="0.15">
      <c r="A6" s="692" t="s">
        <v>4</v>
      </c>
      <c r="B6" s="693"/>
      <c r="C6" s="693"/>
      <c r="D6" s="693"/>
      <c r="E6" s="693"/>
      <c r="F6" s="693"/>
      <c r="G6" s="376" t="str">
        <f>入力規則等!F39</f>
        <v>労働保険特別会計労災勘定</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634</v>
      </c>
      <c r="H7" s="485"/>
      <c r="I7" s="485"/>
      <c r="J7" s="485"/>
      <c r="K7" s="485"/>
      <c r="L7" s="485"/>
      <c r="M7" s="485"/>
      <c r="N7" s="485"/>
      <c r="O7" s="485"/>
      <c r="P7" s="485"/>
      <c r="Q7" s="485"/>
      <c r="R7" s="485"/>
      <c r="S7" s="485"/>
      <c r="T7" s="485"/>
      <c r="U7" s="485"/>
      <c r="V7" s="485"/>
      <c r="W7" s="485"/>
      <c r="X7" s="486"/>
      <c r="Y7" s="909" t="s">
        <v>307</v>
      </c>
      <c r="Z7" s="426"/>
      <c r="AA7" s="426"/>
      <c r="AB7" s="426"/>
      <c r="AC7" s="426"/>
      <c r="AD7" s="910"/>
      <c r="AE7" s="898" t="s">
        <v>674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208</v>
      </c>
      <c r="B8" s="482"/>
      <c r="C8" s="482"/>
      <c r="D8" s="482"/>
      <c r="E8" s="482"/>
      <c r="F8" s="483"/>
      <c r="G8" s="932" t="str">
        <f>入力規則等!A27</f>
        <v>-</v>
      </c>
      <c r="H8" s="706"/>
      <c r="I8" s="706"/>
      <c r="J8" s="706"/>
      <c r="K8" s="706"/>
      <c r="L8" s="706"/>
      <c r="M8" s="706"/>
      <c r="N8" s="706"/>
      <c r="O8" s="706"/>
      <c r="P8" s="706"/>
      <c r="Q8" s="706"/>
      <c r="R8" s="706"/>
      <c r="S8" s="706"/>
      <c r="T8" s="706"/>
      <c r="U8" s="706"/>
      <c r="V8" s="706"/>
      <c r="W8" s="706"/>
      <c r="X8" s="933"/>
      <c r="Y8" s="826" t="s">
        <v>209</v>
      </c>
      <c r="Z8" s="827"/>
      <c r="AA8" s="827"/>
      <c r="AB8" s="827"/>
      <c r="AC8" s="827"/>
      <c r="AD8" s="828"/>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29" t="s">
        <v>23</v>
      </c>
      <c r="B9" s="830"/>
      <c r="C9" s="830"/>
      <c r="D9" s="830"/>
      <c r="E9" s="830"/>
      <c r="F9" s="830"/>
      <c r="G9" s="831" t="s">
        <v>635</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38" customHeight="1" x14ac:dyDescent="0.15">
      <c r="A10" s="645" t="s">
        <v>29</v>
      </c>
      <c r="B10" s="646"/>
      <c r="C10" s="646"/>
      <c r="D10" s="646"/>
      <c r="E10" s="646"/>
      <c r="F10" s="646"/>
      <c r="G10" s="740" t="s">
        <v>685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5" t="s">
        <v>5</v>
      </c>
      <c r="B11" s="646"/>
      <c r="C11" s="646"/>
      <c r="D11" s="646"/>
      <c r="E11" s="646"/>
      <c r="F11" s="647"/>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0" t="s">
        <v>24</v>
      </c>
      <c r="B12" s="951"/>
      <c r="C12" s="951"/>
      <c r="D12" s="951"/>
      <c r="E12" s="951"/>
      <c r="F12" s="952"/>
      <c r="G12" s="746"/>
      <c r="H12" s="747"/>
      <c r="I12" s="747"/>
      <c r="J12" s="747"/>
      <c r="K12" s="747"/>
      <c r="L12" s="747"/>
      <c r="M12" s="747"/>
      <c r="N12" s="747"/>
      <c r="O12" s="747"/>
      <c r="P12" s="433" t="s">
        <v>308</v>
      </c>
      <c r="Q12" s="428"/>
      <c r="R12" s="428"/>
      <c r="S12" s="428"/>
      <c r="T12" s="428"/>
      <c r="U12" s="428"/>
      <c r="V12" s="429"/>
      <c r="W12" s="433" t="s">
        <v>330</v>
      </c>
      <c r="X12" s="428"/>
      <c r="Y12" s="428"/>
      <c r="Z12" s="428"/>
      <c r="AA12" s="428"/>
      <c r="AB12" s="428"/>
      <c r="AC12" s="429"/>
      <c r="AD12" s="433" t="s">
        <v>617</v>
      </c>
      <c r="AE12" s="428"/>
      <c r="AF12" s="428"/>
      <c r="AG12" s="428"/>
      <c r="AH12" s="428"/>
      <c r="AI12" s="428"/>
      <c r="AJ12" s="429"/>
      <c r="AK12" s="433" t="s">
        <v>621</v>
      </c>
      <c r="AL12" s="428"/>
      <c r="AM12" s="428"/>
      <c r="AN12" s="428"/>
      <c r="AO12" s="428"/>
      <c r="AP12" s="428"/>
      <c r="AQ12" s="429"/>
      <c r="AR12" s="433" t="s">
        <v>622</v>
      </c>
      <c r="AS12" s="428"/>
      <c r="AT12" s="428"/>
      <c r="AU12" s="428"/>
      <c r="AV12" s="428"/>
      <c r="AW12" s="428"/>
      <c r="AX12" s="708"/>
    </row>
    <row r="13" spans="1:50" ht="21" customHeight="1" x14ac:dyDescent="0.15">
      <c r="A13" s="599"/>
      <c r="B13" s="600"/>
      <c r="C13" s="600"/>
      <c r="D13" s="600"/>
      <c r="E13" s="600"/>
      <c r="F13" s="601"/>
      <c r="G13" s="709" t="s">
        <v>6</v>
      </c>
      <c r="H13" s="710"/>
      <c r="I13" s="750" t="s">
        <v>7</v>
      </c>
      <c r="J13" s="751"/>
      <c r="K13" s="751"/>
      <c r="L13" s="751"/>
      <c r="M13" s="751"/>
      <c r="N13" s="751"/>
      <c r="O13" s="752"/>
      <c r="P13" s="642">
        <v>2722</v>
      </c>
      <c r="Q13" s="643"/>
      <c r="R13" s="643"/>
      <c r="S13" s="643"/>
      <c r="T13" s="643"/>
      <c r="U13" s="643"/>
      <c r="V13" s="644"/>
      <c r="W13" s="642">
        <v>2672</v>
      </c>
      <c r="X13" s="643"/>
      <c r="Y13" s="643"/>
      <c r="Z13" s="643"/>
      <c r="AA13" s="643"/>
      <c r="AB13" s="643"/>
      <c r="AC13" s="644"/>
      <c r="AD13" s="642">
        <v>2590</v>
      </c>
      <c r="AE13" s="643"/>
      <c r="AF13" s="643"/>
      <c r="AG13" s="643"/>
      <c r="AH13" s="643"/>
      <c r="AI13" s="643"/>
      <c r="AJ13" s="644"/>
      <c r="AK13" s="642">
        <v>2532</v>
      </c>
      <c r="AL13" s="643"/>
      <c r="AM13" s="643"/>
      <c r="AN13" s="643"/>
      <c r="AO13" s="643"/>
      <c r="AP13" s="643"/>
      <c r="AQ13" s="644"/>
      <c r="AR13" s="906">
        <v>2426</v>
      </c>
      <c r="AS13" s="907"/>
      <c r="AT13" s="907"/>
      <c r="AU13" s="907"/>
      <c r="AV13" s="907"/>
      <c r="AW13" s="907"/>
      <c r="AX13" s="908"/>
    </row>
    <row r="14" spans="1:50" ht="21" customHeight="1" x14ac:dyDescent="0.15">
      <c r="A14" s="599"/>
      <c r="B14" s="600"/>
      <c r="C14" s="600"/>
      <c r="D14" s="600"/>
      <c r="E14" s="600"/>
      <c r="F14" s="601"/>
      <c r="G14" s="711"/>
      <c r="H14" s="712"/>
      <c r="I14" s="697" t="s">
        <v>8</v>
      </c>
      <c r="J14" s="748"/>
      <c r="K14" s="748"/>
      <c r="L14" s="748"/>
      <c r="M14" s="748"/>
      <c r="N14" s="748"/>
      <c r="O14" s="749"/>
      <c r="P14" s="642" t="s">
        <v>636</v>
      </c>
      <c r="Q14" s="643"/>
      <c r="R14" s="643"/>
      <c r="S14" s="643"/>
      <c r="T14" s="643"/>
      <c r="U14" s="643"/>
      <c r="V14" s="644"/>
      <c r="W14" s="642" t="s">
        <v>636</v>
      </c>
      <c r="X14" s="643"/>
      <c r="Y14" s="643"/>
      <c r="Z14" s="643"/>
      <c r="AA14" s="643"/>
      <c r="AB14" s="643"/>
      <c r="AC14" s="644"/>
      <c r="AD14" s="642" t="s">
        <v>636</v>
      </c>
      <c r="AE14" s="643"/>
      <c r="AF14" s="643"/>
      <c r="AG14" s="643"/>
      <c r="AH14" s="643"/>
      <c r="AI14" s="643"/>
      <c r="AJ14" s="644"/>
      <c r="AK14" s="642"/>
      <c r="AL14" s="643"/>
      <c r="AM14" s="643"/>
      <c r="AN14" s="643"/>
      <c r="AO14" s="643"/>
      <c r="AP14" s="643"/>
      <c r="AQ14" s="644"/>
      <c r="AR14" s="772"/>
      <c r="AS14" s="772"/>
      <c r="AT14" s="772"/>
      <c r="AU14" s="772"/>
      <c r="AV14" s="772"/>
      <c r="AW14" s="772"/>
      <c r="AX14" s="773"/>
    </row>
    <row r="15" spans="1:50" ht="21" customHeight="1" x14ac:dyDescent="0.15">
      <c r="A15" s="599"/>
      <c r="B15" s="600"/>
      <c r="C15" s="600"/>
      <c r="D15" s="600"/>
      <c r="E15" s="600"/>
      <c r="F15" s="601"/>
      <c r="G15" s="711"/>
      <c r="H15" s="712"/>
      <c r="I15" s="697" t="s">
        <v>50</v>
      </c>
      <c r="J15" s="698"/>
      <c r="K15" s="698"/>
      <c r="L15" s="698"/>
      <c r="M15" s="698"/>
      <c r="N15" s="698"/>
      <c r="O15" s="699"/>
      <c r="P15" s="642" t="s">
        <v>636</v>
      </c>
      <c r="Q15" s="643"/>
      <c r="R15" s="643"/>
      <c r="S15" s="643"/>
      <c r="T15" s="643"/>
      <c r="U15" s="643"/>
      <c r="V15" s="644"/>
      <c r="W15" s="642" t="s">
        <v>636</v>
      </c>
      <c r="X15" s="643"/>
      <c r="Y15" s="643"/>
      <c r="Z15" s="643"/>
      <c r="AA15" s="643"/>
      <c r="AB15" s="643"/>
      <c r="AC15" s="644"/>
      <c r="AD15" s="642" t="s">
        <v>636</v>
      </c>
      <c r="AE15" s="643"/>
      <c r="AF15" s="643"/>
      <c r="AG15" s="643"/>
      <c r="AH15" s="643"/>
      <c r="AI15" s="643"/>
      <c r="AJ15" s="644"/>
      <c r="AK15" s="642" t="s">
        <v>655</v>
      </c>
      <c r="AL15" s="643"/>
      <c r="AM15" s="643"/>
      <c r="AN15" s="643"/>
      <c r="AO15" s="643"/>
      <c r="AP15" s="643"/>
      <c r="AQ15" s="644"/>
      <c r="AR15" s="642"/>
      <c r="AS15" s="643"/>
      <c r="AT15" s="643"/>
      <c r="AU15" s="643"/>
      <c r="AV15" s="643"/>
      <c r="AW15" s="643"/>
      <c r="AX15" s="787"/>
    </row>
    <row r="16" spans="1:50" ht="21" customHeight="1" x14ac:dyDescent="0.15">
      <c r="A16" s="599"/>
      <c r="B16" s="600"/>
      <c r="C16" s="600"/>
      <c r="D16" s="600"/>
      <c r="E16" s="600"/>
      <c r="F16" s="601"/>
      <c r="G16" s="711"/>
      <c r="H16" s="712"/>
      <c r="I16" s="697" t="s">
        <v>51</v>
      </c>
      <c r="J16" s="698"/>
      <c r="K16" s="698"/>
      <c r="L16" s="698"/>
      <c r="M16" s="698"/>
      <c r="N16" s="698"/>
      <c r="O16" s="699"/>
      <c r="P16" s="642" t="s">
        <v>636</v>
      </c>
      <c r="Q16" s="643"/>
      <c r="R16" s="643"/>
      <c r="S16" s="643"/>
      <c r="T16" s="643"/>
      <c r="U16" s="643"/>
      <c r="V16" s="644"/>
      <c r="W16" s="642" t="s">
        <v>636</v>
      </c>
      <c r="X16" s="643"/>
      <c r="Y16" s="643"/>
      <c r="Z16" s="643"/>
      <c r="AA16" s="643"/>
      <c r="AB16" s="643"/>
      <c r="AC16" s="644"/>
      <c r="AD16" s="642" t="s">
        <v>636</v>
      </c>
      <c r="AE16" s="643"/>
      <c r="AF16" s="643"/>
      <c r="AG16" s="643"/>
      <c r="AH16" s="643"/>
      <c r="AI16" s="643"/>
      <c r="AJ16" s="644"/>
      <c r="AK16" s="642"/>
      <c r="AL16" s="643"/>
      <c r="AM16" s="643"/>
      <c r="AN16" s="643"/>
      <c r="AO16" s="643"/>
      <c r="AP16" s="643"/>
      <c r="AQ16" s="644"/>
      <c r="AR16" s="743"/>
      <c r="AS16" s="744"/>
      <c r="AT16" s="744"/>
      <c r="AU16" s="744"/>
      <c r="AV16" s="744"/>
      <c r="AW16" s="744"/>
      <c r="AX16" s="745"/>
    </row>
    <row r="17" spans="1:50" ht="24.75" customHeight="1" x14ac:dyDescent="0.15">
      <c r="A17" s="599"/>
      <c r="B17" s="600"/>
      <c r="C17" s="600"/>
      <c r="D17" s="600"/>
      <c r="E17" s="600"/>
      <c r="F17" s="601"/>
      <c r="G17" s="711"/>
      <c r="H17" s="712"/>
      <c r="I17" s="697" t="s">
        <v>49</v>
      </c>
      <c r="J17" s="748"/>
      <c r="K17" s="748"/>
      <c r="L17" s="748"/>
      <c r="M17" s="748"/>
      <c r="N17" s="748"/>
      <c r="O17" s="749"/>
      <c r="P17" s="642" t="s">
        <v>636</v>
      </c>
      <c r="Q17" s="643"/>
      <c r="R17" s="643"/>
      <c r="S17" s="643"/>
      <c r="T17" s="643"/>
      <c r="U17" s="643"/>
      <c r="V17" s="644"/>
      <c r="W17" s="642" t="s">
        <v>636</v>
      </c>
      <c r="X17" s="643"/>
      <c r="Y17" s="643"/>
      <c r="Z17" s="643"/>
      <c r="AA17" s="643"/>
      <c r="AB17" s="643"/>
      <c r="AC17" s="644"/>
      <c r="AD17" s="642" t="s">
        <v>636</v>
      </c>
      <c r="AE17" s="643"/>
      <c r="AF17" s="643"/>
      <c r="AG17" s="643"/>
      <c r="AH17" s="643"/>
      <c r="AI17" s="643"/>
      <c r="AJ17" s="644"/>
      <c r="AK17" s="642"/>
      <c r="AL17" s="643"/>
      <c r="AM17" s="643"/>
      <c r="AN17" s="643"/>
      <c r="AO17" s="643"/>
      <c r="AP17" s="643"/>
      <c r="AQ17" s="644"/>
      <c r="AR17" s="904"/>
      <c r="AS17" s="904"/>
      <c r="AT17" s="904"/>
      <c r="AU17" s="904"/>
      <c r="AV17" s="904"/>
      <c r="AW17" s="904"/>
      <c r="AX17" s="905"/>
    </row>
    <row r="18" spans="1:50" ht="24.75" customHeight="1" x14ac:dyDescent="0.15">
      <c r="A18" s="599"/>
      <c r="B18" s="600"/>
      <c r="C18" s="600"/>
      <c r="D18" s="600"/>
      <c r="E18" s="600"/>
      <c r="F18" s="601"/>
      <c r="G18" s="713"/>
      <c r="H18" s="714"/>
      <c r="I18" s="702" t="s">
        <v>20</v>
      </c>
      <c r="J18" s="703"/>
      <c r="K18" s="703"/>
      <c r="L18" s="703"/>
      <c r="M18" s="703"/>
      <c r="N18" s="703"/>
      <c r="O18" s="704"/>
      <c r="P18" s="858">
        <f>SUM(P13:V17)</f>
        <v>2722</v>
      </c>
      <c r="Q18" s="859"/>
      <c r="R18" s="859"/>
      <c r="S18" s="859"/>
      <c r="T18" s="859"/>
      <c r="U18" s="859"/>
      <c r="V18" s="860"/>
      <c r="W18" s="858">
        <f>SUM(W13:AC17)</f>
        <v>2672</v>
      </c>
      <c r="X18" s="859"/>
      <c r="Y18" s="859"/>
      <c r="Z18" s="859"/>
      <c r="AA18" s="859"/>
      <c r="AB18" s="859"/>
      <c r="AC18" s="860"/>
      <c r="AD18" s="858">
        <f>SUM(AD13:AJ17)</f>
        <v>2590</v>
      </c>
      <c r="AE18" s="859"/>
      <c r="AF18" s="859"/>
      <c r="AG18" s="859"/>
      <c r="AH18" s="859"/>
      <c r="AI18" s="859"/>
      <c r="AJ18" s="860"/>
      <c r="AK18" s="858">
        <f>SUM(AK13:AQ17)</f>
        <v>2532</v>
      </c>
      <c r="AL18" s="859"/>
      <c r="AM18" s="859"/>
      <c r="AN18" s="859"/>
      <c r="AO18" s="859"/>
      <c r="AP18" s="859"/>
      <c r="AQ18" s="860"/>
      <c r="AR18" s="858">
        <f>SUM(AR13:AX17)</f>
        <v>2426</v>
      </c>
      <c r="AS18" s="859"/>
      <c r="AT18" s="859"/>
      <c r="AU18" s="859"/>
      <c r="AV18" s="859"/>
      <c r="AW18" s="859"/>
      <c r="AX18" s="861"/>
    </row>
    <row r="19" spans="1:50" ht="24.75" customHeight="1" x14ac:dyDescent="0.15">
      <c r="A19" s="599"/>
      <c r="B19" s="600"/>
      <c r="C19" s="600"/>
      <c r="D19" s="600"/>
      <c r="E19" s="600"/>
      <c r="F19" s="601"/>
      <c r="G19" s="856" t="s">
        <v>9</v>
      </c>
      <c r="H19" s="857"/>
      <c r="I19" s="857"/>
      <c r="J19" s="857"/>
      <c r="K19" s="857"/>
      <c r="L19" s="857"/>
      <c r="M19" s="857"/>
      <c r="N19" s="857"/>
      <c r="O19" s="857"/>
      <c r="P19" s="642">
        <v>2448</v>
      </c>
      <c r="Q19" s="643"/>
      <c r="R19" s="643"/>
      <c r="S19" s="643"/>
      <c r="T19" s="643"/>
      <c r="U19" s="643"/>
      <c r="V19" s="644"/>
      <c r="W19" s="642">
        <v>2411</v>
      </c>
      <c r="X19" s="643"/>
      <c r="Y19" s="643"/>
      <c r="Z19" s="643"/>
      <c r="AA19" s="643"/>
      <c r="AB19" s="643"/>
      <c r="AC19" s="644"/>
      <c r="AD19" s="862">
        <v>2265</v>
      </c>
      <c r="AE19" s="863"/>
      <c r="AF19" s="863"/>
      <c r="AG19" s="863"/>
      <c r="AH19" s="863"/>
      <c r="AI19" s="863"/>
      <c r="AJ19" s="86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6" t="s">
        <v>10</v>
      </c>
      <c r="H20" s="857"/>
      <c r="I20" s="857"/>
      <c r="J20" s="857"/>
      <c r="K20" s="857"/>
      <c r="L20" s="857"/>
      <c r="M20" s="857"/>
      <c r="N20" s="857"/>
      <c r="O20" s="857"/>
      <c r="P20" s="301">
        <f>IF(P18=0, "-", SUM(P19)/P18)</f>
        <v>0.89933872152828798</v>
      </c>
      <c r="Q20" s="301"/>
      <c r="R20" s="301"/>
      <c r="S20" s="301"/>
      <c r="T20" s="301"/>
      <c r="U20" s="301"/>
      <c r="V20" s="301"/>
      <c r="W20" s="301">
        <f t="shared" ref="W20" si="0">IF(W18=0, "-", SUM(W19)/W18)</f>
        <v>0.90232035928143717</v>
      </c>
      <c r="X20" s="301"/>
      <c r="Y20" s="301"/>
      <c r="Z20" s="301"/>
      <c r="AA20" s="301"/>
      <c r="AB20" s="301"/>
      <c r="AC20" s="301"/>
      <c r="AD20" s="301">
        <f t="shared" ref="AD20" si="1">IF(AD18=0, "-", SUM(AD19)/AD18)</f>
        <v>0.87451737451737455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3"/>
      <c r="G21" s="299" t="s">
        <v>274</v>
      </c>
      <c r="H21" s="300"/>
      <c r="I21" s="300"/>
      <c r="J21" s="300"/>
      <c r="K21" s="300"/>
      <c r="L21" s="300"/>
      <c r="M21" s="300"/>
      <c r="N21" s="300"/>
      <c r="O21" s="300"/>
      <c r="P21" s="301">
        <f>IF(P19=0, "-", SUM(P19)/SUM(P13,P14))</f>
        <v>0.89933872152828798</v>
      </c>
      <c r="Q21" s="301"/>
      <c r="R21" s="301"/>
      <c r="S21" s="301"/>
      <c r="T21" s="301"/>
      <c r="U21" s="301"/>
      <c r="V21" s="301"/>
      <c r="W21" s="301">
        <f t="shared" ref="W21" si="2">IF(W19=0, "-", SUM(W19)/SUM(W13,W14))</f>
        <v>0.90232035928143717</v>
      </c>
      <c r="X21" s="301"/>
      <c r="Y21" s="301"/>
      <c r="Z21" s="301"/>
      <c r="AA21" s="301"/>
      <c r="AB21" s="301"/>
      <c r="AC21" s="301"/>
      <c r="AD21" s="301">
        <f t="shared" ref="AD21" si="3">IF(AD19=0, "-", SUM(AD19)/SUM(AD13,AD14))</f>
        <v>0.87451737451737455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625</v>
      </c>
      <c r="B22" s="960"/>
      <c r="C22" s="960"/>
      <c r="D22" s="960"/>
      <c r="E22" s="960"/>
      <c r="F22" s="961"/>
      <c r="G22" s="955" t="s">
        <v>254</v>
      </c>
      <c r="H22" s="207"/>
      <c r="I22" s="207"/>
      <c r="J22" s="207"/>
      <c r="K22" s="207"/>
      <c r="L22" s="207"/>
      <c r="M22" s="207"/>
      <c r="N22" s="207"/>
      <c r="O22" s="208"/>
      <c r="P22" s="920" t="s">
        <v>623</v>
      </c>
      <c r="Q22" s="207"/>
      <c r="R22" s="207"/>
      <c r="S22" s="207"/>
      <c r="T22" s="207"/>
      <c r="U22" s="207"/>
      <c r="V22" s="208"/>
      <c r="W22" s="920" t="s">
        <v>624</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637</v>
      </c>
      <c r="H23" s="957"/>
      <c r="I23" s="957"/>
      <c r="J23" s="957"/>
      <c r="K23" s="957"/>
      <c r="L23" s="957"/>
      <c r="M23" s="957"/>
      <c r="N23" s="957"/>
      <c r="O23" s="958"/>
      <c r="P23" s="906">
        <v>2532</v>
      </c>
      <c r="Q23" s="907"/>
      <c r="R23" s="907"/>
      <c r="S23" s="907"/>
      <c r="T23" s="907"/>
      <c r="U23" s="907"/>
      <c r="V23" s="921"/>
      <c r="W23" s="906">
        <v>2426</v>
      </c>
      <c r="X23" s="907"/>
      <c r="Y23" s="907"/>
      <c r="Z23" s="907"/>
      <c r="AA23" s="907"/>
      <c r="AB23" s="907"/>
      <c r="AC23" s="921"/>
      <c r="AD23" s="969" t="s">
        <v>686</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22"/>
      <c r="H24" s="923"/>
      <c r="I24" s="923"/>
      <c r="J24" s="923"/>
      <c r="K24" s="923"/>
      <c r="L24" s="923"/>
      <c r="M24" s="923"/>
      <c r="N24" s="923"/>
      <c r="O24" s="924"/>
      <c r="P24" s="642"/>
      <c r="Q24" s="643"/>
      <c r="R24" s="643"/>
      <c r="S24" s="643"/>
      <c r="T24" s="643"/>
      <c r="U24" s="643"/>
      <c r="V24" s="644"/>
      <c r="W24" s="642"/>
      <c r="X24" s="643"/>
      <c r="Y24" s="643"/>
      <c r="Z24" s="643"/>
      <c r="AA24" s="643"/>
      <c r="AB24" s="643"/>
      <c r="AC24" s="64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2"/>
      <c r="Q25" s="643"/>
      <c r="R25" s="643"/>
      <c r="S25" s="643"/>
      <c r="T25" s="643"/>
      <c r="U25" s="643"/>
      <c r="V25" s="644"/>
      <c r="W25" s="642"/>
      <c r="X25" s="643"/>
      <c r="Y25" s="643"/>
      <c r="Z25" s="643"/>
      <c r="AA25" s="643"/>
      <c r="AB25" s="643"/>
      <c r="AC25" s="64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258</v>
      </c>
      <c r="H28" s="926"/>
      <c r="I28" s="926"/>
      <c r="J28" s="926"/>
      <c r="K28" s="926"/>
      <c r="L28" s="926"/>
      <c r="M28" s="926"/>
      <c r="N28" s="926"/>
      <c r="O28" s="927"/>
      <c r="P28" s="858">
        <f>P29-SUM(P23:P27)</f>
        <v>0</v>
      </c>
      <c r="Q28" s="859"/>
      <c r="R28" s="859"/>
      <c r="S28" s="859"/>
      <c r="T28" s="859"/>
      <c r="U28" s="859"/>
      <c r="V28" s="860"/>
      <c r="W28" s="858">
        <f>W29-SUM(W23:W27)</f>
        <v>0</v>
      </c>
      <c r="X28" s="859"/>
      <c r="Y28" s="859"/>
      <c r="Z28" s="859"/>
      <c r="AA28" s="859"/>
      <c r="AB28" s="859"/>
      <c r="AC28" s="860"/>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2">
        <f>AK13</f>
        <v>2532</v>
      </c>
      <c r="Q29" s="643"/>
      <c r="R29" s="643"/>
      <c r="S29" s="643"/>
      <c r="T29" s="643"/>
      <c r="U29" s="643"/>
      <c r="V29" s="644"/>
      <c r="W29" s="938">
        <f>AR13</f>
        <v>2426</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1" t="s">
        <v>270</v>
      </c>
      <c r="B30" s="842"/>
      <c r="C30" s="842"/>
      <c r="D30" s="842"/>
      <c r="E30" s="842"/>
      <c r="F30" s="843"/>
      <c r="G30" s="759" t="s">
        <v>145</v>
      </c>
      <c r="H30" s="760"/>
      <c r="I30" s="760"/>
      <c r="J30" s="760"/>
      <c r="K30" s="760"/>
      <c r="L30" s="760"/>
      <c r="M30" s="760"/>
      <c r="N30" s="760"/>
      <c r="O30" s="761"/>
      <c r="P30" s="837" t="s">
        <v>58</v>
      </c>
      <c r="Q30" s="760"/>
      <c r="R30" s="760"/>
      <c r="S30" s="760"/>
      <c r="T30" s="760"/>
      <c r="U30" s="760"/>
      <c r="V30" s="760"/>
      <c r="W30" s="760"/>
      <c r="X30" s="761"/>
      <c r="Y30" s="834"/>
      <c r="Z30" s="835"/>
      <c r="AA30" s="836"/>
      <c r="AB30" s="838" t="s">
        <v>11</v>
      </c>
      <c r="AC30" s="839"/>
      <c r="AD30" s="840"/>
      <c r="AE30" s="838" t="s">
        <v>308</v>
      </c>
      <c r="AF30" s="839"/>
      <c r="AG30" s="839"/>
      <c r="AH30" s="840"/>
      <c r="AI30" s="901" t="s">
        <v>330</v>
      </c>
      <c r="AJ30" s="901"/>
      <c r="AK30" s="901"/>
      <c r="AL30" s="838"/>
      <c r="AM30" s="901" t="s">
        <v>427</v>
      </c>
      <c r="AN30" s="901"/>
      <c r="AO30" s="901"/>
      <c r="AP30" s="838"/>
      <c r="AQ30" s="753" t="s">
        <v>184</v>
      </c>
      <c r="AR30" s="754"/>
      <c r="AS30" s="754"/>
      <c r="AT30" s="755"/>
      <c r="AU30" s="760" t="s">
        <v>133</v>
      </c>
      <c r="AV30" s="760"/>
      <c r="AW30" s="760"/>
      <c r="AX30" s="903"/>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2"/>
      <c r="AJ31" s="902"/>
      <c r="AK31" s="902"/>
      <c r="AL31" s="394"/>
      <c r="AM31" s="902"/>
      <c r="AN31" s="902"/>
      <c r="AO31" s="902"/>
      <c r="AP31" s="394"/>
      <c r="AQ31" s="235" t="s">
        <v>636</v>
      </c>
      <c r="AR31" s="186"/>
      <c r="AS31" s="121" t="s">
        <v>185</v>
      </c>
      <c r="AT31" s="122"/>
      <c r="AU31" s="185">
        <v>3</v>
      </c>
      <c r="AV31" s="185"/>
      <c r="AW31" s="379" t="s">
        <v>175</v>
      </c>
      <c r="AX31" s="380"/>
    </row>
    <row r="32" spans="1:50" ht="30" customHeight="1" x14ac:dyDescent="0.15">
      <c r="A32" s="384"/>
      <c r="B32" s="382"/>
      <c r="C32" s="382"/>
      <c r="D32" s="382"/>
      <c r="E32" s="382"/>
      <c r="F32" s="383"/>
      <c r="G32" s="550" t="s">
        <v>638</v>
      </c>
      <c r="H32" s="551"/>
      <c r="I32" s="551"/>
      <c r="J32" s="551"/>
      <c r="K32" s="551"/>
      <c r="L32" s="551"/>
      <c r="M32" s="551"/>
      <c r="N32" s="551"/>
      <c r="O32" s="552"/>
      <c r="P32" s="93" t="s">
        <v>639</v>
      </c>
      <c r="Q32" s="93"/>
      <c r="R32" s="93"/>
      <c r="S32" s="93"/>
      <c r="T32" s="93"/>
      <c r="U32" s="93"/>
      <c r="V32" s="93"/>
      <c r="W32" s="93"/>
      <c r="X32" s="94"/>
      <c r="Y32" s="457" t="s">
        <v>12</v>
      </c>
      <c r="Z32" s="517"/>
      <c r="AA32" s="518"/>
      <c r="AB32" s="447" t="s">
        <v>289</v>
      </c>
      <c r="AC32" s="447"/>
      <c r="AD32" s="447"/>
      <c r="AE32" s="203">
        <v>88.6</v>
      </c>
      <c r="AF32" s="204"/>
      <c r="AG32" s="204"/>
      <c r="AH32" s="204"/>
      <c r="AI32" s="203">
        <v>86.7</v>
      </c>
      <c r="AJ32" s="204"/>
      <c r="AK32" s="204"/>
      <c r="AL32" s="204"/>
      <c r="AM32" s="203">
        <v>83.9</v>
      </c>
      <c r="AN32" s="204"/>
      <c r="AO32" s="204"/>
      <c r="AP32" s="204"/>
      <c r="AQ32" s="321" t="s">
        <v>636</v>
      </c>
      <c r="AR32" s="193"/>
      <c r="AS32" s="193"/>
      <c r="AT32" s="322"/>
      <c r="AU32" s="204" t="s">
        <v>636</v>
      </c>
      <c r="AV32" s="204"/>
      <c r="AW32" s="204"/>
      <c r="AX32" s="206"/>
    </row>
    <row r="33" spans="1:51" ht="30"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289</v>
      </c>
      <c r="AC33" s="509"/>
      <c r="AD33" s="509"/>
      <c r="AE33" s="203">
        <v>80</v>
      </c>
      <c r="AF33" s="204"/>
      <c r="AG33" s="204"/>
      <c r="AH33" s="204"/>
      <c r="AI33" s="203">
        <v>80</v>
      </c>
      <c r="AJ33" s="204"/>
      <c r="AK33" s="204"/>
      <c r="AL33" s="204"/>
      <c r="AM33" s="203">
        <v>80</v>
      </c>
      <c r="AN33" s="204"/>
      <c r="AO33" s="204"/>
      <c r="AP33" s="204"/>
      <c r="AQ33" s="321" t="s">
        <v>636</v>
      </c>
      <c r="AR33" s="193"/>
      <c r="AS33" s="193"/>
      <c r="AT33" s="322"/>
      <c r="AU33" s="204">
        <v>80</v>
      </c>
      <c r="AV33" s="204"/>
      <c r="AW33" s="204"/>
      <c r="AX33" s="206"/>
    </row>
    <row r="34" spans="1:51" ht="30"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v>110.1</v>
      </c>
      <c r="AF34" s="204"/>
      <c r="AG34" s="204"/>
      <c r="AH34" s="204"/>
      <c r="AI34" s="203">
        <v>108.3</v>
      </c>
      <c r="AJ34" s="204"/>
      <c r="AK34" s="204"/>
      <c r="AL34" s="204"/>
      <c r="AM34" s="203">
        <v>104.8</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308</v>
      </c>
      <c r="AF37" s="232"/>
      <c r="AG37" s="232"/>
      <c r="AH37" s="232"/>
      <c r="AI37" s="232" t="s">
        <v>330</v>
      </c>
      <c r="AJ37" s="232"/>
      <c r="AK37" s="232"/>
      <c r="AL37" s="232"/>
      <c r="AM37" s="232" t="s">
        <v>427</v>
      </c>
      <c r="AN37" s="232"/>
      <c r="AO37" s="232"/>
      <c r="AP37" s="232"/>
      <c r="AQ37" s="139" t="s">
        <v>184</v>
      </c>
      <c r="AR37" s="140"/>
      <c r="AS37" s="140"/>
      <c r="AT37" s="141"/>
      <c r="AU37" s="398" t="s">
        <v>133</v>
      </c>
      <c r="AV37" s="398"/>
      <c r="AW37" s="398"/>
      <c r="AX37" s="896"/>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c r="AR38" s="186"/>
      <c r="AS38" s="121" t="s">
        <v>185</v>
      </c>
      <c r="AT38" s="122"/>
      <c r="AU38" s="185"/>
      <c r="AV38" s="185"/>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3"/>
      <c r="Q39" s="93"/>
      <c r="R39" s="93"/>
      <c r="S39" s="93"/>
      <c r="T39" s="93"/>
      <c r="U39" s="93"/>
      <c r="V39" s="93"/>
      <c r="W39" s="93"/>
      <c r="X39" s="94"/>
      <c r="Y39" s="457" t="s">
        <v>12</v>
      </c>
      <c r="Z39" s="517"/>
      <c r="AA39" s="518"/>
      <c r="AB39" s="447"/>
      <c r="AC39" s="447"/>
      <c r="AD39" s="44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c r="AC40" s="509"/>
      <c r="AD40" s="50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308</v>
      </c>
      <c r="AF44" s="232"/>
      <c r="AG44" s="232"/>
      <c r="AH44" s="232"/>
      <c r="AI44" s="232" t="s">
        <v>330</v>
      </c>
      <c r="AJ44" s="232"/>
      <c r="AK44" s="232"/>
      <c r="AL44" s="232"/>
      <c r="AM44" s="232" t="s">
        <v>427</v>
      </c>
      <c r="AN44" s="232"/>
      <c r="AO44" s="232"/>
      <c r="AP44" s="232"/>
      <c r="AQ44" s="139" t="s">
        <v>184</v>
      </c>
      <c r="AR44" s="140"/>
      <c r="AS44" s="140"/>
      <c r="AT44" s="141"/>
      <c r="AU44" s="398" t="s">
        <v>133</v>
      </c>
      <c r="AV44" s="398"/>
      <c r="AW44" s="398"/>
      <c r="AX44" s="896"/>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308</v>
      </c>
      <c r="AF51" s="232"/>
      <c r="AG51" s="232"/>
      <c r="AH51" s="232"/>
      <c r="AI51" s="232" t="s">
        <v>330</v>
      </c>
      <c r="AJ51" s="232"/>
      <c r="AK51" s="232"/>
      <c r="AL51" s="232"/>
      <c r="AM51" s="232" t="s">
        <v>427</v>
      </c>
      <c r="AN51" s="232"/>
      <c r="AO51" s="232"/>
      <c r="AP51" s="232"/>
      <c r="AQ51" s="139" t="s">
        <v>184</v>
      </c>
      <c r="AR51" s="140"/>
      <c r="AS51" s="140"/>
      <c r="AT51" s="141"/>
      <c r="AU51" s="911" t="s">
        <v>133</v>
      </c>
      <c r="AV51" s="911"/>
      <c r="AW51" s="911"/>
      <c r="AX51" s="912"/>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308</v>
      </c>
      <c r="AF58" s="232"/>
      <c r="AG58" s="232"/>
      <c r="AH58" s="232"/>
      <c r="AI58" s="232" t="s">
        <v>330</v>
      </c>
      <c r="AJ58" s="232"/>
      <c r="AK58" s="232"/>
      <c r="AL58" s="232"/>
      <c r="AM58" s="232" t="s">
        <v>427</v>
      </c>
      <c r="AN58" s="232"/>
      <c r="AO58" s="232"/>
      <c r="AP58" s="232"/>
      <c r="AQ58" s="139" t="s">
        <v>184</v>
      </c>
      <c r="AR58" s="140"/>
      <c r="AS58" s="140"/>
      <c r="AT58" s="141"/>
      <c r="AU58" s="911" t="s">
        <v>133</v>
      </c>
      <c r="AV58" s="911"/>
      <c r="AW58" s="911"/>
      <c r="AX58" s="912"/>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271</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266</v>
      </c>
      <c r="X65" s="474"/>
      <c r="Y65" s="477"/>
      <c r="Z65" s="477"/>
      <c r="AA65" s="478"/>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275</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271</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5"/>
      <c r="B76" s="496"/>
      <c r="C76" s="496"/>
      <c r="D76" s="496"/>
      <c r="E76" s="496"/>
      <c r="F76" s="497"/>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5"/>
      <c r="B77" s="496"/>
      <c r="C77" s="496"/>
      <c r="D77" s="496"/>
      <c r="E77" s="496"/>
      <c r="F77" s="497"/>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3"/>
      <c r="I78" s="574"/>
      <c r="J78" s="574"/>
      <c r="K78" s="574"/>
      <c r="L78" s="574"/>
      <c r="M78" s="574"/>
      <c r="N78" s="574"/>
      <c r="O78" s="575"/>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265</v>
      </c>
      <c r="AP79" s="259"/>
      <c r="AQ79" s="259"/>
      <c r="AR79" s="62" t="s">
        <v>263</v>
      </c>
      <c r="AS79" s="258"/>
      <c r="AT79" s="259"/>
      <c r="AU79" s="259"/>
      <c r="AV79" s="259"/>
      <c r="AW79" s="259"/>
      <c r="AX79" s="954"/>
      <c r="AY79">
        <f>COUNTIF($AR$79,"☑")</f>
        <v>0</v>
      </c>
    </row>
    <row r="80" spans="1:51" ht="18.75" hidden="1" customHeight="1" x14ac:dyDescent="0.15">
      <c r="A80" s="844"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618</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45"/>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45"/>
      <c r="B82" s="513"/>
      <c r="C82" s="411"/>
      <c r="D82" s="411"/>
      <c r="E82" s="411"/>
      <c r="F82" s="412"/>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5"/>
      <c r="B83" s="513"/>
      <c r="C83" s="411"/>
      <c r="D83" s="411"/>
      <c r="E83" s="411"/>
      <c r="F83" s="412"/>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5"/>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5"/>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308</v>
      </c>
      <c r="AF85" s="232"/>
      <c r="AG85" s="232"/>
      <c r="AH85" s="232"/>
      <c r="AI85" s="232" t="s">
        <v>330</v>
      </c>
      <c r="AJ85" s="232"/>
      <c r="AK85" s="232"/>
      <c r="AL85" s="232"/>
      <c r="AM85" s="232" t="s">
        <v>427</v>
      </c>
      <c r="AN85" s="232"/>
      <c r="AO85" s="232"/>
      <c r="AP85" s="232"/>
      <c r="AQ85" s="143" t="s">
        <v>184</v>
      </c>
      <c r="AR85" s="118"/>
      <c r="AS85" s="118"/>
      <c r="AT85" s="119"/>
      <c r="AU85" s="519" t="s">
        <v>133</v>
      </c>
      <c r="AV85" s="519"/>
      <c r="AW85" s="519"/>
      <c r="AX85" s="520"/>
      <c r="AY85">
        <f t="shared" si="10"/>
        <v>0</v>
      </c>
      <c r="AZ85" s="10"/>
      <c r="BA85" s="10"/>
      <c r="BB85" s="10"/>
      <c r="BC85" s="10"/>
    </row>
    <row r="86" spans="1:60" ht="18.75" hidden="1" customHeight="1" x14ac:dyDescent="0.15">
      <c r="A86" s="845"/>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45"/>
      <c r="B87" s="411"/>
      <c r="C87" s="411"/>
      <c r="D87" s="411"/>
      <c r="E87" s="411"/>
      <c r="F87" s="412"/>
      <c r="G87" s="92"/>
      <c r="H87" s="93"/>
      <c r="I87" s="93"/>
      <c r="J87" s="93"/>
      <c r="K87" s="93"/>
      <c r="L87" s="93"/>
      <c r="M87" s="93"/>
      <c r="N87" s="93"/>
      <c r="O87" s="94"/>
      <c r="P87" s="93"/>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308</v>
      </c>
      <c r="AF90" s="232"/>
      <c r="AG90" s="232"/>
      <c r="AH90" s="232"/>
      <c r="AI90" s="232" t="s">
        <v>330</v>
      </c>
      <c r="AJ90" s="232"/>
      <c r="AK90" s="232"/>
      <c r="AL90" s="232"/>
      <c r="AM90" s="232" t="s">
        <v>427</v>
      </c>
      <c r="AN90" s="232"/>
      <c r="AO90" s="232"/>
      <c r="AP90" s="232"/>
      <c r="AQ90" s="143" t="s">
        <v>184</v>
      </c>
      <c r="AR90" s="118"/>
      <c r="AS90" s="118"/>
      <c r="AT90" s="119"/>
      <c r="AU90" s="519" t="s">
        <v>133</v>
      </c>
      <c r="AV90" s="519"/>
      <c r="AW90" s="519"/>
      <c r="AX90" s="520"/>
      <c r="AY90">
        <f>COUNTA($G$92)</f>
        <v>0</v>
      </c>
    </row>
    <row r="91" spans="1:60" ht="18.75" hidden="1" customHeight="1" x14ac:dyDescent="0.15">
      <c r="A91" s="845"/>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45"/>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308</v>
      </c>
      <c r="AF95" s="232"/>
      <c r="AG95" s="232"/>
      <c r="AH95" s="232"/>
      <c r="AI95" s="232" t="s">
        <v>330</v>
      </c>
      <c r="AJ95" s="232"/>
      <c r="AK95" s="232"/>
      <c r="AL95" s="232"/>
      <c r="AM95" s="232" t="s">
        <v>427</v>
      </c>
      <c r="AN95" s="232"/>
      <c r="AO95" s="232"/>
      <c r="AP95" s="232"/>
      <c r="AQ95" s="143"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45"/>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45"/>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4"/>
      <c r="Z100" s="835"/>
      <c r="AA100" s="836"/>
      <c r="AB100" s="467" t="s">
        <v>11</v>
      </c>
      <c r="AC100" s="467"/>
      <c r="AD100" s="467"/>
      <c r="AE100" s="525" t="s">
        <v>308</v>
      </c>
      <c r="AF100" s="526"/>
      <c r="AG100" s="526"/>
      <c r="AH100" s="527"/>
      <c r="AI100" s="525" t="s">
        <v>330</v>
      </c>
      <c r="AJ100" s="526"/>
      <c r="AK100" s="526"/>
      <c r="AL100" s="527"/>
      <c r="AM100" s="525" t="s">
        <v>427</v>
      </c>
      <c r="AN100" s="526"/>
      <c r="AO100" s="526"/>
      <c r="AP100" s="527"/>
      <c r="AQ100" s="302" t="s">
        <v>335</v>
      </c>
      <c r="AR100" s="303"/>
      <c r="AS100" s="303"/>
      <c r="AT100" s="304"/>
      <c r="AU100" s="302" t="s">
        <v>459</v>
      </c>
      <c r="AV100" s="303"/>
      <c r="AW100" s="303"/>
      <c r="AX100" s="305"/>
    </row>
    <row r="101" spans="1:60" ht="23.25" customHeight="1" x14ac:dyDescent="0.15">
      <c r="A101" s="405"/>
      <c r="B101" s="406"/>
      <c r="C101" s="406"/>
      <c r="D101" s="406"/>
      <c r="E101" s="406"/>
      <c r="F101" s="407"/>
      <c r="G101" s="93" t="s">
        <v>676</v>
      </c>
      <c r="H101" s="93"/>
      <c r="I101" s="93"/>
      <c r="J101" s="93"/>
      <c r="K101" s="93"/>
      <c r="L101" s="93"/>
      <c r="M101" s="93"/>
      <c r="N101" s="93"/>
      <c r="O101" s="93"/>
      <c r="P101" s="93"/>
      <c r="Q101" s="93"/>
      <c r="R101" s="93"/>
      <c r="S101" s="93"/>
      <c r="T101" s="93"/>
      <c r="U101" s="93"/>
      <c r="V101" s="93"/>
      <c r="W101" s="93"/>
      <c r="X101" s="94"/>
      <c r="Y101" s="528" t="s">
        <v>54</v>
      </c>
      <c r="Z101" s="529"/>
      <c r="AA101" s="530"/>
      <c r="AB101" s="447" t="s">
        <v>641</v>
      </c>
      <c r="AC101" s="447"/>
      <c r="AD101" s="447"/>
      <c r="AE101" s="267">
        <v>9105</v>
      </c>
      <c r="AF101" s="267"/>
      <c r="AG101" s="267"/>
      <c r="AH101" s="267"/>
      <c r="AI101" s="267">
        <v>8664</v>
      </c>
      <c r="AJ101" s="267"/>
      <c r="AK101" s="267"/>
      <c r="AL101" s="267"/>
      <c r="AM101" s="267">
        <v>8063</v>
      </c>
      <c r="AN101" s="267"/>
      <c r="AO101" s="267"/>
      <c r="AP101" s="267"/>
      <c r="AQ101" s="267" t="s">
        <v>655</v>
      </c>
      <c r="AR101" s="267"/>
      <c r="AS101" s="267"/>
      <c r="AT101" s="267"/>
      <c r="AU101" s="203"/>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641</v>
      </c>
      <c r="AC102" s="447"/>
      <c r="AD102" s="447"/>
      <c r="AE102" s="267">
        <v>9565</v>
      </c>
      <c r="AF102" s="267"/>
      <c r="AG102" s="267"/>
      <c r="AH102" s="267"/>
      <c r="AI102" s="267">
        <v>9105</v>
      </c>
      <c r="AJ102" s="267"/>
      <c r="AK102" s="267"/>
      <c r="AL102" s="267"/>
      <c r="AM102" s="203">
        <v>8664</v>
      </c>
      <c r="AN102" s="204"/>
      <c r="AO102" s="204"/>
      <c r="AP102" s="205"/>
      <c r="AQ102" s="203" t="s">
        <v>675</v>
      </c>
      <c r="AR102" s="204"/>
      <c r="AS102" s="204"/>
      <c r="AT102" s="205"/>
      <c r="AU102" s="210"/>
      <c r="AV102" s="211"/>
      <c r="AW102" s="211"/>
      <c r="AX102" s="306"/>
    </row>
    <row r="103" spans="1:60" ht="31.5"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5"/>
      <c r="B104" s="406"/>
      <c r="C104" s="406"/>
      <c r="D104" s="406"/>
      <c r="E104" s="406"/>
      <c r="F104" s="407"/>
      <c r="G104" s="93" t="s">
        <v>677</v>
      </c>
      <c r="H104" s="93"/>
      <c r="I104" s="93"/>
      <c r="J104" s="93"/>
      <c r="K104" s="93"/>
      <c r="L104" s="93"/>
      <c r="M104" s="93"/>
      <c r="N104" s="93"/>
      <c r="O104" s="93"/>
      <c r="P104" s="93"/>
      <c r="Q104" s="93"/>
      <c r="R104" s="93"/>
      <c r="S104" s="93"/>
      <c r="T104" s="93"/>
      <c r="U104" s="93"/>
      <c r="V104" s="93"/>
      <c r="W104" s="93"/>
      <c r="X104" s="94"/>
      <c r="Y104" s="451" t="s">
        <v>54</v>
      </c>
      <c r="Z104" s="452"/>
      <c r="AA104" s="453"/>
      <c r="AB104" s="531" t="s">
        <v>641</v>
      </c>
      <c r="AC104" s="532"/>
      <c r="AD104" s="533"/>
      <c r="AE104" s="267" t="s">
        <v>675</v>
      </c>
      <c r="AF104" s="267"/>
      <c r="AG104" s="267"/>
      <c r="AH104" s="267"/>
      <c r="AI104" s="267" t="s">
        <v>675</v>
      </c>
      <c r="AJ104" s="267"/>
      <c r="AK104" s="267"/>
      <c r="AL104" s="267"/>
      <c r="AM104" s="267" t="s">
        <v>675</v>
      </c>
      <c r="AN104" s="267"/>
      <c r="AO104" s="267"/>
      <c r="AP104" s="267"/>
      <c r="AQ104" s="267" t="s">
        <v>675</v>
      </c>
      <c r="AR104" s="267"/>
      <c r="AS104" s="267"/>
      <c r="AT104" s="267"/>
      <c r="AU104" s="267"/>
      <c r="AV104" s="267"/>
      <c r="AW104" s="267"/>
      <c r="AX104" s="268"/>
      <c r="AY104">
        <f>$AY$103</f>
        <v>1</v>
      </c>
    </row>
    <row r="105" spans="1:60" ht="23.25"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t="s">
        <v>641</v>
      </c>
      <c r="AC105" s="455"/>
      <c r="AD105" s="456"/>
      <c r="AE105" s="267" t="s">
        <v>675</v>
      </c>
      <c r="AF105" s="267"/>
      <c r="AG105" s="267"/>
      <c r="AH105" s="267"/>
      <c r="AI105" s="267" t="s">
        <v>675</v>
      </c>
      <c r="AJ105" s="267"/>
      <c r="AK105" s="267"/>
      <c r="AL105" s="267"/>
      <c r="AM105" s="267" t="s">
        <v>675</v>
      </c>
      <c r="AN105" s="267"/>
      <c r="AO105" s="267"/>
      <c r="AP105" s="267"/>
      <c r="AQ105" s="267">
        <v>8391</v>
      </c>
      <c r="AR105" s="267"/>
      <c r="AS105" s="267"/>
      <c r="AT105" s="267"/>
      <c r="AU105" s="267"/>
      <c r="AV105" s="267"/>
      <c r="AW105" s="267"/>
      <c r="AX105" s="268"/>
      <c r="AY105">
        <f>$AY$103</f>
        <v>1</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308</v>
      </c>
      <c r="AF115" s="232"/>
      <c r="AG115" s="232"/>
      <c r="AH115" s="232"/>
      <c r="AI115" s="232" t="s">
        <v>330</v>
      </c>
      <c r="AJ115" s="232"/>
      <c r="AK115" s="232"/>
      <c r="AL115" s="232"/>
      <c r="AM115" s="232" t="s">
        <v>427</v>
      </c>
      <c r="AN115" s="232"/>
      <c r="AO115" s="232"/>
      <c r="AP115" s="232"/>
      <c r="AQ115" s="576" t="s">
        <v>460</v>
      </c>
      <c r="AR115" s="577"/>
      <c r="AS115" s="577"/>
      <c r="AT115" s="577"/>
      <c r="AU115" s="577"/>
      <c r="AV115" s="577"/>
      <c r="AW115" s="577"/>
      <c r="AX115" s="578"/>
    </row>
    <row r="116" spans="1:51" ht="35.25" customHeight="1" x14ac:dyDescent="0.15">
      <c r="A116" s="422"/>
      <c r="B116" s="423"/>
      <c r="C116" s="423"/>
      <c r="D116" s="423"/>
      <c r="E116" s="423"/>
      <c r="F116" s="424"/>
      <c r="G116" s="374" t="s">
        <v>687</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636</v>
      </c>
      <c r="AC116" s="449"/>
      <c r="AD116" s="450"/>
      <c r="AE116" s="267" t="s">
        <v>636</v>
      </c>
      <c r="AF116" s="267"/>
      <c r="AG116" s="267"/>
      <c r="AH116" s="267"/>
      <c r="AI116" s="267" t="s">
        <v>636</v>
      </c>
      <c r="AJ116" s="267"/>
      <c r="AK116" s="267"/>
      <c r="AL116" s="267"/>
      <c r="AM116" s="267" t="s">
        <v>655</v>
      </c>
      <c r="AN116" s="267"/>
      <c r="AO116" s="267"/>
      <c r="AP116" s="267"/>
      <c r="AQ116" s="203" t="s">
        <v>655</v>
      </c>
      <c r="AR116" s="204"/>
      <c r="AS116" s="204"/>
      <c r="AT116" s="204"/>
      <c r="AU116" s="204"/>
      <c r="AV116" s="204"/>
      <c r="AW116" s="204"/>
      <c r="AX116" s="206"/>
    </row>
    <row r="117" spans="1:51" ht="35.2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324</v>
      </c>
      <c r="AC117" s="459"/>
      <c r="AD117" s="460"/>
      <c r="AE117" s="537" t="s">
        <v>636</v>
      </c>
      <c r="AF117" s="537"/>
      <c r="AG117" s="537"/>
      <c r="AH117" s="537"/>
      <c r="AI117" s="537" t="s">
        <v>636</v>
      </c>
      <c r="AJ117" s="537"/>
      <c r="AK117" s="537"/>
      <c r="AL117" s="537"/>
      <c r="AM117" s="537" t="s">
        <v>655</v>
      </c>
      <c r="AN117" s="537"/>
      <c r="AO117" s="537"/>
      <c r="AP117" s="537"/>
      <c r="AQ117" s="537" t="s">
        <v>655</v>
      </c>
      <c r="AR117" s="537"/>
      <c r="AS117" s="537"/>
      <c r="AT117" s="537"/>
      <c r="AU117" s="537"/>
      <c r="AV117" s="537"/>
      <c r="AW117" s="537"/>
      <c r="AX117" s="538"/>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308</v>
      </c>
      <c r="AF118" s="232"/>
      <c r="AG118" s="232"/>
      <c r="AH118" s="232"/>
      <c r="AI118" s="232" t="s">
        <v>330</v>
      </c>
      <c r="AJ118" s="232"/>
      <c r="AK118" s="232"/>
      <c r="AL118" s="232"/>
      <c r="AM118" s="232" t="s">
        <v>427</v>
      </c>
      <c r="AN118" s="232"/>
      <c r="AO118" s="232"/>
      <c r="AP118" s="232"/>
      <c r="AQ118" s="576" t="s">
        <v>460</v>
      </c>
      <c r="AR118" s="577"/>
      <c r="AS118" s="577"/>
      <c r="AT118" s="577"/>
      <c r="AU118" s="577"/>
      <c r="AV118" s="577"/>
      <c r="AW118" s="577"/>
      <c r="AX118" s="578"/>
      <c r="AY118" s="77">
        <f>IF(SUBSTITUTE(SUBSTITUTE($G$119,"／",""),"　","")="",0,1)</f>
        <v>0</v>
      </c>
    </row>
    <row r="119" spans="1:51" ht="23.25" hidden="1" customHeight="1" x14ac:dyDescent="0.15">
      <c r="A119" s="422"/>
      <c r="B119" s="423"/>
      <c r="C119" s="423"/>
      <c r="D119" s="423"/>
      <c r="E119" s="423"/>
      <c r="F119" s="424"/>
      <c r="G119" s="374" t="s">
        <v>279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278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308</v>
      </c>
      <c r="AF121" s="232"/>
      <c r="AG121" s="232"/>
      <c r="AH121" s="232"/>
      <c r="AI121" s="232" t="s">
        <v>330</v>
      </c>
      <c r="AJ121" s="232"/>
      <c r="AK121" s="232"/>
      <c r="AL121" s="232"/>
      <c r="AM121" s="232" t="s">
        <v>427</v>
      </c>
      <c r="AN121" s="232"/>
      <c r="AO121" s="232"/>
      <c r="AP121" s="232"/>
      <c r="AQ121" s="576" t="s">
        <v>460</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280</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278</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308</v>
      </c>
      <c r="AF124" s="232"/>
      <c r="AG124" s="232"/>
      <c r="AH124" s="232"/>
      <c r="AI124" s="232" t="s">
        <v>330</v>
      </c>
      <c r="AJ124" s="232"/>
      <c r="AK124" s="232"/>
      <c r="AL124" s="232"/>
      <c r="AM124" s="232" t="s">
        <v>427</v>
      </c>
      <c r="AN124" s="232"/>
      <c r="AO124" s="232"/>
      <c r="AP124" s="232"/>
      <c r="AQ124" s="576" t="s">
        <v>460</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280</v>
      </c>
      <c r="H125" s="374"/>
      <c r="I125" s="374"/>
      <c r="J125" s="374"/>
      <c r="K125" s="374"/>
      <c r="L125" s="374"/>
      <c r="M125" s="374"/>
      <c r="N125" s="374"/>
      <c r="O125" s="374"/>
      <c r="P125" s="374"/>
      <c r="Q125" s="374"/>
      <c r="R125" s="374"/>
      <c r="S125" s="374"/>
      <c r="T125" s="374"/>
      <c r="U125" s="374"/>
      <c r="V125" s="374"/>
      <c r="W125" s="374"/>
      <c r="X125" s="916"/>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7"/>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3"/>
      <c r="Z127" s="914"/>
      <c r="AA127" s="915"/>
      <c r="AB127" s="394" t="s">
        <v>11</v>
      </c>
      <c r="AC127" s="395"/>
      <c r="AD127" s="396"/>
      <c r="AE127" s="232" t="s">
        <v>308</v>
      </c>
      <c r="AF127" s="232"/>
      <c r="AG127" s="232"/>
      <c r="AH127" s="232"/>
      <c r="AI127" s="232" t="s">
        <v>330</v>
      </c>
      <c r="AJ127" s="232"/>
      <c r="AK127" s="232"/>
      <c r="AL127" s="232"/>
      <c r="AM127" s="232" t="s">
        <v>427</v>
      </c>
      <c r="AN127" s="232"/>
      <c r="AO127" s="232"/>
      <c r="AP127" s="232"/>
      <c r="AQ127" s="576" t="s">
        <v>460</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280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323</v>
      </c>
      <c r="B130" s="171"/>
      <c r="C130" s="170" t="s">
        <v>188</v>
      </c>
      <c r="D130" s="171"/>
      <c r="E130" s="155" t="s">
        <v>217</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88.6</v>
      </c>
      <c r="AF134" s="193"/>
      <c r="AG134" s="193"/>
      <c r="AH134" s="193"/>
      <c r="AI134" s="192">
        <v>86.7</v>
      </c>
      <c r="AJ134" s="193"/>
      <c r="AK134" s="193"/>
      <c r="AL134" s="193"/>
      <c r="AM134" s="192">
        <v>83.3</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80</v>
      </c>
      <c r="AF135" s="193"/>
      <c r="AG135" s="193"/>
      <c r="AH135" s="193"/>
      <c r="AI135" s="192">
        <v>80</v>
      </c>
      <c r="AJ135" s="193"/>
      <c r="AK135" s="193"/>
      <c r="AL135" s="193"/>
      <c r="AM135" s="192">
        <v>80</v>
      </c>
      <c r="AN135" s="193"/>
      <c r="AO135" s="193"/>
      <c r="AP135" s="193"/>
      <c r="AQ135" s="192" t="s">
        <v>636</v>
      </c>
      <c r="AR135" s="193"/>
      <c r="AS135" s="193"/>
      <c r="AT135" s="193"/>
      <c r="AU135" s="192">
        <v>80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8"/>
      <c r="E430" s="160" t="s">
        <v>317</v>
      </c>
      <c r="F430" s="881"/>
      <c r="G430" s="882" t="s">
        <v>204</v>
      </c>
      <c r="H430" s="111"/>
      <c r="I430" s="111"/>
      <c r="J430" s="883" t="s">
        <v>636</v>
      </c>
      <c r="K430" s="884"/>
      <c r="L430" s="884"/>
      <c r="M430" s="884"/>
      <c r="N430" s="884"/>
      <c r="O430" s="884"/>
      <c r="P430" s="884"/>
      <c r="Q430" s="884"/>
      <c r="R430" s="884"/>
      <c r="S430" s="884"/>
      <c r="T430" s="885"/>
      <c r="U430" s="574" t="s">
        <v>673</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655</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655</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t="s">
        <v>636</v>
      </c>
      <c r="AF435" s="193"/>
      <c r="AG435" s="193"/>
      <c r="AH435" s="322"/>
      <c r="AI435" s="321" t="s">
        <v>636</v>
      </c>
      <c r="AJ435" s="193"/>
      <c r="AK435" s="193"/>
      <c r="AL435" s="193"/>
      <c r="AM435" s="321" t="s">
        <v>655</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655</v>
      </c>
      <c r="AF457" s="186"/>
      <c r="AG457" s="121" t="s">
        <v>185</v>
      </c>
      <c r="AH457" s="122"/>
      <c r="AI457" s="320"/>
      <c r="AJ457" s="320"/>
      <c r="AK457" s="320"/>
      <c r="AL457" s="142"/>
      <c r="AM457" s="320"/>
      <c r="AN457" s="320"/>
      <c r="AO457" s="320"/>
      <c r="AP457" s="142"/>
      <c r="AQ457" s="235" t="s">
        <v>655</v>
      </c>
      <c r="AR457" s="186"/>
      <c r="AS457" s="121" t="s">
        <v>185</v>
      </c>
      <c r="AT457" s="122"/>
      <c r="AU457" s="186" t="s">
        <v>655</v>
      </c>
      <c r="AV457" s="186"/>
      <c r="AW457" s="121" t="s">
        <v>175</v>
      </c>
      <c r="AX457" s="181"/>
      <c r="AY457">
        <f>$AY$456</f>
        <v>1</v>
      </c>
    </row>
    <row r="458" spans="1:51" ht="23.25" customHeight="1" x14ac:dyDescent="0.15">
      <c r="A458" s="175"/>
      <c r="B458" s="172"/>
      <c r="C458" s="166"/>
      <c r="D458" s="172"/>
      <c r="E458" s="323"/>
      <c r="F458" s="324"/>
      <c r="G458" s="92" t="s">
        <v>655</v>
      </c>
      <c r="H458" s="93"/>
      <c r="I458" s="93"/>
      <c r="J458" s="93"/>
      <c r="K458" s="93"/>
      <c r="L458" s="93"/>
      <c r="M458" s="93"/>
      <c r="N458" s="93"/>
      <c r="O458" s="93"/>
      <c r="P458" s="93"/>
      <c r="Q458" s="93"/>
      <c r="R458" s="93"/>
      <c r="S458" s="93"/>
      <c r="T458" s="93"/>
      <c r="U458" s="93"/>
      <c r="V458" s="93"/>
      <c r="W458" s="93"/>
      <c r="X458" s="94"/>
      <c r="Y458" s="187" t="s">
        <v>12</v>
      </c>
      <c r="Z458" s="188"/>
      <c r="AA458" s="189"/>
      <c r="AB458" s="199" t="s">
        <v>655</v>
      </c>
      <c r="AC458" s="199"/>
      <c r="AD458" s="199"/>
      <c r="AE458" s="321" t="s">
        <v>655</v>
      </c>
      <c r="AF458" s="193"/>
      <c r="AG458" s="193"/>
      <c r="AH458" s="193"/>
      <c r="AI458" s="321" t="s">
        <v>655</v>
      </c>
      <c r="AJ458" s="193"/>
      <c r="AK458" s="193"/>
      <c r="AL458" s="193"/>
      <c r="AM458" s="321" t="s">
        <v>655</v>
      </c>
      <c r="AN458" s="193"/>
      <c r="AO458" s="193"/>
      <c r="AP458" s="322"/>
      <c r="AQ458" s="321" t="s">
        <v>655</v>
      </c>
      <c r="AR458" s="193"/>
      <c r="AS458" s="193"/>
      <c r="AT458" s="322"/>
      <c r="AU458" s="193" t="s">
        <v>655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655</v>
      </c>
      <c r="AC459" s="191"/>
      <c r="AD459" s="191"/>
      <c r="AE459" s="321" t="s">
        <v>655</v>
      </c>
      <c r="AF459" s="193"/>
      <c r="AG459" s="193"/>
      <c r="AH459" s="322"/>
      <c r="AI459" s="321" t="s">
        <v>655</v>
      </c>
      <c r="AJ459" s="193"/>
      <c r="AK459" s="193"/>
      <c r="AL459" s="193"/>
      <c r="AM459" s="321" t="s">
        <v>655</v>
      </c>
      <c r="AN459" s="193"/>
      <c r="AO459" s="193"/>
      <c r="AP459" s="322"/>
      <c r="AQ459" s="321" t="s">
        <v>655</v>
      </c>
      <c r="AR459" s="193"/>
      <c r="AS459" s="193"/>
      <c r="AT459" s="322"/>
      <c r="AU459" s="193" t="s">
        <v>655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t="s">
        <v>655</v>
      </c>
      <c r="AF460" s="193"/>
      <c r="AG460" s="193"/>
      <c r="AH460" s="322"/>
      <c r="AI460" s="321" t="s">
        <v>655</v>
      </c>
      <c r="AJ460" s="193"/>
      <c r="AK460" s="193"/>
      <c r="AL460" s="193"/>
      <c r="AM460" s="321" t="s">
        <v>655</v>
      </c>
      <c r="AN460" s="193"/>
      <c r="AO460" s="193"/>
      <c r="AP460" s="322"/>
      <c r="AQ460" s="321" t="s">
        <v>655</v>
      </c>
      <c r="AR460" s="193"/>
      <c r="AS460" s="193"/>
      <c r="AT460" s="322"/>
      <c r="AU460" s="193" t="s">
        <v>655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655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2" t="s">
        <v>204</v>
      </c>
      <c r="H484" s="111"/>
      <c r="I484" s="111"/>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2" t="s">
        <v>204</v>
      </c>
      <c r="H538" s="111"/>
      <c r="I538" s="111"/>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2" t="s">
        <v>204</v>
      </c>
      <c r="H592" s="111"/>
      <c r="I592" s="111"/>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2" t="s">
        <v>204</v>
      </c>
      <c r="H646" s="111"/>
      <c r="I646" s="111"/>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2" t="s">
        <v>30</v>
      </c>
      <c r="AH701" s="363"/>
      <c r="AI701" s="363"/>
      <c r="AJ701" s="363"/>
      <c r="AK701" s="363"/>
      <c r="AL701" s="363"/>
      <c r="AM701" s="363"/>
      <c r="AN701" s="363"/>
      <c r="AO701" s="363"/>
      <c r="AP701" s="363"/>
      <c r="AQ701" s="363"/>
      <c r="AR701" s="363"/>
      <c r="AS701" s="363"/>
      <c r="AT701" s="363"/>
      <c r="AU701" s="363"/>
      <c r="AV701" s="363"/>
      <c r="AW701" s="363"/>
      <c r="AX701" s="803"/>
    </row>
    <row r="702" spans="1:51" ht="81.75" customHeight="1" x14ac:dyDescent="0.15">
      <c r="A702" s="850" t="s">
        <v>139</v>
      </c>
      <c r="B702" s="851"/>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653</v>
      </c>
      <c r="AE702" s="327"/>
      <c r="AF702" s="327"/>
      <c r="AG702" s="366" t="s">
        <v>670</v>
      </c>
      <c r="AH702" s="367"/>
      <c r="AI702" s="367"/>
      <c r="AJ702" s="367"/>
      <c r="AK702" s="367"/>
      <c r="AL702" s="367"/>
      <c r="AM702" s="367"/>
      <c r="AN702" s="367"/>
      <c r="AO702" s="367"/>
      <c r="AP702" s="367"/>
      <c r="AQ702" s="367"/>
      <c r="AR702" s="367"/>
      <c r="AS702" s="367"/>
      <c r="AT702" s="367"/>
      <c r="AU702" s="367"/>
      <c r="AV702" s="367"/>
      <c r="AW702" s="367"/>
      <c r="AX702" s="368"/>
    </row>
    <row r="703" spans="1:51" ht="44.25" customHeight="1" x14ac:dyDescent="0.15">
      <c r="A703" s="852"/>
      <c r="B703" s="853"/>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3"/>
      <c r="AD703" s="307" t="s">
        <v>653</v>
      </c>
      <c r="AE703" s="308"/>
      <c r="AF703" s="308"/>
      <c r="AG703" s="89" t="s">
        <v>664</v>
      </c>
      <c r="AH703" s="90"/>
      <c r="AI703" s="90"/>
      <c r="AJ703" s="90"/>
      <c r="AK703" s="90"/>
      <c r="AL703" s="90"/>
      <c r="AM703" s="90"/>
      <c r="AN703" s="90"/>
      <c r="AO703" s="90"/>
      <c r="AP703" s="90"/>
      <c r="AQ703" s="90"/>
      <c r="AR703" s="90"/>
      <c r="AS703" s="90"/>
      <c r="AT703" s="90"/>
      <c r="AU703" s="90"/>
      <c r="AV703" s="90"/>
      <c r="AW703" s="90"/>
      <c r="AX703" s="91"/>
    </row>
    <row r="704" spans="1:51" ht="75.75" customHeight="1" x14ac:dyDescent="0.15">
      <c r="A704" s="854"/>
      <c r="B704" s="855"/>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815" t="s">
        <v>653</v>
      </c>
      <c r="AE704" s="816"/>
      <c r="AF704" s="81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799" t="s">
        <v>40</v>
      </c>
      <c r="D705" s="800"/>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1"/>
      <c r="AD705" s="700" t="s">
        <v>665</v>
      </c>
      <c r="AE705" s="701"/>
      <c r="AF705" s="701"/>
      <c r="AG705" s="113" t="s">
        <v>324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8"/>
      <c r="D706" s="779"/>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666</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0"/>
      <c r="D707" s="781"/>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3" t="s">
        <v>666</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32.25" customHeight="1" x14ac:dyDescent="0.15">
      <c r="A708" s="627"/>
      <c r="B708" s="629"/>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9" t="s">
        <v>653</v>
      </c>
      <c r="AE708" s="590"/>
      <c r="AF708" s="590"/>
      <c r="AG708" s="728" t="s">
        <v>667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7" t="s">
        <v>665</v>
      </c>
      <c r="AE709" s="308"/>
      <c r="AF709" s="308"/>
      <c r="AG709" s="89" t="s">
        <v>324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7" t="s">
        <v>665</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32.2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7" t="s">
        <v>653</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40.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307" t="s">
        <v>653</v>
      </c>
      <c r="AE712" s="308"/>
      <c r="AF712" s="648"/>
      <c r="AG712" s="89" t="s">
        <v>692</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7"/>
      <c r="B713" s="629"/>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665</v>
      </c>
      <c r="AE713" s="308"/>
      <c r="AF713" s="648"/>
      <c r="AG713" s="89" t="s">
        <v>324</v>
      </c>
      <c r="AH713" s="90"/>
      <c r="AI713" s="90"/>
      <c r="AJ713" s="90"/>
      <c r="AK713" s="90"/>
      <c r="AL713" s="90"/>
      <c r="AM713" s="90"/>
      <c r="AN713" s="90"/>
      <c r="AO713" s="90"/>
      <c r="AP713" s="90"/>
      <c r="AQ713" s="90"/>
      <c r="AR713" s="90"/>
      <c r="AS713" s="90"/>
      <c r="AT713" s="90"/>
      <c r="AU713" s="90"/>
      <c r="AV713" s="90"/>
      <c r="AW713" s="90"/>
      <c r="AX713" s="91"/>
    </row>
    <row r="714" spans="1:50" ht="32.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8" t="s">
        <v>653</v>
      </c>
      <c r="AE714" s="789"/>
      <c r="AF714" s="790"/>
      <c r="AG714" s="722" t="s">
        <v>669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5"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9" t="s">
        <v>653</v>
      </c>
      <c r="AE715" s="590"/>
      <c r="AF715" s="641"/>
      <c r="AG715" s="728" t="s">
        <v>683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665</v>
      </c>
      <c r="AE716" s="612"/>
      <c r="AF716" s="612"/>
      <c r="AG716" s="89" t="s">
        <v>324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7" t="s">
        <v>681</v>
      </c>
      <c r="AE717" s="308"/>
      <c r="AF717" s="308"/>
      <c r="AG717" s="89" t="s">
        <v>682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7" t="s">
        <v>665</v>
      </c>
      <c r="AE718" s="308"/>
      <c r="AF718" s="308"/>
      <c r="AG718" s="115" t="s">
        <v>324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653</v>
      </c>
      <c r="AE719" s="590"/>
      <c r="AF719" s="590"/>
      <c r="AG719" s="113" t="s">
        <v>662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t="s">
        <v>655</v>
      </c>
      <c r="K721" s="273"/>
      <c r="L721" s="63" t="str">
        <f>IF(M721="","","-")</f>
        <v/>
      </c>
      <c r="M721" s="64"/>
      <c r="N721" s="286" t="s">
        <v>678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t="s">
        <v>655</v>
      </c>
      <c r="K722" s="273"/>
      <c r="L722" s="63" t="str">
        <f t="shared" ref="L722:L725" si="114">IF(M722="","","-")</f>
        <v/>
      </c>
      <c r="M722" s="64"/>
      <c r="N722" s="286" t="s">
        <v>679</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4"/>
      <c r="B723" s="765"/>
      <c r="C723" s="278" t="s">
        <v>644</v>
      </c>
      <c r="D723" s="279"/>
      <c r="E723" s="279"/>
      <c r="F723" s="280"/>
      <c r="G723" s="269"/>
      <c r="H723" s="270"/>
      <c r="I723" s="63" t="str">
        <f t="shared" si="113"/>
        <v/>
      </c>
      <c r="J723" s="273" t="s">
        <v>324</v>
      </c>
      <c r="K723" s="273"/>
      <c r="L723" s="63" t="str">
        <f t="shared" si="114"/>
        <v/>
      </c>
      <c r="M723" s="64"/>
      <c r="N723" s="286" t="s">
        <v>680</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4"/>
      <c r="B724" s="765"/>
      <c r="C724" s="278" t="s">
        <v>644</v>
      </c>
      <c r="D724" s="279"/>
      <c r="E724" s="279"/>
      <c r="F724" s="280"/>
      <c r="G724" s="269"/>
      <c r="H724" s="270"/>
      <c r="I724" s="63" t="str">
        <f t="shared" si="113"/>
        <v/>
      </c>
      <c r="J724" s="273" t="s">
        <v>324</v>
      </c>
      <c r="K724" s="273"/>
      <c r="L724" s="63" t="str">
        <f t="shared" si="114"/>
        <v/>
      </c>
      <c r="M724" s="64"/>
      <c r="N724" s="286" t="s">
        <v>679</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3"/>
      <c r="C726" s="793" t="s">
        <v>52</v>
      </c>
      <c r="D726" s="817"/>
      <c r="E726" s="817"/>
      <c r="F726" s="818"/>
      <c r="G726" s="563" t="s">
        <v>684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4"/>
      <c r="B727" s="785"/>
      <c r="C727" s="734" t="s">
        <v>56</v>
      </c>
      <c r="D727" s="735"/>
      <c r="E727" s="735"/>
      <c r="F727" s="736"/>
      <c r="G727" s="561" t="s">
        <v>672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30" customHeight="1" thickBot="1" x14ac:dyDescent="0.2">
      <c r="A729" s="619" t="s">
        <v>657</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t="s">
        <v>136</v>
      </c>
      <c r="B731" s="660"/>
      <c r="C731" s="660"/>
      <c r="D731" s="660"/>
      <c r="E731" s="661"/>
      <c r="F731" s="715" t="s">
        <v>689</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t="s">
        <v>690</v>
      </c>
      <c r="B733" s="660"/>
      <c r="C733" s="660"/>
      <c r="D733" s="660"/>
      <c r="E733" s="661"/>
      <c r="F733" s="622" t="s">
        <v>691</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30" customHeight="1" thickBot="1" x14ac:dyDescent="0.2">
      <c r="A735" s="774" t="s">
        <v>655</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7" t="s">
        <v>590</v>
      </c>
      <c r="B737" s="196"/>
      <c r="C737" s="196"/>
      <c r="D737" s="197"/>
      <c r="E737" s="941" t="s">
        <v>645</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315</v>
      </c>
      <c r="B738" s="346"/>
      <c r="C738" s="346"/>
      <c r="D738" s="346"/>
      <c r="E738" s="941" t="s">
        <v>646</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314</v>
      </c>
      <c r="B739" s="346"/>
      <c r="C739" s="346"/>
      <c r="D739" s="346"/>
      <c r="E739" s="941" t="s">
        <v>647</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313</v>
      </c>
      <c r="B740" s="346"/>
      <c r="C740" s="346"/>
      <c r="D740" s="346"/>
      <c r="E740" s="941" t="s">
        <v>648</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312</v>
      </c>
      <c r="B741" s="346"/>
      <c r="C741" s="346"/>
      <c r="D741" s="346"/>
      <c r="E741" s="941" t="s">
        <v>649</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311</v>
      </c>
      <c r="B742" s="346"/>
      <c r="C742" s="346"/>
      <c r="D742" s="346"/>
      <c r="E742" s="941" t="s">
        <v>650</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310</v>
      </c>
      <c r="B743" s="346"/>
      <c r="C743" s="346"/>
      <c r="D743" s="346"/>
      <c r="E743" s="941" t="s">
        <v>651</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309</v>
      </c>
      <c r="B744" s="346"/>
      <c r="C744" s="346"/>
      <c r="D744" s="346"/>
      <c r="E744" s="941" t="s">
        <v>652</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308</v>
      </c>
      <c r="B745" s="346"/>
      <c r="C745" s="346"/>
      <c r="D745" s="346"/>
      <c r="E745" s="978" t="s">
        <v>652</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463</v>
      </c>
      <c r="B746" s="346"/>
      <c r="C746" s="346"/>
      <c r="D746" s="346"/>
      <c r="E746" s="947" t="s">
        <v>628</v>
      </c>
      <c r="F746" s="945"/>
      <c r="G746" s="945"/>
      <c r="H746" s="85" t="str">
        <f>IF(E746="","","-")</f>
        <v>-</v>
      </c>
      <c r="I746" s="945"/>
      <c r="J746" s="945"/>
      <c r="K746" s="85" t="str">
        <f>IF(I746="","","-")</f>
        <v/>
      </c>
      <c r="L746" s="946">
        <v>464</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427</v>
      </c>
      <c r="B747" s="346"/>
      <c r="C747" s="346"/>
      <c r="D747" s="346"/>
      <c r="E747" s="947" t="s">
        <v>628</v>
      </c>
      <c r="F747" s="945"/>
      <c r="G747" s="945"/>
      <c r="H747" s="85" t="str">
        <f>IF(E747="","","-")</f>
        <v>-</v>
      </c>
      <c r="I747" s="945"/>
      <c r="J747" s="945"/>
      <c r="K747" s="85" t="str">
        <f>IF(I747="","","-")</f>
        <v/>
      </c>
      <c r="L747" s="946">
        <v>465</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599" t="s">
        <v>302</v>
      </c>
      <c r="B748" s="600"/>
      <c r="C748" s="600"/>
      <c r="D748" s="600"/>
      <c r="E748" s="600"/>
      <c r="F748" s="601"/>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304</v>
      </c>
      <c r="B787" s="614"/>
      <c r="C787" s="614"/>
      <c r="D787" s="614"/>
      <c r="E787" s="614"/>
      <c r="F787" s="615"/>
      <c r="G787" s="580" t="s">
        <v>658</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673</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7"/>
    </row>
    <row r="788" spans="1:51" ht="24.75" customHeight="1" x14ac:dyDescent="0.15">
      <c r="A788" s="616"/>
      <c r="B788" s="617"/>
      <c r="C788" s="617"/>
      <c r="D788" s="617"/>
      <c r="E788" s="617"/>
      <c r="F788" s="618"/>
      <c r="G788" s="793" t="s">
        <v>17</v>
      </c>
      <c r="H788" s="654"/>
      <c r="I788" s="654"/>
      <c r="J788" s="654"/>
      <c r="K788" s="654"/>
      <c r="L788" s="653" t="s">
        <v>18</v>
      </c>
      <c r="M788" s="654"/>
      <c r="N788" s="654"/>
      <c r="O788" s="654"/>
      <c r="P788" s="654"/>
      <c r="Q788" s="654"/>
      <c r="R788" s="654"/>
      <c r="S788" s="654"/>
      <c r="T788" s="654"/>
      <c r="U788" s="654"/>
      <c r="V788" s="654"/>
      <c r="W788" s="654"/>
      <c r="X788" s="655"/>
      <c r="Y788" s="638" t="s">
        <v>19</v>
      </c>
      <c r="Z788" s="639"/>
      <c r="AA788" s="639"/>
      <c r="AB788" s="782"/>
      <c r="AC788" s="793" t="s">
        <v>17</v>
      </c>
      <c r="AD788" s="654"/>
      <c r="AE788" s="654"/>
      <c r="AF788" s="654"/>
      <c r="AG788" s="654"/>
      <c r="AH788" s="653" t="s">
        <v>18</v>
      </c>
      <c r="AI788" s="654"/>
      <c r="AJ788" s="654"/>
      <c r="AK788" s="654"/>
      <c r="AL788" s="654"/>
      <c r="AM788" s="654"/>
      <c r="AN788" s="654"/>
      <c r="AO788" s="654"/>
      <c r="AP788" s="654"/>
      <c r="AQ788" s="654"/>
      <c r="AR788" s="654"/>
      <c r="AS788" s="654"/>
      <c r="AT788" s="655"/>
      <c r="AU788" s="638" t="s">
        <v>19</v>
      </c>
      <c r="AV788" s="639"/>
      <c r="AW788" s="639"/>
      <c r="AX788" s="640"/>
    </row>
    <row r="789" spans="1:51" ht="28.5" customHeight="1" x14ac:dyDescent="0.15">
      <c r="A789" s="616"/>
      <c r="B789" s="617"/>
      <c r="C789" s="617"/>
      <c r="D789" s="617"/>
      <c r="E789" s="617"/>
      <c r="F789" s="618"/>
      <c r="G789" s="656" t="s">
        <v>659</v>
      </c>
      <c r="H789" s="657"/>
      <c r="I789" s="657"/>
      <c r="J789" s="657"/>
      <c r="K789" s="658"/>
      <c r="L789" s="650" t="s">
        <v>660</v>
      </c>
      <c r="M789" s="651"/>
      <c r="N789" s="651"/>
      <c r="O789" s="651"/>
      <c r="P789" s="651"/>
      <c r="Q789" s="651"/>
      <c r="R789" s="651"/>
      <c r="S789" s="651"/>
      <c r="T789" s="651"/>
      <c r="U789" s="651"/>
      <c r="V789" s="651"/>
      <c r="W789" s="651"/>
      <c r="X789" s="652"/>
      <c r="Y789" s="369">
        <v>2265</v>
      </c>
      <c r="Z789" s="370"/>
      <c r="AA789" s="370"/>
      <c r="AB789" s="786"/>
      <c r="AC789" s="656" t="s">
        <v>636</v>
      </c>
      <c r="AD789" s="657"/>
      <c r="AE789" s="657"/>
      <c r="AF789" s="657"/>
      <c r="AG789" s="658"/>
      <c r="AH789" s="650" t="s">
        <v>636</v>
      </c>
      <c r="AI789" s="651"/>
      <c r="AJ789" s="651"/>
      <c r="AK789" s="651"/>
      <c r="AL789" s="651"/>
      <c r="AM789" s="651"/>
      <c r="AN789" s="651"/>
      <c r="AO789" s="651"/>
      <c r="AP789" s="651"/>
      <c r="AQ789" s="651"/>
      <c r="AR789" s="651"/>
      <c r="AS789" s="651"/>
      <c r="AT789" s="652"/>
      <c r="AU789" s="369" t="s">
        <v>636</v>
      </c>
      <c r="AV789" s="370"/>
      <c r="AW789" s="370"/>
      <c r="AX789" s="371"/>
    </row>
    <row r="790" spans="1:51" ht="24.75" customHeight="1" x14ac:dyDescent="0.15">
      <c r="A790" s="616"/>
      <c r="B790" s="617"/>
      <c r="C790" s="617"/>
      <c r="D790" s="617"/>
      <c r="E790" s="617"/>
      <c r="F790" s="618"/>
      <c r="G790" s="591" t="s">
        <v>673</v>
      </c>
      <c r="H790" s="592"/>
      <c r="I790" s="592"/>
      <c r="J790" s="592"/>
      <c r="K790" s="593"/>
      <c r="L790" s="649" t="s">
        <v>673</v>
      </c>
      <c r="M790" s="584"/>
      <c r="N790" s="584"/>
      <c r="O790" s="584"/>
      <c r="P790" s="584"/>
      <c r="Q790" s="584"/>
      <c r="R790" s="584"/>
      <c r="S790" s="584"/>
      <c r="T790" s="584"/>
      <c r="U790" s="584"/>
      <c r="V790" s="584"/>
      <c r="W790" s="584"/>
      <c r="X790" s="585"/>
      <c r="Y790" s="586" t="s">
        <v>673</v>
      </c>
      <c r="Z790" s="587"/>
      <c r="AA790" s="587"/>
      <c r="AB790" s="597"/>
      <c r="AC790" s="591" t="s">
        <v>673</v>
      </c>
      <c r="AD790" s="592"/>
      <c r="AE790" s="592"/>
      <c r="AF790" s="592"/>
      <c r="AG790" s="593"/>
      <c r="AH790" s="649" t="s">
        <v>673</v>
      </c>
      <c r="AI790" s="584"/>
      <c r="AJ790" s="584"/>
      <c r="AK790" s="584"/>
      <c r="AL790" s="584"/>
      <c r="AM790" s="584"/>
      <c r="AN790" s="584"/>
      <c r="AO790" s="584"/>
      <c r="AP790" s="584"/>
      <c r="AQ790" s="584"/>
      <c r="AR790" s="584"/>
      <c r="AS790" s="584"/>
      <c r="AT790" s="585"/>
      <c r="AU790" s="586" t="s">
        <v>673</v>
      </c>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4" t="s">
        <v>20</v>
      </c>
      <c r="H799" s="805"/>
      <c r="I799" s="805"/>
      <c r="J799" s="805"/>
      <c r="K799" s="805"/>
      <c r="L799" s="806"/>
      <c r="M799" s="807"/>
      <c r="N799" s="807"/>
      <c r="O799" s="807"/>
      <c r="P799" s="807"/>
      <c r="Q799" s="807"/>
      <c r="R799" s="807"/>
      <c r="S799" s="807"/>
      <c r="T799" s="807"/>
      <c r="U799" s="807"/>
      <c r="V799" s="807"/>
      <c r="W799" s="807"/>
      <c r="X799" s="808"/>
      <c r="Y799" s="809">
        <f>SUM(Y789:AB798)</f>
        <v>2265</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0</v>
      </c>
      <c r="AV799" s="810"/>
      <c r="AW799" s="810"/>
      <c r="AX799" s="812"/>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7"/>
      <c r="AY800">
        <f>COUNTA($G$802,$AC$802)</f>
        <v>0</v>
      </c>
    </row>
    <row r="801" spans="1:51" ht="24.75" hidden="1" customHeight="1" x14ac:dyDescent="0.15">
      <c r="A801" s="616"/>
      <c r="B801" s="617"/>
      <c r="C801" s="617"/>
      <c r="D801" s="617"/>
      <c r="E801" s="617"/>
      <c r="F801" s="618"/>
      <c r="G801" s="793" t="s">
        <v>17</v>
      </c>
      <c r="H801" s="654"/>
      <c r="I801" s="654"/>
      <c r="J801" s="654"/>
      <c r="K801" s="654"/>
      <c r="L801" s="653" t="s">
        <v>18</v>
      </c>
      <c r="M801" s="654"/>
      <c r="N801" s="654"/>
      <c r="O801" s="654"/>
      <c r="P801" s="654"/>
      <c r="Q801" s="654"/>
      <c r="R801" s="654"/>
      <c r="S801" s="654"/>
      <c r="T801" s="654"/>
      <c r="U801" s="654"/>
      <c r="V801" s="654"/>
      <c r="W801" s="654"/>
      <c r="X801" s="655"/>
      <c r="Y801" s="638" t="s">
        <v>19</v>
      </c>
      <c r="Z801" s="639"/>
      <c r="AA801" s="639"/>
      <c r="AB801" s="782"/>
      <c r="AC801" s="793" t="s">
        <v>17</v>
      </c>
      <c r="AD801" s="654"/>
      <c r="AE801" s="654"/>
      <c r="AF801" s="654"/>
      <c r="AG801" s="654"/>
      <c r="AH801" s="653" t="s">
        <v>18</v>
      </c>
      <c r="AI801" s="654"/>
      <c r="AJ801" s="654"/>
      <c r="AK801" s="654"/>
      <c r="AL801" s="654"/>
      <c r="AM801" s="654"/>
      <c r="AN801" s="654"/>
      <c r="AO801" s="654"/>
      <c r="AP801" s="654"/>
      <c r="AQ801" s="654"/>
      <c r="AR801" s="654"/>
      <c r="AS801" s="654"/>
      <c r="AT801" s="655"/>
      <c r="AU801" s="638" t="s">
        <v>19</v>
      </c>
      <c r="AV801" s="639"/>
      <c r="AW801" s="639"/>
      <c r="AX801" s="640"/>
      <c r="AY801">
        <f>$AY$800</f>
        <v>0</v>
      </c>
    </row>
    <row r="802" spans="1:51" ht="24.75" hidden="1" customHeight="1" x14ac:dyDescent="0.15">
      <c r="A802" s="616"/>
      <c r="B802" s="617"/>
      <c r="C802" s="617"/>
      <c r="D802" s="617"/>
      <c r="E802" s="617"/>
      <c r="F802" s="618"/>
      <c r="G802" s="656"/>
      <c r="H802" s="657"/>
      <c r="I802" s="657"/>
      <c r="J802" s="657"/>
      <c r="K802" s="658"/>
      <c r="L802" s="650"/>
      <c r="M802" s="651"/>
      <c r="N802" s="651"/>
      <c r="O802" s="651"/>
      <c r="P802" s="651"/>
      <c r="Q802" s="651"/>
      <c r="R802" s="651"/>
      <c r="S802" s="651"/>
      <c r="T802" s="651"/>
      <c r="U802" s="651"/>
      <c r="V802" s="651"/>
      <c r="W802" s="651"/>
      <c r="X802" s="652"/>
      <c r="Y802" s="369"/>
      <c r="Z802" s="370"/>
      <c r="AA802" s="370"/>
      <c r="AB802" s="786"/>
      <c r="AC802" s="656"/>
      <c r="AD802" s="657"/>
      <c r="AE802" s="657"/>
      <c r="AF802" s="657"/>
      <c r="AG802" s="658"/>
      <c r="AH802" s="650"/>
      <c r="AI802" s="651"/>
      <c r="AJ802" s="651"/>
      <c r="AK802" s="651"/>
      <c r="AL802" s="651"/>
      <c r="AM802" s="651"/>
      <c r="AN802" s="651"/>
      <c r="AO802" s="651"/>
      <c r="AP802" s="651"/>
      <c r="AQ802" s="651"/>
      <c r="AR802" s="651"/>
      <c r="AS802" s="651"/>
      <c r="AT802" s="652"/>
      <c r="AU802" s="369"/>
      <c r="AV802" s="370"/>
      <c r="AW802" s="370"/>
      <c r="AX802" s="371"/>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7"/>
      <c r="AY813">
        <f>COUNTA($G$815,$AC$815)</f>
        <v>0</v>
      </c>
    </row>
    <row r="814" spans="1:51" ht="24.75" hidden="1" customHeight="1" x14ac:dyDescent="0.15">
      <c r="A814" s="616"/>
      <c r="B814" s="617"/>
      <c r="C814" s="617"/>
      <c r="D814" s="617"/>
      <c r="E814" s="617"/>
      <c r="F814" s="618"/>
      <c r="G814" s="793" t="s">
        <v>17</v>
      </c>
      <c r="H814" s="654"/>
      <c r="I814" s="654"/>
      <c r="J814" s="654"/>
      <c r="K814" s="654"/>
      <c r="L814" s="653" t="s">
        <v>18</v>
      </c>
      <c r="M814" s="654"/>
      <c r="N814" s="654"/>
      <c r="O814" s="654"/>
      <c r="P814" s="654"/>
      <c r="Q814" s="654"/>
      <c r="R814" s="654"/>
      <c r="S814" s="654"/>
      <c r="T814" s="654"/>
      <c r="U814" s="654"/>
      <c r="V814" s="654"/>
      <c r="W814" s="654"/>
      <c r="X814" s="655"/>
      <c r="Y814" s="638" t="s">
        <v>19</v>
      </c>
      <c r="Z814" s="639"/>
      <c r="AA814" s="639"/>
      <c r="AB814" s="782"/>
      <c r="AC814" s="793" t="s">
        <v>17</v>
      </c>
      <c r="AD814" s="654"/>
      <c r="AE814" s="654"/>
      <c r="AF814" s="654"/>
      <c r="AG814" s="654"/>
      <c r="AH814" s="653" t="s">
        <v>18</v>
      </c>
      <c r="AI814" s="654"/>
      <c r="AJ814" s="654"/>
      <c r="AK814" s="654"/>
      <c r="AL814" s="654"/>
      <c r="AM814" s="654"/>
      <c r="AN814" s="654"/>
      <c r="AO814" s="654"/>
      <c r="AP814" s="654"/>
      <c r="AQ814" s="654"/>
      <c r="AR814" s="654"/>
      <c r="AS814" s="654"/>
      <c r="AT814" s="655"/>
      <c r="AU814" s="638" t="s">
        <v>19</v>
      </c>
      <c r="AV814" s="639"/>
      <c r="AW814" s="639"/>
      <c r="AX814" s="640"/>
      <c r="AY814">
        <f>$AY$813</f>
        <v>0</v>
      </c>
    </row>
    <row r="815" spans="1:51" ht="24.75" hidden="1" customHeight="1" x14ac:dyDescent="0.15">
      <c r="A815" s="616"/>
      <c r="B815" s="617"/>
      <c r="C815" s="617"/>
      <c r="D815" s="617"/>
      <c r="E815" s="617"/>
      <c r="F815" s="618"/>
      <c r="G815" s="656"/>
      <c r="H815" s="657"/>
      <c r="I815" s="657"/>
      <c r="J815" s="657"/>
      <c r="K815" s="658"/>
      <c r="L815" s="650"/>
      <c r="M815" s="651"/>
      <c r="N815" s="651"/>
      <c r="O815" s="651"/>
      <c r="P815" s="651"/>
      <c r="Q815" s="651"/>
      <c r="R815" s="651"/>
      <c r="S815" s="651"/>
      <c r="T815" s="651"/>
      <c r="U815" s="651"/>
      <c r="V815" s="651"/>
      <c r="W815" s="651"/>
      <c r="X815" s="652"/>
      <c r="Y815" s="369"/>
      <c r="Z815" s="370"/>
      <c r="AA815" s="370"/>
      <c r="AB815" s="786"/>
      <c r="AC815" s="656"/>
      <c r="AD815" s="657"/>
      <c r="AE815" s="657"/>
      <c r="AF815" s="657"/>
      <c r="AG815" s="658"/>
      <c r="AH815" s="650"/>
      <c r="AI815" s="651"/>
      <c r="AJ815" s="651"/>
      <c r="AK815" s="651"/>
      <c r="AL815" s="651"/>
      <c r="AM815" s="651"/>
      <c r="AN815" s="651"/>
      <c r="AO815" s="651"/>
      <c r="AP815" s="651"/>
      <c r="AQ815" s="651"/>
      <c r="AR815" s="651"/>
      <c r="AS815" s="651"/>
      <c r="AT815" s="652"/>
      <c r="AU815" s="369"/>
      <c r="AV815" s="370"/>
      <c r="AW815" s="370"/>
      <c r="AX815" s="371"/>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7"/>
      <c r="AY826">
        <f>COUNTA($G$828,$AC$828)</f>
        <v>0</v>
      </c>
    </row>
    <row r="827" spans="1:51" ht="24.75" hidden="1" customHeight="1" x14ac:dyDescent="0.15">
      <c r="A827" s="616"/>
      <c r="B827" s="617"/>
      <c r="C827" s="617"/>
      <c r="D827" s="617"/>
      <c r="E827" s="617"/>
      <c r="F827" s="618"/>
      <c r="G827" s="793" t="s">
        <v>17</v>
      </c>
      <c r="H827" s="654"/>
      <c r="I827" s="654"/>
      <c r="J827" s="654"/>
      <c r="K827" s="654"/>
      <c r="L827" s="653" t="s">
        <v>18</v>
      </c>
      <c r="M827" s="654"/>
      <c r="N827" s="654"/>
      <c r="O827" s="654"/>
      <c r="P827" s="654"/>
      <c r="Q827" s="654"/>
      <c r="R827" s="654"/>
      <c r="S827" s="654"/>
      <c r="T827" s="654"/>
      <c r="U827" s="654"/>
      <c r="V827" s="654"/>
      <c r="W827" s="654"/>
      <c r="X827" s="655"/>
      <c r="Y827" s="638" t="s">
        <v>19</v>
      </c>
      <c r="Z827" s="639"/>
      <c r="AA827" s="639"/>
      <c r="AB827" s="782"/>
      <c r="AC827" s="793" t="s">
        <v>17</v>
      </c>
      <c r="AD827" s="654"/>
      <c r="AE827" s="654"/>
      <c r="AF827" s="654"/>
      <c r="AG827" s="654"/>
      <c r="AH827" s="653" t="s">
        <v>18</v>
      </c>
      <c r="AI827" s="654"/>
      <c r="AJ827" s="654"/>
      <c r="AK827" s="654"/>
      <c r="AL827" s="654"/>
      <c r="AM827" s="654"/>
      <c r="AN827" s="654"/>
      <c r="AO827" s="654"/>
      <c r="AP827" s="654"/>
      <c r="AQ827" s="654"/>
      <c r="AR827" s="654"/>
      <c r="AS827" s="654"/>
      <c r="AT827" s="655"/>
      <c r="AU827" s="638" t="s">
        <v>19</v>
      </c>
      <c r="AV827" s="639"/>
      <c r="AW827" s="639"/>
      <c r="AX827" s="640"/>
      <c r="AY827">
        <f>$AY$826</f>
        <v>0</v>
      </c>
    </row>
    <row r="828" spans="1:51" s="16" customFormat="1" ht="24.75" hidden="1" customHeight="1" x14ac:dyDescent="0.15">
      <c r="A828" s="616"/>
      <c r="B828" s="617"/>
      <c r="C828" s="617"/>
      <c r="D828" s="617"/>
      <c r="E828" s="617"/>
      <c r="F828" s="618"/>
      <c r="G828" s="656"/>
      <c r="H828" s="657"/>
      <c r="I828" s="657"/>
      <c r="J828" s="657"/>
      <c r="K828" s="658"/>
      <c r="L828" s="650"/>
      <c r="M828" s="651"/>
      <c r="N828" s="651"/>
      <c r="O828" s="651"/>
      <c r="P828" s="651"/>
      <c r="Q828" s="651"/>
      <c r="R828" s="651"/>
      <c r="S828" s="651"/>
      <c r="T828" s="651"/>
      <c r="U828" s="651"/>
      <c r="V828" s="651"/>
      <c r="W828" s="651"/>
      <c r="X828" s="652"/>
      <c r="Y828" s="369"/>
      <c r="Z828" s="370"/>
      <c r="AA828" s="370"/>
      <c r="AB828" s="786"/>
      <c r="AC828" s="656"/>
      <c r="AD828" s="657"/>
      <c r="AE828" s="657"/>
      <c r="AF828" s="657"/>
      <c r="AG828" s="658"/>
      <c r="AH828" s="650"/>
      <c r="AI828" s="651"/>
      <c r="AJ828" s="651"/>
      <c r="AK828" s="651"/>
      <c r="AL828" s="651"/>
      <c r="AM828" s="651"/>
      <c r="AN828" s="651"/>
      <c r="AO828" s="651"/>
      <c r="AP828" s="651"/>
      <c r="AQ828" s="651"/>
      <c r="AR828" s="651"/>
      <c r="AS828" s="651"/>
      <c r="AT828" s="652"/>
      <c r="AU828" s="369"/>
      <c r="AV828" s="370"/>
      <c r="AW828" s="370"/>
      <c r="AX828" s="371"/>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661</v>
      </c>
      <c r="D845" s="328"/>
      <c r="E845" s="328"/>
      <c r="F845" s="328"/>
      <c r="G845" s="328"/>
      <c r="H845" s="328"/>
      <c r="I845" s="328"/>
      <c r="J845" s="329" t="s">
        <v>636</v>
      </c>
      <c r="K845" s="330"/>
      <c r="L845" s="330"/>
      <c r="M845" s="330"/>
      <c r="N845" s="330"/>
      <c r="O845" s="330"/>
      <c r="P845" s="892" t="s">
        <v>688</v>
      </c>
      <c r="Q845" s="362"/>
      <c r="R845" s="362"/>
      <c r="S845" s="362"/>
      <c r="T845" s="362"/>
      <c r="U845" s="362"/>
      <c r="V845" s="362"/>
      <c r="W845" s="362"/>
      <c r="X845" s="362"/>
      <c r="Y845" s="332">
        <v>2265</v>
      </c>
      <c r="Z845" s="333"/>
      <c r="AA845" s="333"/>
      <c r="AB845" s="334"/>
      <c r="AC845" s="887" t="s">
        <v>79</v>
      </c>
      <c r="AD845" s="888"/>
      <c r="AE845" s="888"/>
      <c r="AF845" s="888"/>
      <c r="AG845" s="888"/>
      <c r="AH845" s="351" t="s">
        <v>636</v>
      </c>
      <c r="AI845" s="352"/>
      <c r="AJ845" s="352"/>
      <c r="AK845" s="352"/>
      <c r="AL845" s="339" t="s">
        <v>636</v>
      </c>
      <c r="AM845" s="340"/>
      <c r="AN845" s="340"/>
      <c r="AO845" s="341"/>
      <c r="AP845" s="342" t="s">
        <v>636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0"/>
      <c r="E1109" s="137" t="s">
        <v>214</v>
      </c>
      <c r="F1109" s="360"/>
      <c r="G1109" s="360"/>
      <c r="H1109" s="360"/>
      <c r="I1109" s="360"/>
      <c r="J1109" s="137" t="s">
        <v>221</v>
      </c>
      <c r="K1109" s="137"/>
      <c r="L1109" s="137"/>
      <c r="M1109" s="137"/>
      <c r="N1109" s="137"/>
      <c r="O1109" s="137"/>
      <c r="P1109" s="347" t="s">
        <v>27</v>
      </c>
      <c r="Q1109" s="347"/>
      <c r="R1109" s="347"/>
      <c r="S1109" s="347"/>
      <c r="T1109" s="347"/>
      <c r="U1109" s="347"/>
      <c r="V1109" s="347"/>
      <c r="W1109" s="347"/>
      <c r="X1109" s="347"/>
      <c r="Y1109" s="137" t="s">
        <v>223</v>
      </c>
      <c r="Z1109" s="360"/>
      <c r="AA1109" s="360"/>
      <c r="AB1109" s="360"/>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636</v>
      </c>
      <c r="F1110" s="354"/>
      <c r="G1110" s="354"/>
      <c r="H1110" s="354"/>
      <c r="I1110" s="354"/>
      <c r="J1110" s="329" t="s">
        <v>636</v>
      </c>
      <c r="K1110" s="330"/>
      <c r="L1110" s="330"/>
      <c r="M1110" s="330"/>
      <c r="N1110" s="330"/>
      <c r="O1110" s="330"/>
      <c r="P1110" s="362" t="s">
        <v>636</v>
      </c>
      <c r="Q1110" s="362"/>
      <c r="R1110" s="362"/>
      <c r="S1110" s="362"/>
      <c r="T1110" s="362"/>
      <c r="U1110" s="362"/>
      <c r="V1110" s="362"/>
      <c r="W1110" s="362"/>
      <c r="X1110" s="362"/>
      <c r="Y1110" s="332" t="s">
        <v>636</v>
      </c>
      <c r="Z1110" s="333"/>
      <c r="AA1110" s="333"/>
      <c r="AB1110" s="334"/>
      <c r="AC1110" s="356"/>
      <c r="AD1110" s="356"/>
      <c r="AE1110" s="356"/>
      <c r="AF1110" s="356"/>
      <c r="AG1110" s="356"/>
      <c r="AH1110" s="337" t="s">
        <v>636</v>
      </c>
      <c r="AI1110" s="338"/>
      <c r="AJ1110" s="338"/>
      <c r="AK1110" s="338"/>
      <c r="AL1110" s="339" t="s">
        <v>636</v>
      </c>
      <c r="AM1110" s="340"/>
      <c r="AN1110" s="340"/>
      <c r="AO1110" s="341"/>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19">
      <formula>IF(RIGHT(TEXT(P14,"0.#"),1)=".",FALSE,TRUE)</formula>
    </cfRule>
    <cfRule type="expression" dxfId="2112" priority="14020">
      <formula>IF(RIGHT(TEXT(P14,"0.#"),1)=".",TRUE,FALSE)</formula>
    </cfRule>
  </conditionalFormatting>
  <conditionalFormatting sqref="AE32">
    <cfRule type="expression" dxfId="2111" priority="14009">
      <formula>IF(RIGHT(TEXT(AE32,"0.#"),1)=".",FALSE,TRUE)</formula>
    </cfRule>
    <cfRule type="expression" dxfId="2110" priority="14010">
      <formula>IF(RIGHT(TEXT(AE32,"0.#"),1)=".",TRUE,FALSE)</formula>
    </cfRule>
  </conditionalFormatting>
  <conditionalFormatting sqref="P18:AX18">
    <cfRule type="expression" dxfId="2109" priority="13895">
      <formula>IF(RIGHT(TEXT(P18,"0.#"),1)=".",FALSE,TRUE)</formula>
    </cfRule>
    <cfRule type="expression" dxfId="2108" priority="13896">
      <formula>IF(RIGHT(TEXT(P18,"0.#"),1)=".",TRUE,FALSE)</formula>
    </cfRule>
  </conditionalFormatting>
  <conditionalFormatting sqref="Y790">
    <cfRule type="expression" dxfId="2107" priority="13891">
      <formula>IF(RIGHT(TEXT(Y790,"0.#"),1)=".",FALSE,TRUE)</formula>
    </cfRule>
    <cfRule type="expression" dxfId="2106" priority="13892">
      <formula>IF(RIGHT(TEXT(Y790,"0.#"),1)=".",TRUE,FALSE)</formula>
    </cfRule>
  </conditionalFormatting>
  <conditionalFormatting sqref="Y799">
    <cfRule type="expression" dxfId="2105" priority="13887">
      <formula>IF(RIGHT(TEXT(Y799,"0.#"),1)=".",FALSE,TRUE)</formula>
    </cfRule>
    <cfRule type="expression" dxfId="2104" priority="13888">
      <formula>IF(RIGHT(TEXT(Y799,"0.#"),1)=".",TRUE,FALSE)</formula>
    </cfRule>
  </conditionalFormatting>
  <conditionalFormatting sqref="Y830:Y837 Y828 Y817:Y824 Y815 Y804:Y811 Y802">
    <cfRule type="expression" dxfId="2103" priority="13669">
      <formula>IF(RIGHT(TEXT(Y802,"0.#"),1)=".",FALSE,TRUE)</formula>
    </cfRule>
    <cfRule type="expression" dxfId="2102" priority="13670">
      <formula>IF(RIGHT(TEXT(Y802,"0.#"),1)=".",TRUE,FALSE)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91:Y798">
    <cfRule type="expression" dxfId="2095" priority="13693">
      <formula>IF(RIGHT(TEXT(Y791,"0.#"),1)=".",FALSE,TRUE)</formula>
    </cfRule>
    <cfRule type="expression" dxfId="2094" priority="13694">
      <formula>IF(RIGHT(TEXT(Y791,"0.#"),1)=".",TRUE,FALSE)</formula>
    </cfRule>
  </conditionalFormatting>
  <conditionalFormatting sqref="AU790">
    <cfRule type="expression" dxfId="2093" priority="13691">
      <formula>IF(RIGHT(TEXT(AU790,"0.#"),1)=".",FALSE,TRUE)</formula>
    </cfRule>
    <cfRule type="expression" dxfId="2092" priority="13692">
      <formula>IF(RIGHT(TEXT(AU790,"0.#"),1)=".",TRUE,FALSE)</formula>
    </cfRule>
  </conditionalFormatting>
  <conditionalFormatting sqref="AU799">
    <cfRule type="expression" dxfId="2091" priority="13689">
      <formula>IF(RIGHT(TEXT(AU799,"0.#"),1)=".",FALSE,TRUE)</formula>
    </cfRule>
    <cfRule type="expression" dxfId="2090" priority="13690">
      <formula>IF(RIGHT(TEXT(AU799,"0.#"),1)=".",TRUE,FALSE)</formula>
    </cfRule>
  </conditionalFormatting>
  <conditionalFormatting sqref="AU791:AU798">
    <cfRule type="expression" dxfId="2089" priority="13687">
      <formula>IF(RIGHT(TEXT(AU791,"0.#"),1)=".",FALSE,TRUE)</formula>
    </cfRule>
    <cfRule type="expression" dxfId="2088" priority="13688">
      <formula>IF(RIGHT(TEXT(AU791,"0.#"),1)=".",TRUE,FALSE)</formula>
    </cfRule>
  </conditionalFormatting>
  <conditionalFormatting sqref="Y829 Y816 Y803">
    <cfRule type="expression" dxfId="2087" priority="13673">
      <formula>IF(RIGHT(TEXT(Y803,"0.#"),1)=".",FALSE,TRUE)</formula>
    </cfRule>
    <cfRule type="expression" dxfId="2086" priority="13674">
      <formula>IF(RIGHT(TEXT(Y803,"0.#"),1)=".",TRUE,FALSE)</formula>
    </cfRule>
  </conditionalFormatting>
  <conditionalFormatting sqref="Y838 Y825 Y812">
    <cfRule type="expression" dxfId="2085" priority="13671">
      <formula>IF(RIGHT(TEXT(Y812,"0.#"),1)=".",FALSE,TRUE)</formula>
    </cfRule>
    <cfRule type="expression" dxfId="2084" priority="13672">
      <formula>IF(RIGHT(TEXT(Y812,"0.#"),1)=".",TRUE,FALSE)</formula>
    </cfRule>
  </conditionalFormatting>
  <conditionalFormatting sqref="AU829 AU816 AU803">
    <cfRule type="expression" dxfId="2083" priority="13667">
      <formula>IF(RIGHT(TEXT(AU803,"0.#"),1)=".",FALSE,TRUE)</formula>
    </cfRule>
    <cfRule type="expression" dxfId="2082" priority="13668">
      <formula>IF(RIGHT(TEXT(AU803,"0.#"),1)=".",TRUE,FALSE)</formula>
    </cfRule>
  </conditionalFormatting>
  <conditionalFormatting sqref="AU838 AU825 AU812">
    <cfRule type="expression" dxfId="2081" priority="13665">
      <formula>IF(RIGHT(TEXT(AU812,"0.#"),1)=".",FALSE,TRUE)</formula>
    </cfRule>
    <cfRule type="expression" dxfId="2080" priority="13666">
      <formula>IF(RIGHT(TEXT(AU812,"0.#"),1)=".",TRUE,FALSE)</formula>
    </cfRule>
  </conditionalFormatting>
  <conditionalFormatting sqref="AU830:AU837 AU828 AU817:AU824 AU815 AU804:AU811 AU802">
    <cfRule type="expression" dxfId="2079" priority="13663">
      <formula>IF(RIGHT(TEXT(AU802,"0.#"),1)=".",FALSE,TRUE)</formula>
    </cfRule>
    <cfRule type="expression" dxfId="2078" priority="13664">
      <formula>IF(RIGHT(TEXT(AU802,"0.#"),1)=".",TRUE,FALSE)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1:AO1139">
    <cfRule type="expression" dxfId="1709" priority="2875">
      <formula>IF(AND(AL1111&gt;=0, RIGHT(TEXT(AL1111,"0.#"),1)&lt;&gt;"."),TRUE,FALSE)</formula>
    </cfRule>
    <cfRule type="expression" dxfId="1708" priority="2876">
      <formula>IF(AND(AL1111&gt;=0, RIGHT(TEXT(AL1111,"0.#"),1)="."),TRUE,FALSE)</formula>
    </cfRule>
    <cfRule type="expression" dxfId="1707" priority="2877">
      <formula>IF(AND(AL1111&lt;0, RIGHT(TEXT(AL1111,"0.#"),1)&lt;&gt;"."),TRUE,FALSE)</formula>
    </cfRule>
    <cfRule type="expression" dxfId="1706" priority="2878">
      <formula>IF(AND(AL1111&lt;0, RIGHT(TEXT(AL1111,"0.#"),1)="."),TRUE,FALSE)</formula>
    </cfRule>
  </conditionalFormatting>
  <conditionalFormatting sqref="Y1111:Y1139">
    <cfRule type="expression" dxfId="1705" priority="2873">
      <formula>IF(RIGHT(TEXT(Y1111,"0.#"),1)=".",FALSE,TRUE)</formula>
    </cfRule>
    <cfRule type="expression" dxfId="1704" priority="2874">
      <formula>IF(RIGHT(TEXT(Y1111,"0.#"),1)=".",TRUE,FALSE)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6:AO846">
    <cfRule type="expression" dxfId="1695" priority="2827">
      <formula>IF(AND(AL846&gt;=0, RIGHT(TEXT(AL846,"0.#"),1)&lt;&gt;"."),TRUE,FALSE)</formula>
    </cfRule>
    <cfRule type="expression" dxfId="1694" priority="2828">
      <formula>IF(AND(AL846&gt;=0, RIGHT(TEXT(AL846,"0.#"),1)="."),TRUE,FALSE)</formula>
    </cfRule>
    <cfRule type="expression" dxfId="1693" priority="2829">
      <formula>IF(AND(AL846&lt;0, RIGHT(TEXT(AL846,"0.#"),1)&lt;&gt;"."),TRUE,FALSE)</formula>
    </cfRule>
    <cfRule type="expression" dxfId="1692" priority="2830">
      <formula>IF(AND(AL846&lt;0, RIGHT(TEXT(AL846,"0.#"),1)="."),TRUE,FALSE)</formula>
    </cfRule>
  </conditionalFormatting>
  <conditionalFormatting sqref="Y846">
    <cfRule type="expression" dxfId="1691" priority="2825">
      <formula>IF(RIGHT(TEXT(Y846,"0.#"),1)=".",FALSE,TRUE)</formula>
    </cfRule>
    <cfRule type="expression" dxfId="1690" priority="2826">
      <formula>IF(RIGHT(TEXT(Y846,"0.#"),1)=".",TRUE,FALSE)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653</v>
      </c>
      <c r="M2" s="13" t="str">
        <f>IF(L2="","",K2)</f>
        <v>社会保障</v>
      </c>
      <c r="N2" s="13" t="str">
        <f>IF(M2="","",IF(N1&lt;&gt;"",CONCATENATE(N1,"、",M2),M2))</f>
        <v>社会保障</v>
      </c>
      <c r="O2" s="13"/>
      <c r="P2" s="12" t="s">
        <v>73</v>
      </c>
      <c r="Q2" s="17" t="s">
        <v>653</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厚生労働省ネットワークシステム</cp:lastModifiedBy>
  <cp:lastPrinted>2021-08-24T03:29:36Z</cp:lastPrinted>
  <dcterms:created xsi:type="dcterms:W3CDTF">2012-03-13T00:50:25Z</dcterms:created>
  <dcterms:modified xsi:type="dcterms:W3CDTF">2021-09-28T05:44:45Z</dcterms:modified>
</cp:coreProperties>
</file>