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再修正\"/>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7" i="3" l="1"/>
  <c r="W26" i="3"/>
  <c r="W25" i="3"/>
  <c r="W24" i="3"/>
  <c r="W23"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<sst xmlns="http://schemas.openxmlformats.org/spreadsheetml/2006/main" count="3115" uniqueCount="829">
  <si>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</si>
  <si>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</si>
  <si>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</si>
  <si>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</si>
  <si>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</si>
  <si>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</si>
  <si>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</si>
  <si>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</si>
  <si>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</si>
  <si>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</si>
  <si>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</si>
  <si>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</si>
  <si>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</si>
  <si>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</si>
  <si>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</si>
  <si>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</si>
  <si>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</si>
  <si>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</si>
  <si>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</si>
  <si>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</si>
  <si>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</si>
  <si>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</si>
  <si>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</si>
  <si>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</si>
  <si>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</si>
  <si>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</si>
  <si>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</si>
  <si>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</si>
  <si>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</si>
  <si>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</si>
  <si>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</si>
  <si>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</si>
  <si>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</si>
  <si>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</si>
  <si>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</si>
  <si>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</si>
  <si>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</si>
  <si>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</si>
  <si>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</si>
  <si>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</si>
  <si>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</si>
  <si>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</si>
  <si>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</si>
  <si>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</si>
  <si>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</si>
  <si>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</si>
  <si>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</si>
  <si>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</si>
  <si>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</si>
  <si>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</si>
  <si>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</si>
  <si>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</si>
  <si>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</si>
  <si>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</si>
  <si>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</si>
  <si>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</si>
  <si>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</si>
  <si>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</si>
  <si>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</si>
  <si>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</si>
  <si>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</si>
  <si>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</si>
  <si>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</si>
  <si>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</si>
  <si>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</si>
  <si>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</si>
  <si>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</si>
  <si>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</si>
  <si>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</si>
  <si>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</si>
  <si>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</si>
  <si>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</si>
  <si>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</si>
  <si>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</si>
  <si>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</si>
  <si>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</si>
  <si>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</si>
  <si>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</si>
  <si>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</si>
  <si>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</si>
  <si>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</si>
  <si>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</si>
  <si>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</si>
  <si>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</si>
  <si>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</si>
  <si>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</si>
  <si>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</si>
  <si>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</si>
  <si>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</si>
  <si>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</si>
  <si>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</si>
  <si>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</si>
  <si>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</si>
  <si>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</si>
  <si>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</si>
  <si>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</si>
  <si>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</si>
  <si>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</si>
  <si>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</si>
  <si>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</si>
  <si>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</si>
  <si>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</si>
  <si>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</si>
  <si>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</si>
  <si>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</si>
  <si>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</si>
  <si>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</si>
  <si>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</si>
  <si>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</si>
  <si>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</si>
  <si>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</si>
  <si>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</si>
  <si>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</si>
  <si>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</si>
  <si>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</si>
  <si>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</si>
  <si>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</si>
  <si>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</si>
  <si>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</si>
  <si>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</si>
  <si>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</si>
  <si>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</si>
  <si>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</si>
  <si>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</si>
  <si>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</si>
  <si>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</si>
  <si>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</si>
  <si>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</si>
  <si>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</si>
  <si>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</si>
  <si>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</si>
  <si>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</si>
  <si>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</si>
  <si>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</si>
  <si>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</si>
  <si>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</si>
  <si>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</si>
  <si>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</si>
  <si>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</si>
  <si>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</si>
  <si>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</si>
  <si>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</si>
  <si>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</si>
  <si>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</si>
  <si>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</si>
  <si>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</si>
  <si>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</si>
  <si>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</si>
  <si>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</si>
  <si>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</si>
  <si>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</si>
  <si>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</si>
  <si>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</si>
  <si>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</si>
  <si>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</si>
  <si>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</si>
  <si>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</si>
  <si>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</si>
  <si>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</si>
  <si>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</si>
  <si>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</si>
  <si>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</si>
  <si>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</si>
  <si>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</si>
  <si>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</si>
  <si>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</si>
  <si>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</si>
  <si>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</si>
  <si>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</si>
  <si>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</si>
  <si>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</si>
  <si>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</si>
  <si>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</si>
  <si>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</si>
  <si>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</si>
  <si>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</si>
  <si>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</si>
  <si>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</si>
  <si>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</si>
  <si>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</si>
  <si>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</si>
  <si>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</si>
  <si>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</si>
  <si>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</si>
  <si>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</si>
  <si>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</si>
  <si>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</si>
  <si>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</si>
  <si>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</si>
  <si>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</si>
  <si>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</si>
  <si>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</si>
  <si>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</si>
  <si>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</si>
  <si>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</si>
  <si>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</si>
  <si>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</si>
  <si>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</si>
  <si>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</si>
  <si>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</si>
  <si>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</si>
  <si>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</si>
  <si>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</si>
  <si>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</si>
  <si>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</si>
  <si>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</si>
  <si>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</si>
  <si>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</si>
  <si>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</si>
  <si>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</si>
  <si>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</si>
  <si>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</si>
  <si>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</si>
  <si>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</si>
  <si>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</si>
  <si>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</si>
  <si>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</si>
  <si>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</si>
  <si>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</si>
  <si>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</si>
  <si>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</si>
  <si>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</si>
  <si>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</si>
  <si>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</si>
  <si>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</si>
  <si>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</si>
  <si>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</si>
  <si>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</si>
  <si>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</si>
  <si>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</si>
  <si>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</si>
  <si>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</si>
  <si>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</si>
  <si>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</si>
  <si>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</si>
  <si>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</si>
  <si>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</si>
  <si>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</si>
  <si>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</si>
  <si>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</si>
  <si>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</si>
  <si>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</si>
  <si>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</si>
  <si>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</si>
  <si>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</si>
  <si>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</si>
  <si>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</si>
  <si>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</si>
  <si>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</si>
  <si>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</si>
  <si>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</si>
  <si>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</si>
  <si>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</si>
  <si>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</si>
  <si>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</si>
  <si>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</si>
  <si>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</si>
  <si>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</si>
  <si>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</si>
  <si>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</si>
  <si>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</si>
  <si>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</si>
  <si>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</si>
  <si>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</si>
  <si>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</si>
  <si>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</si>
  <si>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</si>
  <si>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</si>
  <si>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</si>
  <si>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</si>
  <si>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</si>
  <si>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</si>
  <si>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</si>
  <si>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</si>
  <si>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</si>
  <si>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</si>
  <si>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</si>
  <si>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</si>
  <si>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</si>
  <si>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</si>
  <si>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</si>
  <si>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</si>
  <si>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</si>
  <si>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</si>
  <si>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</si>
  <si>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</si>
  <si>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</si>
  <si>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</si>
  <si>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</si>
  <si>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</si>
  <si>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</si>
  <si>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</si>
  <si>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</si>
  <si>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</si>
  <si>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</si>
  <si>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</si>
  <si>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</si>
  <si>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</si>
  <si>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</si>
  <si>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</si>
  <si>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</si>
  <si>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</si>
  <si>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</si>
  <si>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</si>
  <si>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</si>
  <si>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</si>
  <si>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</si>
  <si>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</si>
  <si>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</si>
  <si>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</si>
  <si>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</si>
  <si>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</si>
  <si>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</si>
  <si>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</si>
  <si>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</si>
  <si>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</si>
  <si>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</si>
  <si>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</si>
  <si>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</si>
  <si>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</si>
  <si>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</si>
  <si>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</si>
  <si>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</si>
  <si>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</si>
  <si>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</si>
  <si>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</si>
  <si>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</si>
  <si>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</si>
  <si>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</si>
  <si>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</si>
  <si>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</si>
  <si>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</si>
  <si>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</si>
  <si>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</si>
  <si>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</si>
  <si>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</si>
  <si>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</si>
  <si>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</si>
  <si>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</si>
  <si>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</si>
  <si>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</si>
  <si>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</si>
  <si>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</si>
  <si>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</si>
  <si>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</si>
  <si>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</si>
  <si>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</si>
  <si>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</si>
  <si>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</si>
  <si>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</si>
  <si>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</si>
  <si>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</si>
  <si>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</si>
  <si>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</si>
  <si>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</si>
  <si>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</si>
  <si>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</si>
  <si>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</si>
  <si>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</si>
  <si>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</si>
  <si>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</si>
  <si>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</si>
  <si>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</si>
  <si>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</si>
  <si>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</si>
  <si>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</si>
  <si>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</si>
  <si>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</si>
  <si>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</si>
  <si>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</si>
  <si>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</si>
  <si>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</si>
  <si>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</si>
  <si>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</si>
  <si>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</si>
  <si>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</si>
  <si>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</si>
  <si>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</si>
  <si>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</si>
  <si>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</si>
  <si>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</si>
  <si>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</si>
  <si>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</si>
  <si>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</si>
  <si>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</si>
  <si>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</si>
  <si>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</si>
  <si>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</si>
  <si>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</si>
  <si>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</si>
  <si>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</si>
  <si>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</si>
  <si>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</si>
  <si>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</si>
  <si>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</si>
  <si>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</si>
  <si>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</si>
  <si>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</si>
  <si>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</si>
  <si>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</si>
  <si>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</si>
  <si>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</si>
  <si>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</si>
  <si>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</si>
  <si>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</si>
  <si>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</si>
  <si>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</si>
  <si>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</si>
  <si>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</si>
  <si>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</si>
  <si>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</si>
  <si>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</si>
  <si>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</si>
  <si>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</si>
  <si>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</si>
  <si>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</si>
  <si>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</si>
  <si>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</si>
  <si>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</si>
  <si>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</si>
  <si>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</si>
  <si>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</si>
  <si>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</si>
  <si>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</si>
  <si>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</si>
  <si>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</si>
  <si>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</si>
  <si>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</si>
  <si>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</si>
  <si>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</si>
  <si>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</si>
  <si>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</si>
  <si>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</si>
  <si>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</si>
  <si>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</si>
  <si>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</si>
  <si>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</si>
  <si>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</si>
  <si>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</si>
  <si>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</si>
  <si>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</si>
  <si>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</si>
  <si>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</si>
  <si>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</si>
  <si>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</si>
  <si>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</si>
  <si>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</si>
  <si>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</si>
  <si>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</si>
  <si>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</si>
  <si>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</si>
  <si>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</si>
  <si>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</si>
  <si>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</si>
  <si>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</si>
  <si>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</si>
  <si>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</si>
  <si>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</si>
  <si>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</si>
  <si>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</si>
  <si>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</si>
  <si>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</si>
  <si>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</si>
  <si>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</si>
  <si>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</si>
  <si>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</si>
  <si>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</si>
  <si>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</si>
  <si>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</si>
  <si>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</si>
  <si>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</si>
  <si>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</si>
  <si>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</si>
  <si>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</si>
  <si>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</si>
  <si>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</si>
  <si>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</si>
  <si>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</si>
  <si>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</si>
  <si>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</si>
  <si>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</si>
  <si>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</si>
  <si>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</si>
  <si>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</si>
  <si>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</si>
  <si>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</si>
  <si>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</si>
  <si>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</si>
  <si>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</si>
  <si>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</si>
  <si>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</si>
  <si>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</si>
  <si>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</si>
  <si>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</si>
  <si>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</si>
  <si>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</si>
  <si>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</si>
  <si>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</si>
  <si>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</si>
  <si>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</si>
  <si>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</si>
  <si>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</si>
  <si>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</si>
  <si>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</si>
  <si>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</si>
  <si>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</si>
  <si>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</si>
  <si>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</si>
  <si>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</si>
  <si>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</si>
  <si>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</si>
  <si>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</si>
  <si>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</si>
  <si>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</si>
  <si>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</si>
  <si>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</si>
  <si>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</si>
  <si>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</si>
  <si>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</si>
  <si>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</si>
  <si>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</si>
  <si>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</si>
  <si>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</si>
  <si>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</si>
  <si>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</si>
  <si>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</si>
  <si>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</si>
  <si>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</si>
  <si>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</si>
  <si>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</si>
  <si>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</si>
  <si>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</si>
  <si>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</si>
  <si>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</si>
  <si>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</si>
  <si>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</si>
  <si>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</si>
  <si>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</si>
  <si>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</si>
  <si>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</si>
  <si>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</si>
  <si>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</si>
  <si>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</si>
  <si>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</si>
  <si>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</si>
  <si>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</si>
  <si>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</si>
  <si>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</si>
  <si>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</si>
  <si>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</si>
  <si>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</si>
  <si>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</si>
  <si>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</si>
  <si>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</si>
  <si>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</si>
  <si>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</si>
  <si>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</si>
  <si>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</si>
  <si>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</si>
  <si>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</si>
  <si>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</si>
  <si>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</si>
  <si>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</si>
  <si>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</si>
  <si>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</si>
  <si>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</si>
  <si>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</si>
  <si>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</si>
  <si>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</si>
  <si>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</si>
  <si>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</si>
  <si>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</si>
  <si>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</si>
  <si>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</si>
  <si>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</si>
  <si>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</si>
  <si>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</si>
  <si>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</si>
  <si>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</si>
  <si>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</si>
  <si>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</si>
  <si>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</si>
  <si>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</si>
  <si>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</si>
  <si>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</si>
  <si>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</si>
  <si>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</si>
  <si>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</si>
  <si>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</si>
  <si>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</si>
  <si>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</si>
  <si>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</si>
  <si>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</si>
  <si>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</si>
  <si>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</si>
  <si>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</si>
  <si>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</si>
  <si>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</si>
  <si>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</si>
  <si>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</si>
  <si>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</si>
  <si>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</si>
  <si>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</si>
  <si>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</si>
  <si>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</si>
  <si>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</si>
  <si>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</si>
  <si>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</si>
  <si>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</si>
  <si>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</si>
  <si>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</si>
  <si>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</si>
  <si>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</si>
  <si>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</si>
  <si>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</si>
  <si>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</si>
  <si>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</si>
  <si>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</si>
  <si>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</si>
  <si>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</si>
  <si>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</si>
  <si>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</si>
  <si>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</si>
  <si>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</si>
  <si>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</si>
  <si>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</si>
  <si>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</si>
  <si>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</si>
  <si>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</si>
  <si>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</si>
  <si>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</si>
  <si>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</si>
  <si>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</si>
  <si>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</si>
  <si>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</si>
  <si>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</si>
  <si>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</si>
  <si>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</si>
  <si>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</si>
  <si>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</si>
  <si>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</si>
  <si>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</si>
  <si>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</si>
  <si>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</si>
  <si>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</si>
  <si>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</si>
  <si>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</si>
  <si>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</si>
  <si>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</si>
  <si>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</si>
  <si>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</si>
  <si>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</si>
  <si>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</si>
  <si>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</si>
  <si>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</si>
  <si>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</si>
  <si>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</si>
  <si>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</si>
  <si>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</si>
  <si>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</si>
  <si>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</si>
  <si>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</si>
  <si>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</si>
  <si>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</si>
  <si>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</si>
  <si>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</si>
  <si>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</si>
  <si>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</si>
  <si>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</si>
  <si>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</si>
  <si>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</si>
  <si>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</si>
  <si>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</si>
  <si>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</si>
  <si>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</si>
  <si>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</si>
  <si>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</si>
  <si>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</si>
  <si>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</si>
  <si>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</si>
  <si>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</si>
  <si>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</si>
  <si>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</si>
  <si>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</si>
  <si>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</si>
  <si>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</si>
  <si>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</si>
  <si>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</si>
  <si>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</si>
  <si>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</si>
  <si>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</si>
  <si>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</si>
  <si>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</si>
  <si>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</si>
  <si>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</si>
  <si>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</si>
  <si>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</si>
  <si>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</si>
  <si>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</si>
  <si>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</si>
  <si>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</si>
  <si>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</si>
  <si>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</si>
  <si>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</si>
  <si>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</si>
  <si>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</si>
  <si>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</si>
  <si>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</si>
  <si>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</si>
  <si>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生活衛生等関係費</t>
    <rPh sb="0" eb="2">
      <t>セイカツ</t>
    </rPh>
    <rPh sb="2" eb="4">
      <t>エイセイ</t>
    </rPh>
    <rPh sb="4" eb="5">
      <t>トウ</t>
    </rPh>
    <rPh sb="5" eb="8">
      <t>カンケイヒ</t>
    </rPh>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</si>
  <si>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</si>
  <si>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</si>
  <si>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成松　英範</t>
    <rPh sb="0" eb="2">
      <t>セイカツ</t>
    </rPh>
    <rPh sb="2" eb="4">
      <t>エイセイ</t>
    </rPh>
    <rPh sb="4" eb="6">
      <t>カチョウ</t>
    </rPh>
    <rPh sb="7" eb="9">
      <t>ナリマツ</t>
    </rPh>
    <rPh sb="10" eb="12">
      <t>ヒデノリ</t>
    </rPh>
    <phoneticPr fontId="5"/>
  </si>
  <si>
    <t>平成4年度</t>
    <rPh sb="0" eb="2">
      <t>ヘイセイ</t>
    </rPh>
    <rPh sb="3" eb="4">
      <t>ネン</t>
    </rPh>
    <rPh sb="4" eb="5">
      <t>ド</t>
    </rPh>
    <phoneticPr fontId="5"/>
  </si>
  <si>
    <t>終了予定なし</t>
    <rPh sb="0" eb="2">
      <t>シュウリョウ</t>
    </rPh>
    <rPh sb="2" eb="4">
      <t>ヨテイ</t>
    </rPh>
    <phoneticPr fontId="5"/>
  </si>
  <si>
    <t>○</t>
  </si>
  <si>
    <t>-</t>
    <phoneticPr fontId="5"/>
  </si>
  <si>
    <t>　国民生活に密着した生活衛生関係営業の振興策の推進及び新型インフルエンザやノロウイルス等の新たな感染症に対する対策など、公衆衛生の向上と推進を図ることで利用者または消費者の利益の擁護をし、国民生活の安定に寄与することを目的としている。建築物の衛生的環境の確保等について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カンケイ</t>
    </rPh>
    <rPh sb="16" eb="18">
      <t>エイギョウ</t>
    </rPh>
    <rPh sb="19" eb="21">
      <t>シンコウ</t>
    </rPh>
    <rPh sb="21" eb="22">
      <t>サク</t>
    </rPh>
    <rPh sb="23" eb="25">
      <t>スイシン</t>
    </rPh>
    <rPh sb="25" eb="26">
      <t>オヨ</t>
    </rPh>
    <rPh sb="27" eb="29">
      <t>シンガタ</t>
    </rPh>
    <rPh sb="43" eb="44">
      <t>トウ</t>
    </rPh>
    <rPh sb="45" eb="46">
      <t>アラ</t>
    </rPh>
    <rPh sb="48" eb="51">
      <t>カンセンショウ</t>
    </rPh>
    <rPh sb="52" eb="53">
      <t>タイ</t>
    </rPh>
    <rPh sb="55" eb="57">
      <t>タイサク</t>
    </rPh>
    <rPh sb="60" eb="62">
      <t>コウシュウ</t>
    </rPh>
    <rPh sb="62" eb="64">
      <t>エイセイ</t>
    </rPh>
    <rPh sb="65" eb="67">
      <t>コウジョウ</t>
    </rPh>
    <rPh sb="68" eb="70">
      <t>スイシン</t>
    </rPh>
    <rPh sb="71" eb="72">
      <t>ハカ</t>
    </rPh>
    <rPh sb="76" eb="79">
      <t>リヨウシャ</t>
    </rPh>
    <rPh sb="82" eb="85">
      <t>ショウヒシャ</t>
    </rPh>
    <rPh sb="86" eb="88">
      <t>リエキ</t>
    </rPh>
    <rPh sb="89" eb="91">
      <t>ヨウゴ</t>
    </rPh>
    <rPh sb="94" eb="96">
      <t>コクミン</t>
    </rPh>
    <rPh sb="96" eb="98">
      <t>セイカツ</t>
    </rPh>
    <rPh sb="99" eb="101">
      <t>アンテイ</t>
    </rPh>
    <rPh sb="102" eb="104">
      <t>キヨ</t>
    </rPh>
    <rPh sb="109" eb="111">
      <t>モクテキ</t>
    </rPh>
    <rPh sb="117" eb="120">
      <t>ケンチクブツ</t>
    </rPh>
    <rPh sb="121" eb="124">
      <t>エイセイテキ</t>
    </rPh>
    <rPh sb="124" eb="126">
      <t>カンキョウ</t>
    </rPh>
    <rPh sb="127" eb="129">
      <t>カクホ</t>
    </rPh>
    <rPh sb="129" eb="130">
      <t>トウ</t>
    </rPh>
    <rPh sb="134" eb="136">
      <t>セサク</t>
    </rPh>
    <rPh sb="137" eb="139">
      <t>ケントウ</t>
    </rPh>
    <rPh sb="140" eb="144">
      <t>ジョウホウテイキョウ</t>
    </rPh>
    <rPh sb="145" eb="146">
      <t>ナラ</t>
    </rPh>
    <rPh sb="148" eb="150">
      <t>ギョウセイ</t>
    </rPh>
    <rPh sb="150" eb="152">
      <t>キカン</t>
    </rPh>
    <rPh sb="152" eb="155">
      <t>タントウシャ</t>
    </rPh>
    <rPh sb="156" eb="157">
      <t>タイ</t>
    </rPh>
    <rPh sb="159" eb="162">
      <t>ケンシュウカイ</t>
    </rPh>
    <rPh sb="163" eb="165">
      <t>ジッシ</t>
    </rPh>
    <rPh sb="170" eb="172">
      <t>モクテキ</t>
    </rPh>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</si>
  <si>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4">
      <t>カクホトウ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67" eb="69">
      <t>セイカツ</t>
    </rPh>
    <rPh sb="69" eb="71">
      <t>エイセイ</t>
    </rPh>
    <rPh sb="71" eb="72">
      <t>トウ</t>
    </rPh>
    <rPh sb="72" eb="74">
      <t>シドウ</t>
    </rPh>
    <rPh sb="74" eb="75">
      <t>ヒ</t>
    </rPh>
    <rPh sb="76" eb="77">
      <t>セイ</t>
    </rPh>
    <rPh sb="77" eb="79">
      <t>エイギョウ</t>
    </rPh>
    <rPh sb="80" eb="82">
      <t>ケイエイ</t>
    </rPh>
    <rPh sb="83" eb="85">
      <t>アンテイ</t>
    </rPh>
    <rPh sb="86" eb="88">
      <t>ケンゼン</t>
    </rPh>
    <rPh sb="89" eb="91">
      <t>ハッテン</t>
    </rPh>
    <rPh sb="92" eb="93">
      <t>ハカ</t>
    </rPh>
    <rPh sb="97" eb="101">
      <t>トドウフケン</t>
    </rPh>
    <rPh sb="102" eb="104">
      <t>ケイエイ</t>
    </rPh>
    <rPh sb="104" eb="107">
      <t>シドウイン</t>
    </rPh>
    <rPh sb="107" eb="108">
      <t>トウ</t>
    </rPh>
    <rPh sb="109" eb="111">
      <t>テキセイ</t>
    </rPh>
    <rPh sb="112" eb="114">
      <t>シドウ</t>
    </rPh>
    <rPh sb="115" eb="116">
      <t>オコナ</t>
    </rPh>
    <rPh sb="120" eb="122">
      <t>シドウ</t>
    </rPh>
    <rPh sb="122" eb="124">
      <t>カントク</t>
    </rPh>
    <rPh sb="124" eb="125">
      <t>オヨ</t>
    </rPh>
    <rPh sb="126" eb="128">
      <t>セイカツ</t>
    </rPh>
    <rPh sb="128" eb="130">
      <t>エイセイ</t>
    </rPh>
    <rPh sb="130" eb="132">
      <t>ドウギョウ</t>
    </rPh>
    <rPh sb="132" eb="134">
      <t>クミアイ</t>
    </rPh>
    <rPh sb="135" eb="136">
      <t>タイ</t>
    </rPh>
    <rPh sb="138" eb="140">
      <t>シドウ</t>
    </rPh>
    <rPh sb="140" eb="141">
      <t>オヨ</t>
    </rPh>
    <rPh sb="142" eb="144">
      <t>レンラク</t>
    </rPh>
    <rPh sb="144" eb="146">
      <t>チョウセイ</t>
    </rPh>
    <rPh sb="147" eb="148">
      <t>オコナ</t>
    </rPh>
    <rPh sb="152" eb="154">
      <t>セイカツ</t>
    </rPh>
    <rPh sb="154" eb="156">
      <t>エイセイ</t>
    </rPh>
    <rPh sb="156" eb="157">
      <t>トウ</t>
    </rPh>
    <rPh sb="157" eb="160">
      <t>コウロウシャ</t>
    </rPh>
    <rPh sb="160" eb="162">
      <t>ヒョウショウ</t>
    </rPh>
    <rPh sb="163" eb="165">
      <t>セイカツ</t>
    </rPh>
    <rPh sb="165" eb="167">
      <t>エイセイ</t>
    </rPh>
    <rPh sb="167" eb="168">
      <t>トウ</t>
    </rPh>
    <rPh sb="169" eb="171">
      <t>フキュウ</t>
    </rPh>
    <rPh sb="171" eb="174">
      <t>コウジョウトウ</t>
    </rPh>
    <rPh sb="175" eb="177">
      <t>コウロウ</t>
    </rPh>
    <rPh sb="181" eb="182">
      <t>モノ</t>
    </rPh>
    <rPh sb="183" eb="184">
      <t>タイ</t>
    </rPh>
    <rPh sb="186" eb="187">
      <t>ホカ</t>
    </rPh>
    <rPh sb="188" eb="190">
      <t>モハン</t>
    </rPh>
    <rPh sb="195" eb="197">
      <t>コウセイ</t>
    </rPh>
    <rPh sb="197" eb="199">
      <t>ロウドウ</t>
    </rPh>
    <rPh sb="199" eb="201">
      <t>ダイジン</t>
    </rPh>
    <rPh sb="201" eb="203">
      <t>ヒョウショウ</t>
    </rPh>
    <rPh sb="203" eb="204">
      <t>トウ</t>
    </rPh>
    <rPh sb="205" eb="206">
      <t>オコナ</t>
    </rPh>
    <rPh sb="210" eb="213">
      <t>ケンチクブツ</t>
    </rPh>
    <rPh sb="213" eb="215">
      <t>カンキョウ</t>
    </rPh>
    <rPh sb="215" eb="217">
      <t>エイセイ</t>
    </rPh>
    <rPh sb="217" eb="219">
      <t>カンリ</t>
    </rPh>
    <rPh sb="219" eb="221">
      <t>タイサク</t>
    </rPh>
    <rPh sb="221" eb="223">
      <t>スイシン</t>
    </rPh>
    <rPh sb="223" eb="225">
      <t>ジギョウ</t>
    </rPh>
    <rPh sb="226" eb="229">
      <t>ケンチクブツ</t>
    </rPh>
    <rPh sb="230" eb="232">
      <t>クウキ</t>
    </rPh>
    <rPh sb="232" eb="234">
      <t>カンキョウ</t>
    </rPh>
    <rPh sb="235" eb="237">
      <t>チョウセイ</t>
    </rPh>
    <rPh sb="238" eb="240">
      <t>キュウスイ</t>
    </rPh>
    <rPh sb="240" eb="241">
      <t>オヨ</t>
    </rPh>
    <rPh sb="242" eb="244">
      <t>ハイスイ</t>
    </rPh>
    <rPh sb="245" eb="247">
      <t>カンリ</t>
    </rPh>
    <rPh sb="248" eb="250">
      <t>セイソウ</t>
    </rPh>
    <rPh sb="255" eb="257">
      <t>コンチュウ</t>
    </rPh>
    <rPh sb="257" eb="258">
      <t>トウ</t>
    </rPh>
    <rPh sb="259" eb="261">
      <t>ボウジョ</t>
    </rPh>
    <rPh sb="263" eb="264">
      <t>タ</t>
    </rPh>
    <rPh sb="264" eb="266">
      <t>カンキョウ</t>
    </rPh>
    <rPh sb="266" eb="269">
      <t>エイセイジョウ</t>
    </rPh>
    <rPh sb="269" eb="271">
      <t>リョウコウ</t>
    </rPh>
    <rPh sb="272" eb="274">
      <t>ジョウタイ</t>
    </rPh>
    <rPh sb="275" eb="277">
      <t>イジ</t>
    </rPh>
    <rPh sb="281" eb="283">
      <t>ヒツヨウ</t>
    </rPh>
    <rPh sb="284" eb="286">
      <t>ソチ</t>
    </rPh>
    <rPh sb="290" eb="292">
      <t>ケントウ</t>
    </rPh>
    <rPh sb="293" eb="294">
      <t>オコナ</t>
    </rPh>
    <rPh sb="298" eb="301">
      <t>ホケンジョ</t>
    </rPh>
    <rPh sb="301" eb="302">
      <t>トウ</t>
    </rPh>
    <rPh sb="302" eb="304">
      <t>タントウ</t>
    </rPh>
    <rPh sb="307" eb="308">
      <t>トウ</t>
    </rPh>
    <rPh sb="308" eb="310">
      <t>ケイヒ</t>
    </rPh>
    <rPh sb="311" eb="313">
      <t>イッパン</t>
    </rPh>
    <rPh sb="314" eb="316">
      <t>ヒトビト</t>
    </rPh>
    <rPh sb="317" eb="320">
      <t>ケンチクブツ</t>
    </rPh>
    <rPh sb="320" eb="322">
      <t>カンキョウ</t>
    </rPh>
    <rPh sb="322" eb="324">
      <t>エイセイ</t>
    </rPh>
    <rPh sb="325" eb="326">
      <t>カン</t>
    </rPh>
    <rPh sb="328" eb="330">
      <t>テキセツ</t>
    </rPh>
    <rPh sb="331" eb="335">
      <t>ジョウホウテイキョウ</t>
    </rPh>
    <rPh sb="336" eb="337">
      <t>オコナ</t>
    </rPh>
    <rPh sb="343" eb="346">
      <t>ホケンジョ</t>
    </rPh>
    <rPh sb="346" eb="347">
      <t>トウ</t>
    </rPh>
    <rPh sb="347" eb="349">
      <t>ギョウセイ</t>
    </rPh>
    <rPh sb="349" eb="351">
      <t>キカン</t>
    </rPh>
    <rPh sb="355" eb="358">
      <t>ケンチクブツ</t>
    </rPh>
    <rPh sb="358" eb="360">
      <t>エイセイ</t>
    </rPh>
    <rPh sb="360" eb="362">
      <t>ギョウセイ</t>
    </rPh>
    <rPh sb="363" eb="364">
      <t>タズサ</t>
    </rPh>
    <rPh sb="366" eb="367">
      <t>モノ</t>
    </rPh>
    <rPh sb="368" eb="369">
      <t>タイ</t>
    </rPh>
    <rPh sb="375" eb="377">
      <t>ジッシ</t>
    </rPh>
    <rPh sb="379" eb="381">
      <t>ソウダン</t>
    </rPh>
    <rPh sb="381" eb="383">
      <t>タイセイ</t>
    </rPh>
    <rPh sb="384" eb="387">
      <t>セイビトウ</t>
    </rPh>
    <rPh sb="388" eb="389">
      <t>ハカ</t>
    </rPh>
    <rPh sb="393" eb="395">
      <t>セイカツ</t>
    </rPh>
    <rPh sb="395" eb="397">
      <t>エイセイ</t>
    </rPh>
    <rPh sb="397" eb="399">
      <t>カンケイ</t>
    </rPh>
    <rPh sb="399" eb="401">
      <t>エイギョウ</t>
    </rPh>
    <rPh sb="401" eb="403">
      <t>タイサク</t>
    </rPh>
    <rPh sb="403" eb="405">
      <t>チョウサ</t>
    </rPh>
    <rPh sb="405" eb="408">
      <t>イタクヒ</t>
    </rPh>
    <rPh sb="409" eb="411">
      <t>セイカツ</t>
    </rPh>
    <rPh sb="411" eb="413">
      <t>エイセイ</t>
    </rPh>
    <rPh sb="413" eb="415">
      <t>カンケイ</t>
    </rPh>
    <rPh sb="415" eb="418">
      <t>エイギョウシャ</t>
    </rPh>
    <rPh sb="418" eb="419">
      <t>ム</t>
    </rPh>
    <rPh sb="421" eb="424">
      <t>セイサンセイ</t>
    </rPh>
    <rPh sb="424" eb="426">
      <t>コウジョウ</t>
    </rPh>
    <rPh sb="439" eb="441">
      <t>ハバヒロ</t>
    </rPh>
    <rPh sb="442" eb="445">
      <t>ジギョウシャ</t>
    </rPh>
    <rPh sb="446" eb="448">
      <t>カツヨウ</t>
    </rPh>
    <rPh sb="456" eb="458">
      <t>フキュウ</t>
    </rPh>
    <rPh sb="458" eb="460">
      <t>ケイハツ</t>
    </rPh>
    <rPh sb="460" eb="461">
      <t>トウ</t>
    </rPh>
    <rPh sb="462" eb="463">
      <t>オコナ</t>
    </rPh>
    <phoneticPr fontId="5"/>
  </si>
  <si>
    <t>-</t>
  </si>
  <si>
    <t>生活衛生関係営業対策調査委託費</t>
    <phoneticPr fontId="5"/>
  </si>
  <si>
    <t>社会保障関係情報化業務庁費</t>
    <phoneticPr fontId="5"/>
  </si>
  <si>
    <t>職員旅費</t>
  </si>
  <si>
    <t>諸謝金</t>
  </si>
  <si>
    <t>委員等旅費</t>
  </si>
  <si>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</si>
  <si>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</si>
  <si>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t>
    <phoneticPr fontId="5"/>
  </si>
  <si>
    <t>医薬・生活衛生局生活衛生課調べ</t>
    <phoneticPr fontId="5"/>
  </si>
  <si>
    <t>研修会実施回数</t>
    <rPh sb="0" eb="3">
      <t>ケンシュウカイ</t>
    </rPh>
    <rPh sb="3" eb="5">
      <t>ジッシ</t>
    </rPh>
    <rPh sb="5" eb="7">
      <t>カイスウ</t>
    </rPh>
    <phoneticPr fontId="5"/>
  </si>
  <si>
    <t>生活衛生等功労者表彰</t>
    <rPh sb="0" eb="2">
      <t>セイカツ</t>
    </rPh>
    <rPh sb="2" eb="4">
      <t>エイセイ</t>
    </rPh>
    <rPh sb="4" eb="5">
      <t>トウ</t>
    </rPh>
    <rPh sb="5" eb="8">
      <t>コウロウシャ</t>
    </rPh>
    <rPh sb="8" eb="10">
      <t>ヒョウショウ</t>
    </rPh>
    <phoneticPr fontId="5"/>
  </si>
  <si>
    <t>別添参照</t>
    <rPh sb="0" eb="2">
      <t>ベッテン</t>
    </rPh>
    <rPh sb="2" eb="4">
      <t>サンショウ</t>
    </rPh>
    <phoneticPr fontId="5"/>
  </si>
  <si>
    <t>回</t>
    <rPh sb="0" eb="1">
      <t>カイ</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</si>
  <si>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</si>
  <si>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</si>
  <si>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</si>
  <si>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</si>
  <si>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</si>
  <si>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</si>
  <si>
    <t>有</t>
  </si>
  <si>
    <t>無</t>
  </si>
  <si>
    <t>‐</t>
  </si>
  <si>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</si>
  <si>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</si>
  <si>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</si>
  <si>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高額な契約案件については、競争入札により実施し、競争性を確保している。</t>
  </si>
  <si>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</si>
  <si>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</si>
  <si>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計画通りである。</t>
    <rPh sb="0" eb="2">
      <t>ケイカク</t>
    </rPh>
    <rPh sb="2" eb="3">
      <t>ドオ</t>
    </rPh>
    <phoneticPr fontId="5"/>
  </si>
  <si>
    <t>研修会実施、民泊施設実態調査の結果報告など、成果実績から見ても成果物は十分に活用されている。</t>
    <rPh sb="0" eb="3">
      <t>ケンシュウカイ</t>
    </rPh>
    <rPh sb="3" eb="5">
      <t>ジッシ</t>
    </rPh>
    <rPh sb="15" eb="17">
      <t>ケッカ</t>
    </rPh>
    <rPh sb="17" eb="19">
      <t>ホウコク</t>
    </rPh>
    <rPh sb="22" eb="24">
      <t>セイカ</t>
    </rPh>
    <rPh sb="24" eb="26">
      <t>ジッセキ</t>
    </rPh>
    <rPh sb="28" eb="29">
      <t>ミ</t>
    </rPh>
    <rPh sb="31" eb="34">
      <t>セイカブツ</t>
    </rPh>
    <rPh sb="35" eb="37">
      <t>ジュウブン</t>
    </rPh>
    <rPh sb="38" eb="40">
      <t>カツヨウ</t>
    </rPh>
    <phoneticPr fontId="5"/>
  </si>
  <si>
    <t>厚生労働省</t>
  </si>
  <si>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</si>
  <si>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</si>
  <si>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点検対象外</t>
    <rPh sb="0" eb="2">
      <t>テンケン</t>
    </rPh>
    <rPh sb="2" eb="5">
      <t>タイショウガイ</t>
    </rPh>
    <phoneticPr fontId="5"/>
  </si>
  <si>
    <t>354</t>
    <phoneticPr fontId="5"/>
  </si>
  <si>
    <t>322</t>
    <phoneticPr fontId="5"/>
  </si>
  <si>
    <t>281</t>
    <phoneticPr fontId="5"/>
  </si>
  <si>
    <t>335</t>
    <phoneticPr fontId="5"/>
  </si>
  <si>
    <t>346</t>
    <phoneticPr fontId="5"/>
  </si>
  <si>
    <t>357</t>
    <phoneticPr fontId="5"/>
  </si>
  <si>
    <t>364</t>
    <phoneticPr fontId="5"/>
  </si>
  <si>
    <t>371</t>
    <phoneticPr fontId="5"/>
  </si>
  <si>
    <t>A.株式会社日本能率協会総合研究所</t>
    <phoneticPr fontId="5"/>
  </si>
  <si>
    <t>B.フォースバレー・コンシェルジュ株式会社</t>
    <phoneticPr fontId="5"/>
  </si>
  <si>
    <t>人件費</t>
    <rPh sb="0" eb="3">
      <t>ジンケンヒ</t>
    </rPh>
    <phoneticPr fontId="5"/>
  </si>
  <si>
    <t>事業費</t>
    <rPh sb="0" eb="2">
      <t>ジギョウ</t>
    </rPh>
    <rPh sb="2" eb="3">
      <t>ヒ</t>
    </rPh>
    <phoneticPr fontId="5"/>
  </si>
  <si>
    <t>事業従事者の給与</t>
    <rPh sb="0" eb="2">
      <t>ジギョウ</t>
    </rPh>
    <rPh sb="2" eb="5">
      <t>ジュウジシャ</t>
    </rPh>
    <rPh sb="6" eb="8">
      <t>キュウヨ</t>
    </rPh>
    <phoneticPr fontId="5"/>
  </si>
  <si>
    <t>検討会会場利用料、資料・リーフレット等作成</t>
    <rPh sb="0" eb="3">
      <t>ケントウカイ</t>
    </rPh>
    <rPh sb="3" eb="5">
      <t>カイジョウ</t>
    </rPh>
    <rPh sb="5" eb="8">
      <t>リヨウリョウ</t>
    </rPh>
    <rPh sb="9" eb="11">
      <t>シリョウ</t>
    </rPh>
    <rPh sb="18" eb="19">
      <t>トウ</t>
    </rPh>
    <rPh sb="19" eb="21">
      <t>サクセイ</t>
    </rPh>
    <phoneticPr fontId="5"/>
  </si>
  <si>
    <t>その他</t>
    <rPh sb="2" eb="3">
      <t>タ</t>
    </rPh>
    <phoneticPr fontId="5"/>
  </si>
  <si>
    <t>一般管理費、消費税</t>
    <rPh sb="0" eb="2">
      <t>イッパン</t>
    </rPh>
    <rPh sb="2" eb="5">
      <t>カンリヒ</t>
    </rPh>
    <rPh sb="6" eb="9">
      <t>ショウヒゼイ</t>
    </rPh>
    <phoneticPr fontId="5"/>
  </si>
  <si>
    <t>謝金</t>
    <rPh sb="0" eb="2">
      <t>シャキン</t>
    </rPh>
    <phoneticPr fontId="5"/>
  </si>
  <si>
    <t>検討会委員謝金</t>
    <rPh sb="0" eb="3">
      <t>ケントウカイ</t>
    </rPh>
    <rPh sb="3" eb="5">
      <t>イイン</t>
    </rPh>
    <rPh sb="5" eb="7">
      <t>シャキン</t>
    </rPh>
    <phoneticPr fontId="5"/>
  </si>
  <si>
    <t>雑役務費</t>
    <rPh sb="0" eb="2">
      <t>ザツエキ</t>
    </rPh>
    <rPh sb="2" eb="4">
      <t>ムヒ</t>
    </rPh>
    <phoneticPr fontId="5"/>
  </si>
  <si>
    <t>建築物衛生環境衛生管理技術者資料</t>
    <rPh sb="0" eb="3">
      <t>ケンチクブツ</t>
    </rPh>
    <rPh sb="3" eb="5">
      <t>エイセイ</t>
    </rPh>
    <rPh sb="5" eb="7">
      <t>カンキョウ</t>
    </rPh>
    <rPh sb="7" eb="9">
      <t>エイセイ</t>
    </rPh>
    <rPh sb="9" eb="11">
      <t>カンリ</t>
    </rPh>
    <rPh sb="11" eb="14">
      <t>ギジュツシャ</t>
    </rPh>
    <rPh sb="14" eb="16">
      <t>シリョウ</t>
    </rPh>
    <phoneticPr fontId="5"/>
  </si>
  <si>
    <t>印刷製本費</t>
    <rPh sb="0" eb="2">
      <t>インサツ</t>
    </rPh>
    <rPh sb="2" eb="4">
      <t>セイホン</t>
    </rPh>
    <rPh sb="4" eb="5">
      <t>ヒ</t>
    </rPh>
    <phoneticPr fontId="5"/>
  </si>
  <si>
    <t>都道府県センターマネジメント等</t>
    <rPh sb="0" eb="4">
      <t>トドウフケン</t>
    </rPh>
    <rPh sb="14" eb="15">
      <t>トウ</t>
    </rPh>
    <phoneticPr fontId="5"/>
  </si>
  <si>
    <t>事業費</t>
    <rPh sb="0" eb="3">
      <t>ジギョウヒ</t>
    </rPh>
    <phoneticPr fontId="5"/>
  </si>
  <si>
    <t>株式会社日本能率協会総合研究所</t>
    <rPh sb="0" eb="4">
      <t>カブシキガイシャ</t>
    </rPh>
    <rPh sb="4" eb="15">
      <t>ニホンノウリツキョウカイソウゴウケンキュウジョ</t>
    </rPh>
    <phoneticPr fontId="5"/>
  </si>
  <si>
    <t>生活衛生関係営業の生産性向上を図るためのガイドライン・マニュアル更新に係る検証調査等一式事業</t>
    <rPh sb="0" eb="2">
      <t>セイカツ</t>
    </rPh>
    <rPh sb="2" eb="4">
      <t>エイセイ</t>
    </rPh>
    <rPh sb="4" eb="6">
      <t>カンケイ</t>
    </rPh>
    <rPh sb="6" eb="8">
      <t>エイギョウ</t>
    </rPh>
    <rPh sb="9" eb="12">
      <t>セイサンセイ</t>
    </rPh>
    <rPh sb="12" eb="14">
      <t>コウジョウ</t>
    </rPh>
    <rPh sb="15" eb="16">
      <t>ハカ</t>
    </rPh>
    <rPh sb="32" eb="34">
      <t>コウシン</t>
    </rPh>
    <rPh sb="35" eb="36">
      <t>カカ</t>
    </rPh>
    <rPh sb="37" eb="39">
      <t>ケンショウ</t>
    </rPh>
    <rPh sb="39" eb="41">
      <t>チョウサ</t>
    </rPh>
    <rPh sb="41" eb="42">
      <t>トウ</t>
    </rPh>
    <rPh sb="42" eb="44">
      <t>イッシキ</t>
    </rPh>
    <rPh sb="44" eb="46">
      <t>ジギョウ</t>
    </rPh>
    <phoneticPr fontId="5"/>
  </si>
  <si>
    <t>-</t>
    <phoneticPr fontId="5"/>
  </si>
  <si>
    <t>フォースバレー・コンシェルジュ株式会社</t>
    <rPh sb="15" eb="19">
      <t>カブシキガイシャ</t>
    </rPh>
    <phoneticPr fontId="5"/>
  </si>
  <si>
    <t>クリーニング分野における外国人材受入れ体制適正化調査一式事業</t>
    <phoneticPr fontId="5"/>
  </si>
  <si>
    <t>株式会社太陽美術</t>
    <phoneticPr fontId="5"/>
  </si>
  <si>
    <t>建築物環境衛生管理技術者資料</t>
    <rPh sb="0" eb="3">
      <t>ケンチクブツ</t>
    </rPh>
    <rPh sb="3" eb="14">
      <t>カンキョウエイセイカンリギジュツシャシリョウ</t>
    </rPh>
    <phoneticPr fontId="5"/>
  </si>
  <si>
    <t xml:space="preserve"> （公財）全国生活衛生営業指導センター</t>
    <rPh sb="2" eb="3">
      <t>コウ</t>
    </rPh>
    <rPh sb="3" eb="4">
      <t>ザイ</t>
    </rPh>
    <phoneticPr fontId="5"/>
  </si>
  <si>
    <t>都道府県センターマネジメント</t>
    <rPh sb="0" eb="4">
      <t>トドウフケン</t>
    </rPh>
    <phoneticPr fontId="5"/>
  </si>
  <si>
    <t>－</t>
    <phoneticPr fontId="5"/>
  </si>
  <si>
    <t>再委託費</t>
    <rPh sb="0" eb="3">
      <t>サイイタク</t>
    </rPh>
    <rPh sb="3" eb="4">
      <t>ヒ</t>
    </rPh>
    <phoneticPr fontId="5"/>
  </si>
  <si>
    <t>物品費</t>
    <rPh sb="0" eb="2">
      <t>ブッピン</t>
    </rPh>
    <rPh sb="2" eb="3">
      <t>ヒ</t>
    </rPh>
    <phoneticPr fontId="5"/>
  </si>
  <si>
    <t>旅費</t>
    <rPh sb="0" eb="2">
      <t>リョヒ</t>
    </rPh>
    <phoneticPr fontId="5"/>
  </si>
  <si>
    <t>一般競争契約による契約で結果的に一者応札となった事業が１件ある。</t>
    <rPh sb="0" eb="2">
      <t>イッパン</t>
    </rPh>
    <rPh sb="2" eb="4">
      <t>キョウソウ</t>
    </rPh>
    <rPh sb="4" eb="6">
      <t>ケイヤク</t>
    </rPh>
    <rPh sb="9" eb="11">
      <t>ケイヤク</t>
    </rPh>
    <rPh sb="12" eb="15">
      <t>ケッカテキ</t>
    </rPh>
    <rPh sb="16" eb="17">
      <t>イッ</t>
    </rPh>
    <rPh sb="17" eb="18">
      <t>シャ</t>
    </rPh>
    <rPh sb="18" eb="20">
      <t>オウサツ</t>
    </rPh>
    <rPh sb="24" eb="26">
      <t>ジギョウ</t>
    </rPh>
    <rPh sb="28" eb="29">
      <t>ケン</t>
    </rPh>
    <phoneticPr fontId="5"/>
  </si>
  <si>
    <t>研究員等の給与</t>
    <rPh sb="0" eb="3">
      <t>ケンキュウイン</t>
    </rPh>
    <rPh sb="3" eb="4">
      <t>トウ</t>
    </rPh>
    <rPh sb="5" eb="7">
      <t>キュウヨ</t>
    </rPh>
    <phoneticPr fontId="5"/>
  </si>
  <si>
    <t>再委託費</t>
    <rPh sb="0" eb="3">
      <t>サイイタク</t>
    </rPh>
    <rPh sb="3" eb="4">
      <t>ヒ</t>
    </rPh>
    <phoneticPr fontId="5"/>
  </si>
  <si>
    <t>営業者・組合・連合会モデル事業</t>
    <rPh sb="0" eb="3">
      <t>エイギョウシャ</t>
    </rPh>
    <rPh sb="4" eb="6">
      <t>クミアイ</t>
    </rPh>
    <rPh sb="7" eb="10">
      <t>レンゴウカイ</t>
    </rPh>
    <rPh sb="13" eb="15">
      <t>ジギョウ</t>
    </rPh>
    <phoneticPr fontId="5"/>
  </si>
  <si>
    <t>委員会、取材協力等</t>
    <rPh sb="0" eb="3">
      <t>イインカイ</t>
    </rPh>
    <rPh sb="4" eb="6">
      <t>シュザイ</t>
    </rPh>
    <rPh sb="6" eb="8">
      <t>キョウリョク</t>
    </rPh>
    <rPh sb="8" eb="9">
      <t>トウ</t>
    </rPh>
    <phoneticPr fontId="5"/>
  </si>
  <si>
    <t>委員会、取材等</t>
    <rPh sb="0" eb="3">
      <t>イインカイ</t>
    </rPh>
    <rPh sb="4" eb="6">
      <t>シュザイ</t>
    </rPh>
    <rPh sb="6" eb="7">
      <t>トウ</t>
    </rPh>
    <phoneticPr fontId="5"/>
  </si>
  <si>
    <t>会場費、雑役務費等</t>
    <rPh sb="0" eb="3">
      <t>カイジョウヒ</t>
    </rPh>
    <rPh sb="4" eb="6">
      <t>ザツエキ</t>
    </rPh>
    <rPh sb="6" eb="8">
      <t>ムヒ</t>
    </rPh>
    <rPh sb="8" eb="9">
      <t>トウ</t>
    </rPh>
    <phoneticPr fontId="5"/>
  </si>
  <si>
    <t>有限会社ミームデザイン</t>
    <rPh sb="0" eb="4">
      <t>ユウゲンガイシャ</t>
    </rPh>
    <phoneticPr fontId="5"/>
  </si>
  <si>
    <t>動画マニュアル、事例集のデザイン、Webサイトの構築・運用等</t>
    <rPh sb="0" eb="2">
      <t>ドウガ</t>
    </rPh>
    <rPh sb="8" eb="11">
      <t>ジレイシュウ</t>
    </rPh>
    <rPh sb="24" eb="26">
      <t>コウチク</t>
    </rPh>
    <rPh sb="27" eb="30">
      <t>ウンヨウトウ</t>
    </rPh>
    <phoneticPr fontId="5"/>
  </si>
  <si>
    <t>芝サン陽印刷株式会社</t>
    <rPh sb="0" eb="1">
      <t>シバ</t>
    </rPh>
    <rPh sb="3" eb="4">
      <t>ヨウ</t>
    </rPh>
    <rPh sb="4" eb="6">
      <t>インサツ</t>
    </rPh>
    <rPh sb="6" eb="10">
      <t>カブシキガイシャ</t>
    </rPh>
    <phoneticPr fontId="5"/>
  </si>
  <si>
    <t>ガイドラインマニュアルの印刷、デザイナーの管理、印刷物の発送</t>
    <rPh sb="12" eb="14">
      <t>インサツ</t>
    </rPh>
    <rPh sb="21" eb="23">
      <t>カンリ</t>
    </rPh>
    <rPh sb="24" eb="27">
      <t>インサツブツ</t>
    </rPh>
    <rPh sb="28" eb="30">
      <t>ハッソウ</t>
    </rPh>
    <phoneticPr fontId="5"/>
  </si>
  <si>
    <t>モデル事業アドバイザー</t>
    <rPh sb="3" eb="5">
      <t>ジギョウ</t>
    </rPh>
    <phoneticPr fontId="5"/>
  </si>
  <si>
    <t>株式会社ラフィネット総合企画</t>
    <rPh sb="0" eb="4">
      <t>カブシキガイシャ</t>
    </rPh>
    <rPh sb="10" eb="12">
      <t>ソウゴウ</t>
    </rPh>
    <rPh sb="12" eb="14">
      <t>キカク</t>
    </rPh>
    <phoneticPr fontId="5"/>
  </si>
  <si>
    <r>
      <t>i</t>
    </r>
    <r>
      <rPr>
        <sz val="11"/>
        <rFont val="ＭＳ Ｐゴシック"/>
        <family val="3"/>
        <charset val="128"/>
      </rPr>
      <t>plus</t>
    </r>
    <phoneticPr fontId="5"/>
  </si>
  <si>
    <t>C.大和綜合印刷（株）</t>
    <phoneticPr fontId="5"/>
  </si>
  <si>
    <t>D.株式会社太陽美術</t>
    <phoneticPr fontId="5"/>
  </si>
  <si>
    <t>F.</t>
    <phoneticPr fontId="5"/>
  </si>
  <si>
    <t>E. 全国生活衛生営業指導センター</t>
    <phoneticPr fontId="5"/>
  </si>
  <si>
    <t>厚生労働大臣、表彰状の印刷及び揮毫</t>
    <phoneticPr fontId="5"/>
  </si>
  <si>
    <t>大和綜合印刷（株）</t>
    <phoneticPr fontId="5"/>
  </si>
  <si>
    <t>厚生労働大臣表彰状の印刷と揮毫ほか</t>
    <rPh sb="0" eb="2">
      <t>コウセイ</t>
    </rPh>
    <rPh sb="2" eb="4">
      <t>ロウドウ</t>
    </rPh>
    <rPh sb="4" eb="6">
      <t>ダイジン</t>
    </rPh>
    <rPh sb="6" eb="9">
      <t>ヒョウショウジョウ</t>
    </rPh>
    <rPh sb="10" eb="12">
      <t>インサツ</t>
    </rPh>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</si>
  <si>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衛生施設の水準等を定めた振興指針を策定し、当該指針に準拠した振興事業計画策定を推進する。
・生産性向上ガイドライン・マニュアルを策定・改訂し、生活衛生営業指導センターによる経営指導等を通じて生活衛生関係営業者へ普及啓発を図り、営業者の生産性向上に寄与する。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rPh sb="258" eb="260">
      <t>サクテイ</t>
    </rPh>
    <rPh sb="261" eb="263">
      <t>カイテイ</t>
    </rPh>
    <rPh sb="265" eb="267">
      <t>セイカツ</t>
    </rPh>
    <rPh sb="267" eb="269">
      <t>エイセイ</t>
    </rPh>
    <rPh sb="269" eb="271">
      <t>エイギョウ</t>
    </rPh>
    <rPh sb="271" eb="273">
      <t>シドウ</t>
    </rPh>
    <rPh sb="280" eb="282">
      <t>ケイエイ</t>
    </rPh>
    <rPh sb="282" eb="284">
      <t>シドウ</t>
    </rPh>
    <rPh sb="284" eb="285">
      <t>トウ</t>
    </rPh>
    <rPh sb="286" eb="287">
      <t>ツウ</t>
    </rPh>
    <rPh sb="289" eb="291">
      <t>セイカツ</t>
    </rPh>
    <rPh sb="291" eb="293">
      <t>エイセイ</t>
    </rPh>
    <rPh sb="293" eb="295">
      <t>カンケイ</t>
    </rPh>
    <rPh sb="295" eb="298">
      <t>エイギョウシャ</t>
    </rPh>
    <rPh sb="304" eb="305">
      <t>ハカ</t>
    </rPh>
    <rPh sb="307" eb="310">
      <t>エイギョウシャ</t>
    </rPh>
    <rPh sb="311" eb="314">
      <t>セイサンセイ</t>
    </rPh>
    <rPh sb="314" eb="316">
      <t>コウジョウ</t>
    </rPh>
    <rPh sb="317" eb="319">
      <t>キヨ</t>
    </rPh>
    <phoneticPr fontId="5"/>
  </si>
  <si>
    <t>-</t>
    <phoneticPr fontId="5"/>
  </si>
  <si>
    <t>-</t>
    <phoneticPr fontId="5"/>
  </si>
  <si>
    <t>入札の結果落札額が予定価格を大きく下回り、また、新型コロナウイルス感染症の影響により出張の機会が減ったため。</t>
    <rPh sb="0" eb="2">
      <t>ニュウサツ</t>
    </rPh>
    <rPh sb="3" eb="5">
      <t>ケッカ</t>
    </rPh>
    <rPh sb="5" eb="7">
      <t>ラクサツ</t>
    </rPh>
    <rPh sb="7" eb="8">
      <t>ガク</t>
    </rPh>
    <rPh sb="9" eb="11">
      <t>ヨテイ</t>
    </rPh>
    <rPh sb="11" eb="13">
      <t>カカク</t>
    </rPh>
    <rPh sb="14" eb="15">
      <t>オオ</t>
    </rPh>
    <rPh sb="17" eb="19">
      <t>シタマワ</t>
    </rPh>
    <rPh sb="24" eb="26">
      <t>シンガタ</t>
    </rPh>
    <rPh sb="33" eb="36">
      <t>カンセンショウ</t>
    </rPh>
    <rPh sb="37" eb="39">
      <t>エイキョウ</t>
    </rPh>
    <rPh sb="42" eb="44">
      <t>シュッチョウ</t>
    </rPh>
    <rPh sb="45" eb="47">
      <t>キカイ</t>
    </rPh>
    <rPh sb="48" eb="49">
      <t>ヘ</t>
    </rPh>
    <phoneticPr fontId="5"/>
  </si>
  <si>
    <t>-</t>
    <phoneticPr fontId="5"/>
  </si>
  <si>
    <t>厚労</t>
  </si>
  <si>
    <t>-</t>
    <phoneticPr fontId="5"/>
  </si>
  <si>
    <t>株式会社GENプランニング</t>
    <phoneticPr fontId="5"/>
  </si>
  <si>
    <t>株式会社エルエルシー</t>
    <phoneticPr fontId="5"/>
  </si>
  <si>
    <t>モデル事業アドバイザー</t>
    <phoneticPr fontId="5"/>
  </si>
  <si>
    <t>先進事例集後閲、校正担当</t>
    <phoneticPr fontId="5"/>
  </si>
  <si>
    <t>必要額を精査し、執行率の改善に努めること。</t>
    <phoneticPr fontId="5"/>
  </si>
  <si>
    <t>所見や過去の執行率を踏まえ、一部の事業内容を見直し予算額を縮減したところだが、他に「新たな成長推進枠」を活用した要望を行っていることから、総額での減額は難しい。</t>
    <rPh sb="19" eb="21">
      <t>ナイヨウ</t>
    </rPh>
    <rPh sb="22" eb="24">
      <t>ミナオ</t>
    </rPh>
    <rPh sb="39" eb="40">
      <t>ホカ</t>
    </rPh>
    <rPh sb="42" eb="43">
      <t>アラ</t>
    </rPh>
    <rPh sb="45" eb="47">
      <t>セイチョウ</t>
    </rPh>
    <rPh sb="47" eb="49">
      <t>スイシン</t>
    </rPh>
    <rPh sb="49" eb="50">
      <t>ワク</t>
    </rPh>
    <rPh sb="52" eb="54">
      <t>カツヨウ</t>
    </rPh>
    <rPh sb="56" eb="58">
      <t>ヨウボウ</t>
    </rPh>
    <rPh sb="59" eb="60">
      <t>オコナ</t>
    </rPh>
    <rPh sb="69" eb="71">
      <t>ソウガク</t>
    </rPh>
    <rPh sb="73" eb="75">
      <t>ゲンガク</t>
    </rPh>
    <rPh sb="76" eb="77">
      <t>ムズカ</t>
    </rPh>
    <phoneticPr fontId="5"/>
  </si>
  <si>
    <t>-</t>
    <phoneticPr fontId="5"/>
  </si>
  <si>
    <t>「新たな成長推進枠」203</t>
    <rPh sb="1" eb="2">
      <t>アラ</t>
    </rPh>
    <rPh sb="4" eb="6">
      <t>セイチョウ</t>
    </rPh>
    <rPh sb="6" eb="8">
      <t>スイシン</t>
    </rPh>
    <rPh sb="8" eb="9">
      <t>ワク</t>
    </rPh>
    <phoneticPr fontId="5"/>
  </si>
  <si>
    <t>　事業番号0452は、生衛業の衛生水準の維持向上を図り、併せて利用者及び消費者の利益の擁護に資するため、営業者の組織の自主的活動等を補助するものである。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</si>
  <si>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縮減</t>
  </si>
  <si>
    <t>生活衛生関係営業対策事業費補助金</t>
    <rPh sb="0" eb="2">
      <t>セイカツ</t>
    </rPh>
    <rPh sb="2" eb="4">
      <t>エイセイ</t>
    </rPh>
    <rPh sb="4" eb="6">
      <t>カンケイ</t>
    </rPh>
    <rPh sb="6" eb="8">
      <t>エイギョウ</t>
    </rPh>
    <rPh sb="8" eb="9">
      <t>タイ</t>
    </rPh>
    <rPh sb="10" eb="13">
      <t>ジギョウヒ</t>
    </rPh>
    <rPh sb="13" eb="16">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</si>
</sst>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32</xdr:row>
      <xdr:rowOff>0</xdr:rowOff>
    </xdr:from>
    <xdr:to>
      <xdr:col>49</xdr:col>
      <xdr:colOff>447786</xdr:colOff>
      <xdr:row>32</xdr:row>
      <xdr:rowOff>244562</xdr:rowOff>
    </xdr:to>
    <xdr:sp macro="" textlink="">
      <xdr:nvSpPr>
        <xdr:cNvPr id="3" name="テキスト ボックス 2">
          <a:extLst>
            <a:ext uri="{FF2B5EF4-FFF2-40B4-BE49-F238E27FC236}">
              <a16:creationId xmlns:a16="http://schemas.microsoft.com/office/drawing/2014/main" id="{00000000-0008-0000-0000-000011000000}"/>
            </a:ext>
          </a:extLst>
        </xdr:cNvPr>
        <xdr:cNvSpPr txBox="1"/>
      </xdr:nvSpPr>
      <xdr:spPr>
        <a:xfrm>
          <a:off x="9388929" y="11892643"/>
          <a:ext cx="1060107"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oneCellAnchor>
    <xdr:from>
      <xdr:col>30</xdr:col>
      <xdr:colOff>0</xdr:colOff>
      <xdr:row>133</xdr:row>
      <xdr:rowOff>0</xdr:rowOff>
    </xdr:from>
    <xdr:ext cx="904875" cy="267381"/>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6123214"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6939643"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133</xdr:row>
      <xdr:rowOff>0</xdr:rowOff>
    </xdr:from>
    <xdr:ext cx="904875" cy="267381"/>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756071"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137</xdr:row>
      <xdr:rowOff>0</xdr:rowOff>
    </xdr:from>
    <xdr:ext cx="904875" cy="267381"/>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6123214"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137</xdr:row>
      <xdr:rowOff>0</xdr:rowOff>
    </xdr:from>
    <xdr:ext cx="904875" cy="267381"/>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939643"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137</xdr:row>
      <xdr:rowOff>0</xdr:rowOff>
    </xdr:from>
    <xdr:ext cx="904875" cy="267381"/>
    <xdr:sp macro="" textlink="">
      <xdr:nvSpPr>
        <xdr:cNvPr id="10" name="テキスト ボックス 9">
          <a:extLst>
            <a:ext uri="{FF2B5EF4-FFF2-40B4-BE49-F238E27FC236}">
              <a16:creationId xmlns:a16="http://schemas.microsoft.com/office/drawing/2014/main" id="{00000000-0008-0000-0000-000004000000}"/>
            </a:ext>
          </a:extLst>
        </xdr:cNvPr>
        <xdr:cNvSpPr txBox="1"/>
      </xdr:nvSpPr>
      <xdr:spPr>
        <a:xfrm>
          <a:off x="7756071"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11" name="テキスト ボックス 10">
          <a:extLst>
            <a:ext uri="{FF2B5EF4-FFF2-40B4-BE49-F238E27FC236}">
              <a16:creationId xmlns:a16="http://schemas.microsoft.com/office/drawing/2014/main" id="{00000000-0008-0000-0000-000008000000}"/>
            </a:ext>
          </a:extLst>
        </xdr:cNvPr>
        <xdr:cNvSpPr txBox="1"/>
      </xdr:nvSpPr>
      <xdr:spPr>
        <a:xfrm>
          <a:off x="6123214"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12" name="テキスト ボックス 11">
          <a:extLst>
            <a:ext uri="{FF2B5EF4-FFF2-40B4-BE49-F238E27FC236}">
              <a16:creationId xmlns:a16="http://schemas.microsoft.com/office/drawing/2014/main" id="{00000000-0008-0000-0000-000008000000}"/>
            </a:ext>
          </a:extLst>
        </xdr:cNvPr>
        <xdr:cNvSpPr txBox="1"/>
      </xdr:nvSpPr>
      <xdr:spPr>
        <a:xfrm>
          <a:off x="6939643"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134</xdr:row>
      <xdr:rowOff>0</xdr:rowOff>
    </xdr:from>
    <xdr:ext cx="904875" cy="267381"/>
    <xdr:sp macro="" textlink="">
      <xdr:nvSpPr>
        <xdr:cNvPr id="13" name="テキスト ボックス 12">
          <a:extLst>
            <a:ext uri="{FF2B5EF4-FFF2-40B4-BE49-F238E27FC236}">
              <a16:creationId xmlns:a16="http://schemas.microsoft.com/office/drawing/2014/main" id="{00000000-0008-0000-0000-000008000000}"/>
            </a:ext>
          </a:extLst>
        </xdr:cNvPr>
        <xdr:cNvSpPr txBox="1"/>
      </xdr:nvSpPr>
      <xdr:spPr>
        <a:xfrm>
          <a:off x="7756071"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134</xdr:row>
      <xdr:rowOff>0</xdr:rowOff>
    </xdr:from>
    <xdr:ext cx="904875" cy="267381"/>
    <xdr:sp macro="" textlink="">
      <xdr:nvSpPr>
        <xdr:cNvPr id="14" name="テキスト ボックス 13">
          <a:extLst>
            <a:ext uri="{FF2B5EF4-FFF2-40B4-BE49-F238E27FC236}">
              <a16:creationId xmlns:a16="http://schemas.microsoft.com/office/drawing/2014/main" id="{00000000-0008-0000-0000-000008000000}"/>
            </a:ext>
          </a:extLst>
        </xdr:cNvPr>
        <xdr:cNvSpPr txBox="1"/>
      </xdr:nvSpPr>
      <xdr:spPr>
        <a:xfrm>
          <a:off x="9388929"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138</xdr:row>
      <xdr:rowOff>0</xdr:rowOff>
    </xdr:from>
    <xdr:ext cx="904875" cy="267381"/>
    <xdr:sp macro="" textlink="">
      <xdr:nvSpPr>
        <xdr:cNvPr id="15" name="テキスト ボックス 14">
          <a:extLst>
            <a:ext uri="{FF2B5EF4-FFF2-40B4-BE49-F238E27FC236}">
              <a16:creationId xmlns:a16="http://schemas.microsoft.com/office/drawing/2014/main" id="{00000000-0008-0000-0000-000008000000}"/>
            </a:ext>
          </a:extLst>
        </xdr:cNvPr>
        <xdr:cNvSpPr txBox="1"/>
      </xdr:nvSpPr>
      <xdr:spPr>
        <a:xfrm>
          <a:off x="9388929"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138</xdr:row>
      <xdr:rowOff>0</xdr:rowOff>
    </xdr:from>
    <xdr:ext cx="904875" cy="267381"/>
    <xdr:sp macro="" textlink="">
      <xdr:nvSpPr>
        <xdr:cNvPr id="16" name="テキスト ボックス 15">
          <a:extLst>
            <a:ext uri="{FF2B5EF4-FFF2-40B4-BE49-F238E27FC236}">
              <a16:creationId xmlns:a16="http://schemas.microsoft.com/office/drawing/2014/main" id="{00000000-0008-0000-0000-000008000000}"/>
            </a:ext>
          </a:extLst>
        </xdr:cNvPr>
        <xdr:cNvSpPr txBox="1"/>
      </xdr:nvSpPr>
      <xdr:spPr>
        <a:xfrm>
          <a:off x="7756071"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138</xdr:row>
      <xdr:rowOff>0</xdr:rowOff>
    </xdr:from>
    <xdr:ext cx="904875" cy="267381"/>
    <xdr:sp macro="" textlink="">
      <xdr:nvSpPr>
        <xdr:cNvPr id="17" name="テキスト ボックス 16">
          <a:extLst>
            <a:ext uri="{FF2B5EF4-FFF2-40B4-BE49-F238E27FC236}">
              <a16:creationId xmlns:a16="http://schemas.microsoft.com/office/drawing/2014/main" id="{00000000-0008-0000-0000-000008000000}"/>
            </a:ext>
          </a:extLst>
        </xdr:cNvPr>
        <xdr:cNvSpPr txBox="1"/>
      </xdr:nvSpPr>
      <xdr:spPr>
        <a:xfrm>
          <a:off x="6939643"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30</xdr:col>
      <xdr:colOff>0</xdr:colOff>
      <xdr:row>138</xdr:row>
      <xdr:rowOff>0</xdr:rowOff>
    </xdr:from>
    <xdr:ext cx="904875" cy="267381"/>
    <xdr:sp macro="" textlink="">
      <xdr:nvSpPr>
        <xdr:cNvPr id="18" name="テキスト ボックス 17">
          <a:extLst>
            <a:ext uri="{FF2B5EF4-FFF2-40B4-BE49-F238E27FC236}">
              <a16:creationId xmlns:a16="http://schemas.microsoft.com/office/drawing/2014/main" id="{00000000-0008-0000-0000-000008000000}"/>
            </a:ext>
          </a:extLst>
        </xdr:cNvPr>
        <xdr:cNvSpPr txBox="1"/>
      </xdr:nvSpPr>
      <xdr:spPr>
        <a:xfrm>
          <a:off x="6123214"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46</xdr:col>
      <xdr:colOff>0</xdr:colOff>
      <xdr:row>132</xdr:row>
      <xdr:rowOff>0</xdr:rowOff>
    </xdr:from>
    <xdr:to>
      <xdr:col>49</xdr:col>
      <xdr:colOff>289080</xdr:colOff>
      <xdr:row>132</xdr:row>
      <xdr:rowOff>238125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388929" y="17648464"/>
          <a:ext cx="901401"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136</xdr:row>
      <xdr:rowOff>0</xdr:rowOff>
    </xdr:from>
    <xdr:to>
      <xdr:col>49</xdr:col>
      <xdr:colOff>289080</xdr:colOff>
      <xdr:row>136</xdr:row>
      <xdr:rowOff>238125</xdr:rowOff>
    </xdr:to>
    <xdr:sp macro="" textlink="">
      <xdr:nvSpPr>
        <xdr:cNvPr id="21" name="テキスト ボックス 20">
          <a:extLst>
            <a:ext uri="{FF2B5EF4-FFF2-40B4-BE49-F238E27FC236}">
              <a16:creationId xmlns:a16="http://schemas.microsoft.com/office/drawing/2014/main" id="{00000000-0008-0000-0000-000014000000}"/>
            </a:ext>
          </a:extLst>
        </xdr:cNvPr>
        <xdr:cNvSpPr txBox="1"/>
      </xdr:nvSpPr>
      <xdr:spPr>
        <a:xfrm>
          <a:off x="9388929" y="19145250"/>
          <a:ext cx="901401"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63500</xdr:colOff>
      <xdr:row>748</xdr:row>
      <xdr:rowOff>101600</xdr:rowOff>
    </xdr:from>
    <xdr:to>
      <xdr:col>21</xdr:col>
      <xdr:colOff>244</xdr:colOff>
      <xdr:row>750</xdr:row>
      <xdr:rowOff>119880</xdr:rowOff>
    </xdr:to>
    <xdr:sp macro="" textlink="">
      <xdr:nvSpPr>
        <xdr:cNvPr id="22" name="正方形/長方形 21">
          <a:extLst>
            <a:ext uri="{FF2B5EF4-FFF2-40B4-BE49-F238E27FC236}">
              <a16:creationId xmlns:a16="http://schemas.microsoft.com/office/drawing/2014/main" id="{00000000-0008-0000-0000-000056000000}"/>
            </a:ext>
          </a:extLst>
        </xdr:cNvPr>
        <xdr:cNvSpPr/>
      </xdr:nvSpPr>
      <xdr:spPr>
        <a:xfrm>
          <a:off x="1663700" y="48831500"/>
          <a:ext cx="2537069" cy="723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endParaRPr kumimoji="1" lang="en-US" altLang="ja-JP" sz="1200">
            <a:solidFill>
              <a:schemeClr val="tx1"/>
            </a:solidFill>
          </a:endParaRPr>
        </a:p>
        <a:p>
          <a:pPr algn="ctr"/>
          <a:endParaRPr kumimoji="1" lang="ja-JP" altLang="en-US" sz="1200">
            <a:solidFill>
              <a:schemeClr val="tx1"/>
            </a:solidFill>
            <a:latin typeface="+mn-ea"/>
            <a:ea typeface="+mn-ea"/>
          </a:endParaRPr>
        </a:p>
      </xdr:txBody>
    </xdr:sp>
    <xdr:clientData/>
  </xdr:twoCellAnchor>
  <xdr:twoCellAnchor>
    <xdr:from>
      <xdr:col>8</xdr:col>
      <xdr:colOff>38615</xdr:colOff>
      <xdr:row>750</xdr:row>
      <xdr:rowOff>141588</xdr:rowOff>
    </xdr:from>
    <xdr:to>
      <xdr:col>21</xdr:col>
      <xdr:colOff>107156</xdr:colOff>
      <xdr:row>751</xdr:row>
      <xdr:rowOff>180013</xdr:rowOff>
    </xdr:to>
    <xdr:sp macro="" textlink="">
      <xdr:nvSpPr>
        <xdr:cNvPr id="23" name="大かっこ 22">
          <a:extLst>
            <a:ext uri="{FF2B5EF4-FFF2-40B4-BE49-F238E27FC236}">
              <a16:creationId xmlns:a16="http://schemas.microsoft.com/office/drawing/2014/main" id="{00000000-0008-0000-0000-000057000000}"/>
            </a:ext>
          </a:extLst>
        </xdr:cNvPr>
        <xdr:cNvSpPr/>
      </xdr:nvSpPr>
      <xdr:spPr>
        <a:xfrm>
          <a:off x="1638815" y="49576338"/>
          <a:ext cx="2668866" cy="390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77229</xdr:colOff>
      <xdr:row>750</xdr:row>
      <xdr:rowOff>218817</xdr:rowOff>
    </xdr:from>
    <xdr:to>
      <xdr:col>20</xdr:col>
      <xdr:colOff>186958</xdr:colOff>
      <xdr:row>751</xdr:row>
      <xdr:rowOff>155216</xdr:rowOff>
    </xdr:to>
    <xdr:sp macro="" textlink="">
      <xdr:nvSpPr>
        <xdr:cNvPr id="24" name="テキスト ボックス 23">
          <a:extLst>
            <a:ext uri="{FF2B5EF4-FFF2-40B4-BE49-F238E27FC236}">
              <a16:creationId xmlns:a16="http://schemas.microsoft.com/office/drawing/2014/main" id="{00000000-0008-0000-0000-000058000000}"/>
            </a:ext>
          </a:extLst>
        </xdr:cNvPr>
        <xdr:cNvSpPr txBox="1"/>
      </xdr:nvSpPr>
      <xdr:spPr>
        <a:xfrm>
          <a:off x="1877454" y="49653567"/>
          <a:ext cx="2310004" cy="288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10</xdr:col>
      <xdr:colOff>193075</xdr:colOff>
      <xdr:row>757</xdr:row>
      <xdr:rowOff>283178</xdr:rowOff>
    </xdr:from>
    <xdr:to>
      <xdr:col>39</xdr:col>
      <xdr:colOff>190500</xdr:colOff>
      <xdr:row>757</xdr:row>
      <xdr:rowOff>296333</xdr:rowOff>
    </xdr:to>
    <xdr:cxnSp macro="">
      <xdr:nvCxnSpPr>
        <xdr:cNvPr id="25" name="直線コネクタ 24">
          <a:extLst>
            <a:ext uri="{FF2B5EF4-FFF2-40B4-BE49-F238E27FC236}">
              <a16:creationId xmlns:a16="http://schemas.microsoft.com/office/drawing/2014/main" id="{00000000-0008-0000-0000-000059000000}"/>
            </a:ext>
          </a:extLst>
        </xdr:cNvPr>
        <xdr:cNvCxnSpPr/>
      </xdr:nvCxnSpPr>
      <xdr:spPr>
        <a:xfrm>
          <a:off x="2203908" y="50289428"/>
          <a:ext cx="5828842" cy="131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xdr:colOff>
      <xdr:row>757</xdr:row>
      <xdr:rowOff>283177</xdr:rowOff>
    </xdr:from>
    <xdr:to>
      <xdr:col>11</xdr:col>
      <xdr:colOff>2803</xdr:colOff>
      <xdr:row>759</xdr:row>
      <xdr:rowOff>344132</xdr:rowOff>
    </xdr:to>
    <xdr:cxnSp macro="">
      <xdr:nvCxnSpPr>
        <xdr:cNvPr id="26" name="直線矢印コネクタ 25">
          <a:extLst>
            <a:ext uri="{FF2B5EF4-FFF2-40B4-BE49-F238E27FC236}">
              <a16:creationId xmlns:a16="http://schemas.microsoft.com/office/drawing/2014/main" id="{00000000-0008-0000-0000-00005A000000}"/>
            </a:ext>
          </a:extLst>
        </xdr:cNvPr>
        <xdr:cNvCxnSpPr/>
      </xdr:nvCxnSpPr>
      <xdr:spPr>
        <a:xfrm>
          <a:off x="2200276" y="52184902"/>
          <a:ext cx="2802"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205944</xdr:colOff>
      <xdr:row>757</xdr:row>
      <xdr:rowOff>270304</xdr:rowOff>
    </xdr:from>
    <xdr:to>
      <xdr:col>22</xdr:col>
      <xdr:colOff>2800</xdr:colOff>
      <xdr:row>759</xdr:row>
      <xdr:rowOff>331259</xdr:rowOff>
    </xdr:to>
    <xdr:cxnSp macro="">
      <xdr:nvCxnSpPr>
        <xdr:cNvPr id="27" name="直線矢印コネクタ 26">
          <a:extLst>
            <a:ext uri="{FF2B5EF4-FFF2-40B4-BE49-F238E27FC236}">
              <a16:creationId xmlns:a16="http://schemas.microsoft.com/office/drawing/2014/main" id="{00000000-0008-0000-0000-00005B000000}"/>
            </a:ext>
          </a:extLst>
        </xdr:cNvPr>
        <xdr:cNvCxnSpPr/>
      </xdr:nvCxnSpPr>
      <xdr:spPr>
        <a:xfrm>
          <a:off x="4396944" y="52172029"/>
          <a:ext cx="6406"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185964</xdr:colOff>
      <xdr:row>757</xdr:row>
      <xdr:rowOff>310390</xdr:rowOff>
    </xdr:from>
    <xdr:to>
      <xdr:col>39</xdr:col>
      <xdr:colOff>188766</xdr:colOff>
      <xdr:row>760</xdr:row>
      <xdr:rowOff>17559</xdr:rowOff>
    </xdr:to>
    <xdr:cxnSp macro="">
      <xdr:nvCxnSpPr>
        <xdr:cNvPr id="29" name="直線矢印コネクタ 28">
          <a:extLst>
            <a:ext uri="{FF2B5EF4-FFF2-40B4-BE49-F238E27FC236}">
              <a16:creationId xmlns:a16="http://schemas.microsoft.com/office/drawing/2014/main" id="{00000000-0008-0000-0000-00005D000000}"/>
            </a:ext>
          </a:extLst>
        </xdr:cNvPr>
        <xdr:cNvCxnSpPr/>
      </xdr:nvCxnSpPr>
      <xdr:spPr>
        <a:xfrm>
          <a:off x="8028214" y="50316640"/>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54429</xdr:colOff>
      <xdr:row>760</xdr:row>
      <xdr:rowOff>13607</xdr:rowOff>
    </xdr:from>
    <xdr:to>
      <xdr:col>15</xdr:col>
      <xdr:colOff>183361</xdr:colOff>
      <xdr:row>760</xdr:row>
      <xdr:rowOff>308204</xdr:rowOff>
    </xdr:to>
    <xdr:sp macro="" textlink="">
      <xdr:nvSpPr>
        <xdr:cNvPr id="30" name="テキスト ボックス 29">
          <a:extLst>
            <a:ext uri="{FF2B5EF4-FFF2-40B4-BE49-F238E27FC236}">
              <a16:creationId xmlns:a16="http://schemas.microsoft.com/office/drawing/2014/main" id="{00000000-0008-0000-0000-00005E000000}"/>
            </a:ext>
          </a:extLst>
        </xdr:cNvPr>
        <xdr:cNvSpPr txBox="1"/>
      </xdr:nvSpPr>
      <xdr:spPr>
        <a:xfrm>
          <a:off x="1687286" y="52659643"/>
          <a:ext cx="1557682" cy="294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7</xdr:col>
      <xdr:colOff>167330</xdr:colOff>
      <xdr:row>761</xdr:row>
      <xdr:rowOff>12872</xdr:rowOff>
    </xdr:from>
    <xdr:to>
      <xdr:col>14</xdr:col>
      <xdr:colOff>176893</xdr:colOff>
      <xdr:row>763</xdr:row>
      <xdr:rowOff>6370</xdr:rowOff>
    </xdr:to>
    <xdr:sp macro="" textlink="">
      <xdr:nvSpPr>
        <xdr:cNvPr id="31"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1567505" y="53324297"/>
          <a:ext cx="1409738" cy="69834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112</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140893</xdr:colOff>
      <xdr:row>759</xdr:row>
      <xdr:rowOff>343245</xdr:rowOff>
    </xdr:from>
    <xdr:to>
      <xdr:col>35</xdr:col>
      <xdr:colOff>39606</xdr:colOff>
      <xdr:row>760</xdr:row>
      <xdr:rowOff>277929</xdr:rowOff>
    </xdr:to>
    <xdr:sp macro="" textlink="">
      <xdr:nvSpPr>
        <xdr:cNvPr id="33" name="テキスト ボックス 32">
          <a:extLst>
            <a:ext uri="{FF2B5EF4-FFF2-40B4-BE49-F238E27FC236}">
              <a16:creationId xmlns:a16="http://schemas.microsoft.com/office/drawing/2014/main" id="{00000000-0008-0000-0000-000061000000}"/>
            </a:ext>
          </a:extLst>
        </xdr:cNvPr>
        <xdr:cNvSpPr txBox="1"/>
      </xdr:nvSpPr>
      <xdr:spPr>
        <a:xfrm>
          <a:off x="5369060" y="51047995"/>
          <a:ext cx="1708463"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84667</xdr:colOff>
      <xdr:row>759</xdr:row>
      <xdr:rowOff>325835</xdr:rowOff>
    </xdr:from>
    <xdr:to>
      <xdr:col>44</xdr:col>
      <xdr:colOff>192350</xdr:colOff>
      <xdr:row>760</xdr:row>
      <xdr:rowOff>260519</xdr:rowOff>
    </xdr:to>
    <xdr:sp macro="" textlink="">
      <xdr:nvSpPr>
        <xdr:cNvPr id="34" name="テキスト ボックス 33">
          <a:extLst>
            <a:ext uri="{FF2B5EF4-FFF2-40B4-BE49-F238E27FC236}">
              <a16:creationId xmlns:a16="http://schemas.microsoft.com/office/drawing/2014/main" id="{00000000-0008-0000-0000-000062000000}"/>
            </a:ext>
          </a:extLst>
        </xdr:cNvPr>
        <xdr:cNvSpPr txBox="1"/>
      </xdr:nvSpPr>
      <xdr:spPr>
        <a:xfrm>
          <a:off x="7323667" y="51030585"/>
          <a:ext cx="171635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192011</xdr:colOff>
      <xdr:row>760</xdr:row>
      <xdr:rowOff>346759</xdr:rowOff>
    </xdr:from>
    <xdr:to>
      <xdr:col>34</xdr:col>
      <xdr:colOff>116417</xdr:colOff>
      <xdr:row>762</xdr:row>
      <xdr:rowOff>328085</xdr:rowOff>
    </xdr:to>
    <xdr:sp macro="" textlink="">
      <xdr:nvSpPr>
        <xdr:cNvPr id="36" name="Rectangle 188">
          <a:extLst>
            <a:ext uri="{FF2B5EF4-FFF2-40B4-BE49-F238E27FC236}">
              <a16:creationId xmlns:a16="http://schemas.microsoft.com/office/drawing/2014/main" id="{00000000-0008-0000-0000-000064000000}"/>
            </a:ext>
          </a:extLst>
        </xdr:cNvPr>
        <xdr:cNvSpPr>
          <a:spLocks noChangeArrowheads="1"/>
        </xdr:cNvSpPr>
      </xdr:nvSpPr>
      <xdr:spPr bwMode="auto">
        <a:xfrm>
          <a:off x="5621261" y="51400759"/>
          <a:ext cx="1331989" cy="67982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大和綜合印刷（株）</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mn-ea"/>
              <a:ea typeface="+mn-ea"/>
              <a:cs typeface="Arial"/>
            </a:rPr>
            <a:t>0.4</a:t>
          </a:r>
          <a:r>
            <a:rPr lang="ja-JP" altLang="en-US" sz="1000" b="0" i="0" u="none" strike="noStrike" baseline="0">
              <a:solidFill>
                <a:srgbClr val="000000"/>
              </a:solidFill>
              <a:latin typeface="Arial"/>
              <a:cs typeface="Arial"/>
            </a:rPr>
            <a:t>百万円</a:t>
          </a:r>
        </a:p>
      </xdr:txBody>
    </xdr:sp>
    <xdr:clientData/>
  </xdr:twoCellAnchor>
  <xdr:twoCellAnchor>
    <xdr:from>
      <xdr:col>38</xdr:col>
      <xdr:colOff>10583</xdr:colOff>
      <xdr:row>761</xdr:row>
      <xdr:rowOff>16632</xdr:rowOff>
    </xdr:from>
    <xdr:to>
      <xdr:col>44</xdr:col>
      <xdr:colOff>137583</xdr:colOff>
      <xdr:row>762</xdr:row>
      <xdr:rowOff>338668</xdr:rowOff>
    </xdr:to>
    <xdr:sp macro="" textlink="">
      <xdr:nvSpPr>
        <xdr:cNvPr id="37" name="Rectangle 188">
          <a:extLst>
            <a:ext uri="{FF2B5EF4-FFF2-40B4-BE49-F238E27FC236}">
              <a16:creationId xmlns:a16="http://schemas.microsoft.com/office/drawing/2014/main" id="{00000000-0008-0000-0000-000065000000}"/>
            </a:ext>
          </a:extLst>
        </xdr:cNvPr>
        <xdr:cNvSpPr>
          <a:spLocks noChangeArrowheads="1"/>
        </xdr:cNvSpPr>
      </xdr:nvSpPr>
      <xdr:spPr bwMode="auto">
        <a:xfrm>
          <a:off x="7651750" y="51419882"/>
          <a:ext cx="1333500" cy="67128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株式会社太陽美術</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37</xdr:col>
      <xdr:colOff>29749</xdr:colOff>
      <xdr:row>749</xdr:row>
      <xdr:rowOff>34894</xdr:rowOff>
    </xdr:from>
    <xdr:to>
      <xdr:col>45</xdr:col>
      <xdr:colOff>174369</xdr:colOff>
      <xdr:row>750</xdr:row>
      <xdr:rowOff>308374</xdr:rowOff>
    </xdr:to>
    <xdr:sp macro="" textlink="">
      <xdr:nvSpPr>
        <xdr:cNvPr id="38" name="正方形/長方形 37">
          <a:extLst>
            <a:ext uri="{FF2B5EF4-FFF2-40B4-BE49-F238E27FC236}">
              <a16:creationId xmlns:a16="http://schemas.microsoft.com/office/drawing/2014/main" id="{00000000-0008-0000-0000-000066000000}"/>
            </a:ext>
          </a:extLst>
        </xdr:cNvPr>
        <xdr:cNvSpPr/>
      </xdr:nvSpPr>
      <xdr:spPr>
        <a:xfrm>
          <a:off x="7469832" y="47247144"/>
          <a:ext cx="1753287" cy="6227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9.3</a:t>
          </a:r>
          <a:r>
            <a:rPr kumimoji="1" lang="ja-JP" altLang="en-US" sz="1100">
              <a:solidFill>
                <a:schemeClr val="tx1"/>
              </a:solidFill>
              <a:latin typeface="+mn-ea"/>
              <a:ea typeface="+mn-ea"/>
            </a:rPr>
            <a:t>百万円</a:t>
          </a:r>
        </a:p>
      </xdr:txBody>
    </xdr:sp>
    <xdr:clientData/>
  </xdr:twoCellAnchor>
  <xdr:twoCellAnchor>
    <xdr:from>
      <xdr:col>6</xdr:col>
      <xdr:colOff>193074</xdr:colOff>
      <xdr:row>763</xdr:row>
      <xdr:rowOff>90101</xdr:rowOff>
    </xdr:from>
    <xdr:to>
      <xdr:col>16</xdr:col>
      <xdr:colOff>0</xdr:colOff>
      <xdr:row>765</xdr:row>
      <xdr:rowOff>12870</xdr:rowOff>
    </xdr:to>
    <xdr:sp macro="" textlink="">
      <xdr:nvSpPr>
        <xdr:cNvPr id="39" name="大かっこ 38">
          <a:extLst>
            <a:ext uri="{FF2B5EF4-FFF2-40B4-BE49-F238E27FC236}">
              <a16:creationId xmlns:a16="http://schemas.microsoft.com/office/drawing/2014/main" id="{00000000-0008-0000-0000-000067000000}"/>
            </a:ext>
          </a:extLst>
        </xdr:cNvPr>
        <xdr:cNvSpPr/>
      </xdr:nvSpPr>
      <xdr:spPr>
        <a:xfrm>
          <a:off x="1393224" y="54106376"/>
          <a:ext cx="1807176" cy="941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73046</xdr:colOff>
      <xdr:row>763</xdr:row>
      <xdr:rowOff>197901</xdr:rowOff>
    </xdr:from>
    <xdr:to>
      <xdr:col>15</xdr:col>
      <xdr:colOff>163286</xdr:colOff>
      <xdr:row>765</xdr:row>
      <xdr:rowOff>107799</xdr:rowOff>
    </xdr:to>
    <xdr:sp macro="" textlink="">
      <xdr:nvSpPr>
        <xdr:cNvPr id="40" name="テキスト ボックス 39">
          <a:extLst>
            <a:ext uri="{FF2B5EF4-FFF2-40B4-BE49-F238E27FC236}">
              <a16:creationId xmlns:a16="http://schemas.microsoft.com/office/drawing/2014/main" id="{00000000-0008-0000-0000-000068000000}"/>
            </a:ext>
          </a:extLst>
        </xdr:cNvPr>
        <xdr:cNvSpPr txBox="1"/>
      </xdr:nvSpPr>
      <xdr:spPr>
        <a:xfrm>
          <a:off x="1473221" y="54214176"/>
          <a:ext cx="1690440" cy="92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生活衛生関係営業の生産性向上を図るためのガイドライン・マニュアル更新に係る調査等一式事業</a:t>
          </a:r>
        </a:p>
      </xdr:txBody>
    </xdr:sp>
    <xdr:clientData/>
  </xdr:twoCellAnchor>
  <xdr:twoCellAnchor>
    <xdr:from>
      <xdr:col>15</xdr:col>
      <xdr:colOff>0</xdr:colOff>
      <xdr:row>751</xdr:row>
      <xdr:rowOff>334665</xdr:rowOff>
    </xdr:from>
    <xdr:to>
      <xdr:col>15</xdr:col>
      <xdr:colOff>1</xdr:colOff>
      <xdr:row>757</xdr:row>
      <xdr:rowOff>296048</xdr:rowOff>
    </xdr:to>
    <xdr:cxnSp macro="">
      <xdr:nvCxnSpPr>
        <xdr:cNvPr id="41" name="直線コネクタ 40">
          <a:extLst>
            <a:ext uri="{FF2B5EF4-FFF2-40B4-BE49-F238E27FC236}">
              <a16:creationId xmlns:a16="http://schemas.microsoft.com/office/drawing/2014/main" id="{00000000-0008-0000-0000-000069000000}"/>
            </a:ext>
          </a:extLst>
        </xdr:cNvPr>
        <xdr:cNvCxnSpPr/>
      </xdr:nvCxnSpPr>
      <xdr:spPr>
        <a:xfrm flipV="1">
          <a:off x="3000375" y="50121840"/>
          <a:ext cx="1" cy="20759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125489</xdr:colOff>
      <xdr:row>763</xdr:row>
      <xdr:rowOff>173918</xdr:rowOff>
    </xdr:from>
    <xdr:to>
      <xdr:col>44</xdr:col>
      <xdr:colOff>33262</xdr:colOff>
      <xdr:row>764</xdr:row>
      <xdr:rowOff>592160</xdr:rowOff>
    </xdr:to>
    <xdr:sp macro="" textlink="">
      <xdr:nvSpPr>
        <xdr:cNvPr id="42" name="テキスト ボックス 41">
          <a:extLst>
            <a:ext uri="{FF2B5EF4-FFF2-40B4-BE49-F238E27FC236}">
              <a16:creationId xmlns:a16="http://schemas.microsoft.com/office/drawing/2014/main" id="{00000000-0008-0000-0000-00006A000000}"/>
            </a:ext>
          </a:extLst>
        </xdr:cNvPr>
        <xdr:cNvSpPr txBox="1"/>
      </xdr:nvSpPr>
      <xdr:spPr>
        <a:xfrm>
          <a:off x="7766656" y="52275668"/>
          <a:ext cx="1114273" cy="76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建築物環境衛生管理技術者資料</a:t>
          </a:r>
        </a:p>
        <a:p>
          <a:pPr>
            <a:lnSpc>
              <a:spcPts val="1300"/>
            </a:lnSpc>
          </a:pPr>
          <a:endParaRPr kumimoji="1" lang="ja-JP" altLang="en-US" sz="1100"/>
        </a:p>
      </xdr:txBody>
    </xdr:sp>
    <xdr:clientData/>
  </xdr:twoCellAnchor>
  <xdr:twoCellAnchor>
    <xdr:from>
      <xdr:col>38</xdr:col>
      <xdr:colOff>21166</xdr:colOff>
      <xdr:row>763</xdr:row>
      <xdr:rowOff>84708</xdr:rowOff>
    </xdr:from>
    <xdr:to>
      <xdr:col>44</xdr:col>
      <xdr:colOff>148166</xdr:colOff>
      <xdr:row>764</xdr:row>
      <xdr:rowOff>656166</xdr:rowOff>
    </xdr:to>
    <xdr:sp macro="" textlink="">
      <xdr:nvSpPr>
        <xdr:cNvPr id="44" name="大かっこ 43">
          <a:extLst>
            <a:ext uri="{FF2B5EF4-FFF2-40B4-BE49-F238E27FC236}">
              <a16:creationId xmlns:a16="http://schemas.microsoft.com/office/drawing/2014/main" id="{00000000-0008-0000-0000-00006C000000}"/>
            </a:ext>
          </a:extLst>
        </xdr:cNvPr>
        <xdr:cNvSpPr/>
      </xdr:nvSpPr>
      <xdr:spPr>
        <a:xfrm>
          <a:off x="7662333" y="52186458"/>
          <a:ext cx="1333500" cy="920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18143</xdr:colOff>
      <xdr:row>763</xdr:row>
      <xdr:rowOff>90795</xdr:rowOff>
    </xdr:from>
    <xdr:to>
      <xdr:col>35</xdr:col>
      <xdr:colOff>169332</xdr:colOff>
      <xdr:row>765</xdr:row>
      <xdr:rowOff>31749</xdr:rowOff>
    </xdr:to>
    <xdr:sp macro="" textlink="">
      <xdr:nvSpPr>
        <xdr:cNvPr id="45" name="大かっこ 44">
          <a:extLst>
            <a:ext uri="{FF2B5EF4-FFF2-40B4-BE49-F238E27FC236}">
              <a16:creationId xmlns:a16="http://schemas.microsoft.com/office/drawing/2014/main" id="{00000000-0008-0000-0000-00006D000000}"/>
            </a:ext>
          </a:extLst>
        </xdr:cNvPr>
        <xdr:cNvSpPr/>
      </xdr:nvSpPr>
      <xdr:spPr>
        <a:xfrm>
          <a:off x="5648476" y="52192545"/>
          <a:ext cx="1558773" cy="956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63500</xdr:colOff>
      <xdr:row>763</xdr:row>
      <xdr:rowOff>166278</xdr:rowOff>
    </xdr:from>
    <xdr:to>
      <xdr:col>35</xdr:col>
      <xdr:colOff>63500</xdr:colOff>
      <xdr:row>764</xdr:row>
      <xdr:rowOff>624417</xdr:rowOff>
    </xdr:to>
    <xdr:sp macro="" textlink="">
      <xdr:nvSpPr>
        <xdr:cNvPr id="46" name="テキスト ボックス 45">
          <a:extLst>
            <a:ext uri="{FF2B5EF4-FFF2-40B4-BE49-F238E27FC236}">
              <a16:creationId xmlns:a16="http://schemas.microsoft.com/office/drawing/2014/main" id="{00000000-0008-0000-0000-00006E000000}"/>
            </a:ext>
          </a:extLst>
        </xdr:cNvPr>
        <xdr:cNvSpPr txBox="1"/>
      </xdr:nvSpPr>
      <xdr:spPr>
        <a:xfrm>
          <a:off x="5693833" y="52268028"/>
          <a:ext cx="1407584" cy="8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endParaRPr lang="en-US" altLang="ja-JP" sz="1100" b="0" i="0" baseline="0">
            <a:solidFill>
              <a:schemeClr val="tx1"/>
            </a:solidFill>
            <a:effectLst/>
            <a:latin typeface="+mn-lt"/>
            <a:ea typeface="+mn-ea"/>
            <a:cs typeface="+mn-cs"/>
          </a:endParaRPr>
        </a:p>
        <a:p>
          <a:r>
            <a:rPr lang="ja-JP" altLang="en-US" sz="1100" b="0" i="0" baseline="0">
              <a:solidFill>
                <a:schemeClr val="tx1"/>
              </a:solidFill>
              <a:effectLst/>
              <a:latin typeface="+mn-lt"/>
              <a:ea typeface="+mn-ea"/>
              <a:cs typeface="+mn-cs"/>
            </a:rPr>
            <a:t>リーフレット作成　</a:t>
          </a:r>
          <a:endParaRPr kumimoji="1" lang="ja-JP" altLang="en-US" sz="1100"/>
        </a:p>
      </xdr:txBody>
    </xdr:sp>
    <xdr:clientData/>
  </xdr:twoCellAnchor>
  <xdr:twoCellAnchor>
    <xdr:from>
      <xdr:col>11</xdr:col>
      <xdr:colOff>0</xdr:colOff>
      <xdr:row>764</xdr:row>
      <xdr:rowOff>660400</xdr:rowOff>
    </xdr:from>
    <xdr:to>
      <xdr:col>11</xdr:col>
      <xdr:colOff>12700</xdr:colOff>
      <xdr:row>766</xdr:row>
      <xdr:rowOff>317500</xdr:rowOff>
    </xdr:to>
    <xdr:cxnSp macro="">
      <xdr:nvCxnSpPr>
        <xdr:cNvPr id="48" name="直線矢印コネクタ 47"/>
        <xdr:cNvCxnSpPr/>
      </xdr:nvCxnSpPr>
      <xdr:spPr>
        <a:xfrm flipH="1">
          <a:off x="2200275" y="55029100"/>
          <a:ext cx="12700" cy="990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11905</xdr:colOff>
      <xdr:row>767</xdr:row>
      <xdr:rowOff>11905</xdr:rowOff>
    </xdr:from>
    <xdr:to>
      <xdr:col>16</xdr:col>
      <xdr:colOff>190500</xdr:colOff>
      <xdr:row>769</xdr:row>
      <xdr:rowOff>222250</xdr:rowOff>
    </xdr:to>
    <xdr:sp macro="" textlink="">
      <xdr:nvSpPr>
        <xdr:cNvPr id="49" name="Rectangle 188"/>
        <xdr:cNvSpPr>
          <a:spLocks noChangeArrowheads="1"/>
        </xdr:cNvSpPr>
      </xdr:nvSpPr>
      <xdr:spPr bwMode="auto">
        <a:xfrm>
          <a:off x="1620572" y="54526655"/>
          <a:ext cx="1787261" cy="81359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．全国指導センター、有限会社ミームデザイン等（７者）</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23.9</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104509</xdr:colOff>
      <xdr:row>769</xdr:row>
      <xdr:rowOff>308769</xdr:rowOff>
    </xdr:from>
    <xdr:to>
      <xdr:col>17</xdr:col>
      <xdr:colOff>97366</xdr:colOff>
      <xdr:row>771</xdr:row>
      <xdr:rowOff>83107</xdr:rowOff>
    </xdr:to>
    <xdr:sp macro="" textlink="">
      <xdr:nvSpPr>
        <xdr:cNvPr id="50" name="大かっこ 49"/>
        <xdr:cNvSpPr/>
      </xdr:nvSpPr>
      <xdr:spPr>
        <a:xfrm>
          <a:off x="1512092" y="55426769"/>
          <a:ext cx="2003691" cy="59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179916</xdr:colOff>
      <xdr:row>769</xdr:row>
      <xdr:rowOff>365655</xdr:rowOff>
    </xdr:from>
    <xdr:to>
      <xdr:col>17</xdr:col>
      <xdr:colOff>61382</xdr:colOff>
      <xdr:row>771</xdr:row>
      <xdr:rowOff>40217</xdr:rowOff>
    </xdr:to>
    <xdr:sp macro="" textlink="">
      <xdr:nvSpPr>
        <xdr:cNvPr id="51" name="テキスト ボックス 50"/>
        <xdr:cNvSpPr txBox="1"/>
      </xdr:nvSpPr>
      <xdr:spPr>
        <a:xfrm>
          <a:off x="1587499" y="55483655"/>
          <a:ext cx="1892300" cy="500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8</xdr:col>
      <xdr:colOff>63500</xdr:colOff>
      <xdr:row>748</xdr:row>
      <xdr:rowOff>101600</xdr:rowOff>
    </xdr:from>
    <xdr:to>
      <xdr:col>20</xdr:col>
      <xdr:colOff>193919</xdr:colOff>
      <xdr:row>750</xdr:row>
      <xdr:rowOff>123055</xdr:rowOff>
    </xdr:to>
    <xdr:sp macro="" textlink="">
      <xdr:nvSpPr>
        <xdr:cNvPr id="52" name="正方形/長方形 51"/>
        <xdr:cNvSpPr/>
      </xdr:nvSpPr>
      <xdr:spPr>
        <a:xfrm>
          <a:off x="1663700" y="48831500"/>
          <a:ext cx="2530719" cy="7263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124.3</a:t>
          </a:r>
          <a:r>
            <a:rPr kumimoji="1" lang="ja-JP" altLang="en-US" sz="1200">
              <a:solidFill>
                <a:schemeClr val="tx1"/>
              </a:solidFill>
              <a:latin typeface="+mn-ea"/>
              <a:ea typeface="+mn-ea"/>
            </a:rPr>
            <a:t>百万円</a:t>
          </a:r>
        </a:p>
      </xdr:txBody>
    </xdr:sp>
    <xdr:clientData/>
  </xdr:twoCellAnchor>
  <xdr:twoCellAnchor>
    <xdr:from>
      <xdr:col>7</xdr:col>
      <xdr:colOff>101600</xdr:colOff>
      <xdr:row>766</xdr:row>
      <xdr:rowOff>368300</xdr:rowOff>
    </xdr:from>
    <xdr:to>
      <xdr:col>16</xdr:col>
      <xdr:colOff>3060</xdr:colOff>
      <xdr:row>766</xdr:row>
      <xdr:rowOff>652234</xdr:rowOff>
    </xdr:to>
    <xdr:sp macro="" textlink="">
      <xdr:nvSpPr>
        <xdr:cNvPr id="53" name="テキスト ボックス 52">
          <a:extLst>
            <a:ext uri="{FF2B5EF4-FFF2-40B4-BE49-F238E27FC236}">
              <a16:creationId xmlns:a16="http://schemas.microsoft.com/office/drawing/2014/main" id="{00000000-0008-0000-0000-00005E000000}"/>
            </a:ext>
          </a:extLst>
        </xdr:cNvPr>
        <xdr:cNvSpPr txBox="1"/>
      </xdr:nvSpPr>
      <xdr:spPr>
        <a:xfrm>
          <a:off x="1501775" y="56070500"/>
          <a:ext cx="1701685"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22232</xdr:colOff>
      <xdr:row>757</xdr:row>
      <xdr:rowOff>307369</xdr:rowOff>
    </xdr:from>
    <xdr:to>
      <xdr:col>31</xdr:col>
      <xdr:colOff>25034</xdr:colOff>
      <xdr:row>760</xdr:row>
      <xdr:rowOff>14538</xdr:rowOff>
    </xdr:to>
    <xdr:cxnSp macro="">
      <xdr:nvCxnSpPr>
        <xdr:cNvPr id="54" name="直線矢印コネクタ 53">
          <a:extLst>
            <a:ext uri="{FF2B5EF4-FFF2-40B4-BE49-F238E27FC236}">
              <a16:creationId xmlns:a16="http://schemas.microsoft.com/office/drawing/2014/main" id="{00000000-0008-0000-0000-00005D000000}"/>
            </a:ext>
          </a:extLst>
        </xdr:cNvPr>
        <xdr:cNvCxnSpPr/>
      </xdr:nvCxnSpPr>
      <xdr:spPr>
        <a:xfrm>
          <a:off x="6255815" y="50313619"/>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760</xdr:row>
      <xdr:rowOff>0</xdr:rowOff>
    </xdr:from>
    <xdr:to>
      <xdr:col>25</xdr:col>
      <xdr:colOff>128932</xdr:colOff>
      <xdr:row>760</xdr:row>
      <xdr:rowOff>294597</xdr:rowOff>
    </xdr:to>
    <xdr:sp macro="" textlink="">
      <xdr:nvSpPr>
        <xdr:cNvPr id="55" name="テキスト ボックス 54">
          <a:extLst>
            <a:ext uri="{FF2B5EF4-FFF2-40B4-BE49-F238E27FC236}">
              <a16:creationId xmlns:a16="http://schemas.microsoft.com/office/drawing/2014/main" id="{00000000-0008-0000-0000-00005E000000}"/>
            </a:ext>
          </a:extLst>
        </xdr:cNvPr>
        <xdr:cNvSpPr txBox="1"/>
      </xdr:nvSpPr>
      <xdr:spPr>
        <a:xfrm>
          <a:off x="3600450" y="52959000"/>
          <a:ext cx="1529107" cy="294597"/>
        </a:xfrm>
        <a:prstGeom prst="rect">
          <a:avLst/>
        </a:prstGeom>
        <a:noFill/>
        <a:ln>
          <a:noFill/>
        </a:ln>
        <a:effectLst/>
      </xdr:spPr>
      <xdr:txBody>
        <a:bodyPr vert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761</xdr:row>
      <xdr:rowOff>0</xdr:rowOff>
    </xdr:from>
    <xdr:to>
      <xdr:col>25</xdr:col>
      <xdr:colOff>9563</xdr:colOff>
      <xdr:row>762</xdr:row>
      <xdr:rowOff>347284</xdr:rowOff>
    </xdr:to>
    <xdr:sp macro="" textlink="">
      <xdr:nvSpPr>
        <xdr:cNvPr id="56"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3600450" y="53311425"/>
          <a:ext cx="1409738" cy="699709"/>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B</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．フォースバレー・コンシェルジュ株式会社</a:t>
          </a: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11.5</a:t>
          </a:r>
          <a:r>
            <a:rPr kumimoji="0"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176893</xdr:colOff>
      <xdr:row>763</xdr:row>
      <xdr:rowOff>190500</xdr:rowOff>
    </xdr:from>
    <xdr:to>
      <xdr:col>26</xdr:col>
      <xdr:colOff>63025</xdr:colOff>
      <xdr:row>765</xdr:row>
      <xdr:rowOff>100398</xdr:rowOff>
    </xdr:to>
    <xdr:sp macro="" textlink="">
      <xdr:nvSpPr>
        <xdr:cNvPr id="57" name="テキスト ボックス 56">
          <a:extLst>
            <a:ext uri="{FF2B5EF4-FFF2-40B4-BE49-F238E27FC236}">
              <a16:creationId xmlns:a16="http://schemas.microsoft.com/office/drawing/2014/main" id="{00000000-0008-0000-0000-000068000000}"/>
            </a:ext>
          </a:extLst>
        </xdr:cNvPr>
        <xdr:cNvSpPr txBox="1"/>
      </xdr:nvSpPr>
      <xdr:spPr>
        <a:xfrm>
          <a:off x="3577318" y="54206775"/>
          <a:ext cx="1686357" cy="929073"/>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クリーニング分野における外国人材受入れ体制適正化調査一式事業</a:t>
          </a:r>
        </a:p>
      </xdr:txBody>
    </xdr:sp>
    <xdr:clientData/>
  </xdr:twoCellAnchor>
  <xdr:twoCellAnchor>
    <xdr:from>
      <xdr:col>17</xdr:col>
      <xdr:colOff>81644</xdr:colOff>
      <xdr:row>763</xdr:row>
      <xdr:rowOff>95251</xdr:rowOff>
    </xdr:from>
    <xdr:to>
      <xdr:col>25</xdr:col>
      <xdr:colOff>169334</xdr:colOff>
      <xdr:row>765</xdr:row>
      <xdr:rowOff>18020</xdr:rowOff>
    </xdr:to>
    <xdr:sp macro="" textlink="">
      <xdr:nvSpPr>
        <xdr:cNvPr id="58" name="大かっこ 57">
          <a:extLst>
            <a:ext uri="{FF2B5EF4-FFF2-40B4-BE49-F238E27FC236}">
              <a16:creationId xmlns:a16="http://schemas.microsoft.com/office/drawing/2014/main" id="{00000000-0008-0000-0000-000067000000}"/>
            </a:ext>
          </a:extLst>
        </xdr:cNvPr>
        <xdr:cNvSpPr/>
      </xdr:nvSpPr>
      <xdr:spPr>
        <a:xfrm>
          <a:off x="3500061" y="52197001"/>
          <a:ext cx="1696356" cy="9387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816</v>
      </c>
      <c r="AK2" s="206"/>
      <c r="AL2" s="206"/>
      <c r="AM2" s="206"/>
      <c r="AN2" s="98" t="s">
        <v>403</v>
      </c>
      <c r="AO2" s="206">
        <v>20</v>
      </c>
      <c r="AP2" s="206"/>
      <c r="AQ2" s="206"/>
      <c r="AR2" s="99" t="s">
        <v>708</v>
      </c>
      <c r="AS2" s="207">
        <v>450</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711</v>
      </c>
      <c r="AF5" s="716"/>
      <c r="AG5" s="716"/>
      <c r="AH5" s="716"/>
      <c r="AI5" s="716"/>
      <c r="AJ5" s="716"/>
      <c r="AK5" s="716"/>
      <c r="AL5" s="716"/>
      <c r="AM5" s="716"/>
      <c r="AN5" s="716"/>
      <c r="AO5" s="716"/>
      <c r="AP5" s="717"/>
      <c r="AQ5" s="718" t="s">
        <v>712</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26.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3.7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8.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33</v>
      </c>
      <c r="Q13" s="164"/>
      <c r="R13" s="164"/>
      <c r="S13" s="164"/>
      <c r="T13" s="164"/>
      <c r="U13" s="164"/>
      <c r="V13" s="165"/>
      <c r="W13" s="163">
        <v>155</v>
      </c>
      <c r="X13" s="164"/>
      <c r="Y13" s="164"/>
      <c r="Z13" s="164"/>
      <c r="AA13" s="164"/>
      <c r="AB13" s="164"/>
      <c r="AC13" s="165"/>
      <c r="AD13" s="163">
        <v>183</v>
      </c>
      <c r="AE13" s="164"/>
      <c r="AF13" s="164"/>
      <c r="AG13" s="164"/>
      <c r="AH13" s="164"/>
      <c r="AI13" s="164"/>
      <c r="AJ13" s="165"/>
      <c r="AK13" s="163">
        <v>55</v>
      </c>
      <c r="AL13" s="164"/>
      <c r="AM13" s="164"/>
      <c r="AN13" s="164"/>
      <c r="AO13" s="164"/>
      <c r="AP13" s="164"/>
      <c r="AQ13" s="165"/>
      <c r="AR13" s="160">
        <v>248.21700000000001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73</v>
      </c>
      <c r="Q14" s="164"/>
      <c r="R14" s="164"/>
      <c r="S14" s="164"/>
      <c r="T14" s="164"/>
      <c r="U14" s="164"/>
      <c r="V14" s="165"/>
      <c r="W14" s="163">
        <v>76</v>
      </c>
      <c r="X14" s="164"/>
      <c r="Y14" s="164"/>
      <c r="Z14" s="164"/>
      <c r="AA14" s="164"/>
      <c r="AB14" s="164"/>
      <c r="AC14" s="165"/>
      <c r="AD14" s="163">
        <v>128</v>
      </c>
      <c r="AE14" s="164"/>
      <c r="AF14" s="164"/>
      <c r="AG14" s="164"/>
      <c r="AH14" s="164"/>
      <c r="AI14" s="164"/>
      <c r="AJ14" s="165"/>
      <c r="AK14" s="163" t="s">
        <v>817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265</v>
      </c>
      <c r="Q15" s="164"/>
      <c r="R15" s="164"/>
      <c r="S15" s="164"/>
      <c r="T15" s="164"/>
      <c r="U15" s="164"/>
      <c r="V15" s="165"/>
      <c r="W15" s="163">
        <v>73</v>
      </c>
      <c r="X15" s="164"/>
      <c r="Y15" s="164"/>
      <c r="Z15" s="164"/>
      <c r="AA15" s="164"/>
      <c r="AB15" s="164"/>
      <c r="AC15" s="165"/>
      <c r="AD15" s="163">
        <v>76</v>
      </c>
      <c r="AE15" s="164"/>
      <c r="AF15" s="164"/>
      <c r="AG15" s="164"/>
      <c r="AH15" s="164"/>
      <c r="AI15" s="164"/>
      <c r="AJ15" s="165"/>
      <c r="AK15" s="163">
        <v>128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-73</v>
      </c>
      <c r="Q16" s="164"/>
      <c r="R16" s="164"/>
      <c r="S16" s="164"/>
      <c r="T16" s="164"/>
      <c r="U16" s="164"/>
      <c r="V16" s="165"/>
      <c r="W16" s="163">
        <v>-76</v>
      </c>
      <c r="X16" s="164"/>
      <c r="Y16" s="164"/>
      <c r="Z16" s="164"/>
      <c r="AA16" s="164"/>
      <c r="AB16" s="164"/>
      <c r="AC16" s="165"/>
      <c r="AD16" s="163">
        <v>-128</v>
      </c>
      <c r="AE16" s="164"/>
      <c r="AF16" s="164"/>
      <c r="AG16" s="164"/>
      <c r="AH16" s="164"/>
      <c r="AI16" s="164"/>
      <c r="AJ16" s="165"/>
      <c r="AK16" s="163" t="s">
        <v>817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403</v>
      </c>
      <c r="X17" s="164"/>
      <c r="Y17" s="164"/>
      <c r="Z17" s="164"/>
      <c r="AA17" s="164"/>
      <c r="AB17" s="164"/>
      <c r="AC17" s="165"/>
      <c r="AD17" s="163" t="s">
        <v>817</v>
      </c>
      <c r="AE17" s="164"/>
      <c r="AF17" s="164"/>
      <c r="AG17" s="164"/>
      <c r="AH17" s="164"/>
      <c r="AI17" s="164"/>
      <c r="AJ17" s="165"/>
      <c r="AK17" s="163" t="s">
        <v>403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298</v>
      </c>
      <c r="Q18" s="170"/>
      <c r="R18" s="170"/>
      <c r="S18" s="170"/>
      <c r="T18" s="170"/>
      <c r="U18" s="170"/>
      <c r="V18" s="171"/>
      <c r="W18" s="169">
        <f>SUM(W13:AC17)</f>
        <v>228</v>
      </c>
      <c r="X18" s="170"/>
      <c r="Y18" s="170"/>
      <c r="Z18" s="170"/>
      <c r="AA18" s="170"/>
      <c r="AB18" s="170"/>
      <c r="AC18" s="171"/>
      <c r="AD18" s="169">
        <f>SUM(AD13:AJ17)</f>
        <v>259</v>
      </c>
      <c r="AE18" s="170"/>
      <c r="AF18" s="170"/>
      <c r="AG18" s="170"/>
      <c r="AH18" s="170"/>
      <c r="AI18" s="170"/>
      <c r="AJ18" s="171"/>
      <c r="AK18" s="169">
        <f>SUM(AK13:AQ17)</f>
        <v>183</v>
      </c>
      <c r="AL18" s="170"/>
      <c r="AM18" s="170"/>
      <c r="AN18" s="170"/>
      <c r="AO18" s="170"/>
      <c r="AP18" s="170"/>
      <c r="AQ18" s="171"/>
      <c r="AR18" s="169">
        <f>SUM(AR13:AX17)</f>
        <v>248.21700000000001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277</v>
      </c>
      <c r="Q19" s="164"/>
      <c r="R19" s="164"/>
      <c r="S19" s="164"/>
      <c r="T19" s="164"/>
      <c r="U19" s="164"/>
      <c r="V19" s="165"/>
      <c r="W19" s="163">
        <v>208.5</v>
      </c>
      <c r="X19" s="164"/>
      <c r="Y19" s="164"/>
      <c r="Z19" s="164"/>
      <c r="AA19" s="164"/>
      <c r="AB19" s="164"/>
      <c r="AC19" s="165"/>
      <c r="AD19" s="163">
        <v>134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0.92953020134228193</v>
      </c>
      <c r="Q20" s="535"/>
      <c r="R20" s="535"/>
      <c r="S20" s="535"/>
      <c r="T20" s="535"/>
      <c r="U20" s="535"/>
      <c r="V20" s="535"/>
      <c r="W20" s="535">
        <f t="shared" ref="W20" si="0">IF(W18=0, "-", SUM(W19)/W18)</f>
        <v>0.91447368421052633</v>
      </c>
      <c r="X20" s="535"/>
      <c r="Y20" s="535"/>
      <c r="Z20" s="535"/>
      <c r="AA20" s="535"/>
      <c r="AB20" s="535"/>
      <c r="AC20" s="535"/>
      <c r="AD20" s="535">
        <f t="shared" ref="AD20" si="1">IF(AD18=0, "-", SUM(AD19)/AD18)</f>
        <v>0.51737451737451734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f>IF(P19=0, "-", SUM(P19)/SUM(P13,P14))</f>
        <v>2.6132075471698113</v>
      </c>
      <c r="Q21" s="535"/>
      <c r="R21" s="535"/>
      <c r="S21" s="535"/>
      <c r="T21" s="535"/>
      <c r="U21" s="535"/>
      <c r="V21" s="535"/>
      <c r="W21" s="535">
        <f t="shared" ref="W21" si="2">IF(W19=0, "-", SUM(W19)/SUM(W13,W14))</f>
        <v>0.90259740259740262</v>
      </c>
      <c r="X21" s="535"/>
      <c r="Y21" s="535"/>
      <c r="Z21" s="535"/>
      <c r="AA21" s="535"/>
      <c r="AB21" s="535"/>
      <c r="AC21" s="535"/>
      <c r="AD21" s="535">
        <f t="shared" ref="AD21" si="3">IF(AD19=0, "-", SUM(AD19)/SUM(AD13,AD14))</f>
        <v>0.43086816720257237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34</v>
      </c>
      <c r="Q23" s="161"/>
      <c r="R23" s="161"/>
      <c r="S23" s="161"/>
      <c r="T23" s="161"/>
      <c r="U23" s="161"/>
      <c r="V23" s="162"/>
      <c r="W23" s="160">
        <f>202.897+25.005</f>
        <v>227.90199999999999</v>
      </c>
      <c r="X23" s="161"/>
      <c r="Y23" s="161"/>
      <c r="Z23" s="161"/>
      <c r="AA23" s="161"/>
      <c r="AB23" s="161"/>
      <c r="AC23" s="162"/>
      <c r="AD23" s="149" t="s">
        <v>825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v>
      </c>
      <c r="Q24" s="164"/>
      <c r="R24" s="164"/>
      <c r="S24" s="164"/>
      <c r="T24" s="164"/>
      <c r="U24" s="164"/>
      <c r="V24" s="165"/>
      <c r="W24" s="163">
        <f>6.868+9.431</f>
        <v>16.298999999999999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1.7</v>
      </c>
      <c r="Q25" s="164"/>
      <c r="R25" s="164"/>
      <c r="S25" s="164"/>
      <c r="T25" s="164"/>
      <c r="U25" s="164"/>
      <c r="V25" s="165"/>
      <c r="W25" s="163">
        <f>1.038+0.676</f>
        <v>1.714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0.9</v>
      </c>
      <c r="Q26" s="164"/>
      <c r="R26" s="164"/>
      <c r="S26" s="164"/>
      <c r="T26" s="164"/>
      <c r="U26" s="164"/>
      <c r="V26" s="165"/>
      <c r="W26" s="163">
        <f>0.177+0.812</f>
        <v>0.9890000000000001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0.8</v>
      </c>
      <c r="Q27" s="164"/>
      <c r="R27" s="164"/>
      <c r="S27" s="164"/>
      <c r="T27" s="164"/>
      <c r="U27" s="164"/>
      <c r="V27" s="165"/>
      <c r="W27" s="163">
        <f>0.394+0.49</f>
        <v>0.88400000000000001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1.6000000000000014</v>
      </c>
      <c r="Q28" s="170"/>
      <c r="R28" s="170"/>
      <c r="S28" s="170"/>
      <c r="T28" s="170"/>
      <c r="U28" s="170"/>
      <c r="V28" s="171"/>
      <c r="W28" s="169">
        <f>W29-SUM(W23:W27)</f>
        <v>0.42900000000003047</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55</v>
      </c>
      <c r="Q29" s="164"/>
      <c r="R29" s="164"/>
      <c r="S29" s="164"/>
      <c r="T29" s="164"/>
      <c r="U29" s="164"/>
      <c r="V29" s="165"/>
      <c r="W29" s="211">
        <f>AR13</f>
        <v>248.21700000000001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727</v>
      </c>
      <c r="AR31" s="178"/>
      <c r="AS31" s="179" t="s">
        <v>233</v>
      </c>
      <c r="AT31" s="202"/>
      <c r="AU31" s="271"/>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14</v>
      </c>
      <c r="AC32" s="547"/>
      <c r="AD32" s="547"/>
      <c r="AE32" s="363">
        <v>91.4</v>
      </c>
      <c r="AF32" s="364"/>
      <c r="AG32" s="364"/>
      <c r="AH32" s="364"/>
      <c r="AI32" s="363">
        <v>91.4</v>
      </c>
      <c r="AJ32" s="364"/>
      <c r="AK32" s="364"/>
      <c r="AL32" s="364"/>
      <c r="AM32" s="363">
        <v>91.4</v>
      </c>
      <c r="AN32" s="364"/>
      <c r="AO32" s="364"/>
      <c r="AP32" s="364"/>
      <c r="AQ32" s="166" t="s">
        <v>727</v>
      </c>
      <c r="AR32" s="167"/>
      <c r="AS32" s="167"/>
      <c r="AT32" s="168"/>
      <c r="AU32" s="364" t="s">
        <v>727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v>91.4</v>
      </c>
      <c r="AF33" s="364"/>
      <c r="AG33" s="364"/>
      <c r="AH33" s="364"/>
      <c r="AI33" s="363">
        <v>91.7</v>
      </c>
      <c r="AJ33" s="364"/>
      <c r="AK33" s="364"/>
      <c r="AL33" s="364"/>
      <c r="AM33" s="363">
        <v>91.7</v>
      </c>
      <c r="AN33" s="364"/>
      <c r="AO33" s="364"/>
      <c r="AP33" s="364"/>
      <c r="AQ33" s="166" t="s">
        <v>727</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99.7</v>
      </c>
      <c r="AJ34" s="364"/>
      <c r="AK34" s="364"/>
      <c r="AL34" s="364"/>
      <c r="AM34" s="363" t="s">
        <v>813</v>
      </c>
      <c r="AN34" s="364"/>
      <c r="AO34" s="364"/>
      <c r="AP34" s="364"/>
      <c r="AQ34" s="166" t="s">
        <v>727</v>
      </c>
      <c r="AR34" s="167"/>
      <c r="AS34" s="167"/>
      <c r="AT34" s="168"/>
      <c r="AU34" s="364" t="s">
        <v>727</v>
      </c>
      <c r="AV34" s="364"/>
      <c r="AW34" s="364"/>
      <c r="AX34" s="365"/>
    </row>
    <row r="35" spans="1:51" ht="23.25" customHeight="1" x14ac:dyDescent="0.15">
      <c r="A35" s="891" t="s">
        <v>377</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c r="AS79" s="126"/>
      <c r="AT79" s="127"/>
      <c r="AU79" s="127"/>
      <c r="AV79" s="127"/>
      <c r="AW79" s="127"/>
      <c r="AX79" s="128"/>
      <c r="AY79">
        <f>COUNTIF($AR$79,"☑")</f>
        <v>0</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v>
      </c>
      <c r="AF101" s="358"/>
      <c r="AG101" s="358"/>
      <c r="AH101" s="358"/>
      <c r="AI101" s="358">
        <v>1</v>
      </c>
      <c r="AJ101" s="358"/>
      <c r="AK101" s="358"/>
      <c r="AL101" s="358"/>
      <c r="AM101" s="358">
        <v>1</v>
      </c>
      <c r="AN101" s="358"/>
      <c r="AO101" s="358"/>
      <c r="AP101" s="358"/>
      <c r="AQ101" s="358" t="s">
        <v>737</v>
      </c>
      <c r="AR101" s="358"/>
      <c r="AS101" s="358"/>
      <c r="AT101" s="358"/>
      <c r="AU101" s="363" t="s">
        <v>824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732</v>
      </c>
      <c r="AC104" s="468"/>
      <c r="AD104" s="469"/>
      <c r="AE104" s="358">
        <v>1</v>
      </c>
      <c r="AF104" s="358"/>
      <c r="AG104" s="358"/>
      <c r="AH104" s="358"/>
      <c r="AI104" s="358">
        <v>1</v>
      </c>
      <c r="AJ104" s="358"/>
      <c r="AK104" s="358"/>
      <c r="AL104" s="358"/>
      <c r="AM104" s="358">
        <v>1</v>
      </c>
      <c r="AN104" s="358"/>
      <c r="AO104" s="358"/>
      <c r="AP104" s="358"/>
      <c r="AQ104" s="358" t="s">
        <v>727</v>
      </c>
      <c r="AR104" s="358"/>
      <c r="AS104" s="358"/>
      <c r="AT104" s="358"/>
      <c r="AU104" s="358" t="s">
        <v>824</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732</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v>1</v>
      </c>
      <c r="AV105" s="358"/>
      <c r="AW105" s="358"/>
      <c r="AX105" s="359"/>
      <c r="AY105">
        <f>$AY$103</f>
        <v>1</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354</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c r="AF134" s="167"/>
      <c r="AG134" s="167"/>
      <c r="AH134" s="167"/>
      <c r="AI134" s="266"/>
      <c r="AJ134" s="167"/>
      <c r="AK134" s="167"/>
      <c r="AL134" s="167"/>
      <c r="AM134" s="266"/>
      <c r="AN134" s="167"/>
      <c r="AO134" s="167"/>
      <c r="AP134" s="167"/>
      <c r="AQ134" s="266" t="s">
        <v>727</v>
      </c>
      <c r="AR134" s="167"/>
      <c r="AS134" s="167"/>
      <c r="AT134" s="167"/>
      <c r="AU134" s="266" t="s">
        <v>727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c r="AF135" s="167"/>
      <c r="AG135" s="167"/>
      <c r="AH135" s="167"/>
      <c r="AI135" s="266"/>
      <c r="AJ135" s="167"/>
      <c r="AK135" s="167"/>
      <c r="AL135" s="167"/>
      <c r="AM135" s="266"/>
      <c r="AN135" s="167"/>
      <c r="AO135" s="167"/>
      <c r="AP135" s="167"/>
      <c r="AQ135" s="266" t="s">
        <v>727</v>
      </c>
      <c r="AR135" s="167"/>
      <c r="AS135" s="167"/>
      <c r="AT135" s="167"/>
      <c r="AU135" s="266"/>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727</v>
      </c>
      <c r="AR137" s="271"/>
      <c r="AS137" s="179" t="s">
        <v>233</v>
      </c>
      <c r="AT137" s="202"/>
      <c r="AU137" s="178"/>
      <c r="AV137" s="178"/>
      <c r="AW137" s="179" t="s">
        <v>179</v>
      </c>
      <c r="AX137" s="180"/>
      <c r="AY137">
        <f>$AY$136</f>
        <v>1</v>
      </c>
    </row>
    <row r="138" spans="1:51" ht="39.75" customHeight="1" x14ac:dyDescent="0.15">
      <c r="A138" s="988"/>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c r="AF138" s="167"/>
      <c r="AG138" s="167"/>
      <c r="AH138" s="167"/>
      <c r="AI138" s="266"/>
      <c r="AJ138" s="167"/>
      <c r="AK138" s="167"/>
      <c r="AL138" s="167"/>
      <c r="AM138" s="266"/>
      <c r="AN138" s="167"/>
      <c r="AO138" s="167"/>
      <c r="AP138" s="167"/>
      <c r="AQ138" s="266" t="s">
        <v>727</v>
      </c>
      <c r="AR138" s="167"/>
      <c r="AS138" s="167"/>
      <c r="AT138" s="167"/>
      <c r="AU138" s="266" t="s">
        <v>727</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c r="AF139" s="167"/>
      <c r="AG139" s="167"/>
      <c r="AH139" s="167"/>
      <c r="AI139" s="266"/>
      <c r="AJ139" s="167"/>
      <c r="AK139" s="167"/>
      <c r="AL139" s="167"/>
      <c r="AM139" s="266"/>
      <c r="AN139" s="167"/>
      <c r="AO139" s="167"/>
      <c r="AP139" s="167"/>
      <c r="AQ139" s="266" t="s">
        <v>727</v>
      </c>
      <c r="AR139" s="167"/>
      <c r="AS139" s="167"/>
      <c r="AT139" s="167"/>
      <c r="AU139" s="266"/>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988"/>
      <c r="B154" s="253"/>
      <c r="C154" s="252"/>
      <c r="D154" s="253"/>
      <c r="E154" s="252"/>
      <c r="F154" s="314"/>
      <c r="G154" s="232" t="s">
        <v>727</v>
      </c>
      <c r="H154" s="191"/>
      <c r="I154" s="191"/>
      <c r="J154" s="191"/>
      <c r="K154" s="191"/>
      <c r="L154" s="191"/>
      <c r="M154" s="191"/>
      <c r="N154" s="191"/>
      <c r="O154" s="191"/>
      <c r="P154" s="233"/>
      <c r="Q154" s="190" t="s">
        <v>727</v>
      </c>
      <c r="R154" s="191"/>
      <c r="S154" s="191"/>
      <c r="T154" s="191"/>
      <c r="U154" s="191"/>
      <c r="V154" s="191"/>
      <c r="W154" s="191"/>
      <c r="X154" s="191"/>
      <c r="Y154" s="191"/>
      <c r="Z154" s="191"/>
      <c r="AA154" s="915"/>
      <c r="AB154" s="256" t="s">
        <v>727</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0.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811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727</v>
      </c>
      <c r="AF432" s="178"/>
      <c r="AG432" s="179" t="s">
        <v>233</v>
      </c>
      <c r="AH432" s="202"/>
      <c r="AI432" s="216"/>
      <c r="AJ432" s="216"/>
      <c r="AK432" s="216"/>
      <c r="AL432" s="217"/>
      <c r="AM432" s="216"/>
      <c r="AN432" s="216"/>
      <c r="AO432" s="216"/>
      <c r="AP432" s="217"/>
      <c r="AQ432" s="231" t="s">
        <v>727</v>
      </c>
      <c r="AR432" s="178"/>
      <c r="AS432" s="179" t="s">
        <v>233</v>
      </c>
      <c r="AT432" s="202"/>
      <c r="AU432" s="178" t="s">
        <v>727</v>
      </c>
      <c r="AV432" s="178"/>
      <c r="AW432" s="179" t="s">
        <v>179</v>
      </c>
      <c r="AX432" s="180"/>
      <c r="AY432">
        <f>$AY$431</f>
        <v>1</v>
      </c>
    </row>
    <row r="433" spans="1:51" ht="23.25" customHeight="1" x14ac:dyDescent="0.15">
      <c r="A433" s="988"/>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727</v>
      </c>
      <c r="AF433" s="167"/>
      <c r="AG433" s="167"/>
      <c r="AH433" s="167"/>
      <c r="AI433" s="166" t="s">
        <v>727</v>
      </c>
      <c r="AJ433" s="167"/>
      <c r="AK433" s="167"/>
      <c r="AL433" s="167"/>
      <c r="AM433" s="166" t="s">
        <v>727</v>
      </c>
      <c r="AN433" s="167"/>
      <c r="AO433" s="167"/>
      <c r="AP433" s="168"/>
      <c r="AQ433" s="166" t="s">
        <v>727</v>
      </c>
      <c r="AR433" s="167"/>
      <c r="AS433" s="167"/>
      <c r="AT433" s="168"/>
      <c r="AU433" s="167" t="s">
        <v>727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403</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727</v>
      </c>
      <c r="AF457" s="178"/>
      <c r="AG457" s="179" t="s">
        <v>233</v>
      </c>
      <c r="AH457" s="202"/>
      <c r="AI457" s="216"/>
      <c r="AJ457" s="216"/>
      <c r="AK457" s="216"/>
      <c r="AL457" s="217"/>
      <c r="AM457" s="216"/>
      <c r="AN457" s="216"/>
      <c r="AO457" s="216"/>
      <c r="AP457" s="217"/>
      <c r="AQ457" s="231" t="s">
        <v>727</v>
      </c>
      <c r="AR457" s="178"/>
      <c r="AS457" s="179" t="s">
        <v>233</v>
      </c>
      <c r="AT457" s="202"/>
      <c r="AU457" s="178" t="s">
        <v>727</v>
      </c>
      <c r="AV457" s="178"/>
      <c r="AW457" s="179" t="s">
        <v>179</v>
      </c>
      <c r="AX457" s="180"/>
      <c r="AY457">
        <f>$AY$456</f>
        <v>1</v>
      </c>
    </row>
    <row r="458" spans="1:51" ht="23.25" customHeight="1" x14ac:dyDescent="0.15">
      <c r="A458" s="988"/>
      <c r="B458" s="253"/>
      <c r="C458" s="252"/>
      <c r="D458" s="253"/>
      <c r="E458" s="196"/>
      <c r="F458" s="197"/>
      <c r="G458" s="232" t="s">
        <v>403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403</v>
      </c>
      <c r="AC458" s="175"/>
      <c r="AD458" s="175"/>
      <c r="AE458" s="166" t="s">
        <v>727</v>
      </c>
      <c r="AF458" s="167"/>
      <c r="AG458" s="167"/>
      <c r="AH458" s="167"/>
      <c r="AI458" s="166" t="s">
        <v>727</v>
      </c>
      <c r="AJ458" s="167"/>
      <c r="AK458" s="167"/>
      <c r="AL458" s="167"/>
      <c r="AM458" s="166" t="s">
        <v>727</v>
      </c>
      <c r="AN458" s="167"/>
      <c r="AO458" s="167"/>
      <c r="AP458" s="168"/>
      <c r="AQ458" s="166" t="s">
        <v>727</v>
      </c>
      <c r="AR458" s="167"/>
      <c r="AS458" s="167"/>
      <c r="AT458" s="168"/>
      <c r="AU458" s="167" t="s">
        <v>727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403</v>
      </c>
      <c r="AC459" s="224"/>
      <c r="AD459" s="224"/>
      <c r="AE459" s="166" t="s">
        <v>727</v>
      </c>
      <c r="AF459" s="167"/>
      <c r="AG459" s="167"/>
      <c r="AH459" s="168"/>
      <c r="AI459" s="166" t="s">
        <v>727</v>
      </c>
      <c r="AJ459" s="167"/>
      <c r="AK459" s="167"/>
      <c r="AL459" s="167"/>
      <c r="AM459" s="166" t="s">
        <v>727</v>
      </c>
      <c r="AN459" s="167"/>
      <c r="AO459" s="167"/>
      <c r="AP459" s="168"/>
      <c r="AQ459" s="166" t="s">
        <v>727</v>
      </c>
      <c r="AR459" s="167"/>
      <c r="AS459" s="167"/>
      <c r="AT459" s="168"/>
      <c r="AU459" s="167" t="s">
        <v>727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727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8" customHeight="1" x14ac:dyDescent="0.15">
      <c r="A698" s="988"/>
      <c r="B698" s="253"/>
      <c r="C698" s="252"/>
      <c r="D698" s="253"/>
      <c r="E698" s="190" t="s">
        <v>403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8"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3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715</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790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715</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719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814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815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719</v>
      </c>
      <c r="AH714" s="689"/>
      <c r="AI714" s="689"/>
      <c r="AJ714" s="689"/>
      <c r="AK714" s="689"/>
      <c r="AL714" s="689"/>
      <c r="AM714" s="689"/>
      <c r="AN714" s="689"/>
      <c r="AO714" s="689"/>
      <c r="AP714" s="689"/>
      <c r="AQ714" s="689"/>
      <c r="AR714" s="689"/>
      <c r="AS714" s="689"/>
      <c r="AT714" s="689"/>
      <c r="AU714" s="689"/>
      <c r="AV714" s="689"/>
      <c r="AW714" s="689"/>
      <c r="AX714" s="690"/>
    </row>
    <row r="715" spans="1:50" ht="37.5"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715</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3" t="s">
        <v>748</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715</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715</v>
      </c>
      <c r="AE719" s="667"/>
      <c r="AF719" s="667"/>
      <c r="AG719" s="190" t="s">
        <v>826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750</v>
      </c>
      <c r="D721" s="913"/>
      <c r="E721" s="913"/>
      <c r="F721" s="914"/>
      <c r="G721" s="930">
        <v>20</v>
      </c>
      <c r="H721" s="931"/>
      <c r="I721" s="77" t="str">
        <f>IF(OR(G721="　", G721=""), "", "-")</f>
        <v>-</v>
      </c>
      <c r="J721" s="911">
        <v>452</v>
      </c>
      <c r="K721" s="911"/>
      <c r="L721" s="77" t="str">
        <f>IF(M721="","","-")</f>
        <v/>
      </c>
      <c r="M721" s="78"/>
      <c r="N721" s="908" t="s">
        <v>828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8"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8"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75"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7" customHeight="1" thickBot="1" x14ac:dyDescent="0.2">
      <c r="A731" s="614" t="s">
        <v>137</v>
      </c>
      <c r="B731" s="615"/>
      <c r="C731" s="615"/>
      <c r="D731" s="615"/>
      <c r="E731" s="616"/>
      <c r="F731" s="679" t="s">
        <v>822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1" customHeight="1" thickBot="1" x14ac:dyDescent="0.2">
      <c r="A733" s="614" t="s">
        <v>827</v>
      </c>
      <c r="B733" s="615"/>
      <c r="C733" s="615"/>
      <c r="D733" s="615"/>
      <c r="E733" s="616"/>
      <c r="F733" s="762" t="s">
        <v>823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750</v>
      </c>
      <c r="F746" s="113"/>
      <c r="G746" s="113"/>
      <c r="H746" s="100" t="str">
        <f>IF(E746="","","-")</f>
        <v>-</v>
      </c>
      <c r="I746" s="113"/>
      <c r="J746" s="113"/>
      <c r="K746" s="100" t="str">
        <f>IF(I746="","","-")</f>
        <v/>
      </c>
      <c r="L746" s="104">
        <v>385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750</v>
      </c>
      <c r="F747" s="113"/>
      <c r="G747" s="113"/>
      <c r="H747" s="100" t="str">
        <f>IF(E747="","","-")</f>
        <v>-</v>
      </c>
      <c r="I747" s="113"/>
      <c r="J747" s="113"/>
      <c r="K747" s="100" t="str">
        <f>IF(I747="","","-")</f>
        <v/>
      </c>
      <c r="L747" s="104">
        <v>391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791</v>
      </c>
      <c r="M789" s="449"/>
      <c r="N789" s="449"/>
      <c r="O789" s="449"/>
      <c r="P789" s="449"/>
      <c r="Q789" s="449"/>
      <c r="R789" s="449"/>
      <c r="S789" s="449"/>
      <c r="T789" s="449"/>
      <c r="U789" s="449"/>
      <c r="V789" s="449"/>
      <c r="W789" s="449"/>
      <c r="X789" s="450"/>
      <c r="Y789" s="451">
        <v>57.7</v>
      </c>
      <c r="Z789" s="452"/>
      <c r="AA789" s="452"/>
      <c r="AB789" s="553"/>
      <c r="AC789" s="445" t="s">
        <v>764</v>
      </c>
      <c r="AD789" s="446"/>
      <c r="AE789" s="446"/>
      <c r="AF789" s="446"/>
      <c r="AG789" s="447"/>
      <c r="AH789" s="448" t="s">
        <v>766</v>
      </c>
      <c r="AI789" s="449"/>
      <c r="AJ789" s="449"/>
      <c r="AK789" s="449"/>
      <c r="AL789" s="449"/>
      <c r="AM789" s="449"/>
      <c r="AN789" s="449"/>
      <c r="AO789" s="449"/>
      <c r="AP789" s="449"/>
      <c r="AQ789" s="449"/>
      <c r="AR789" s="449"/>
      <c r="AS789" s="449"/>
      <c r="AT789" s="450"/>
      <c r="AU789" s="451">
        <v>6.9</v>
      </c>
      <c r="AV789" s="452"/>
      <c r="AW789" s="452"/>
      <c r="AX789" s="453"/>
    </row>
    <row r="790" spans="1:51" ht="24.75" customHeight="1" x14ac:dyDescent="0.15">
      <c r="A790" s="552"/>
      <c r="B790" s="759"/>
      <c r="C790" s="759"/>
      <c r="D790" s="759"/>
      <c r="E790" s="759"/>
      <c r="F790" s="760"/>
      <c r="G790" s="348" t="s">
        <v>787</v>
      </c>
      <c r="H790" s="349"/>
      <c r="I790" s="349"/>
      <c r="J790" s="349"/>
      <c r="K790" s="350"/>
      <c r="L790" s="398" t="s">
        <v>792</v>
      </c>
      <c r="M790" s="399"/>
      <c r="N790" s="399"/>
      <c r="O790" s="399"/>
      <c r="P790" s="399"/>
      <c r="Q790" s="399"/>
      <c r="R790" s="399"/>
      <c r="S790" s="399"/>
      <c r="T790" s="399"/>
      <c r="U790" s="399"/>
      <c r="V790" s="399"/>
      <c r="W790" s="399"/>
      <c r="X790" s="400"/>
      <c r="Y790" s="395">
        <v>23.9</v>
      </c>
      <c r="Z790" s="396"/>
      <c r="AA790" s="396"/>
      <c r="AB790" s="402"/>
      <c r="AC790" s="348" t="s">
        <v>765</v>
      </c>
      <c r="AD790" s="349"/>
      <c r="AE790" s="349"/>
      <c r="AF790" s="349"/>
      <c r="AG790" s="350"/>
      <c r="AH790" s="398" t="s">
        <v>767</v>
      </c>
      <c r="AI790" s="399"/>
      <c r="AJ790" s="399"/>
      <c r="AK790" s="399"/>
      <c r="AL790" s="399"/>
      <c r="AM790" s="399"/>
      <c r="AN790" s="399"/>
      <c r="AO790" s="399"/>
      <c r="AP790" s="399"/>
      <c r="AQ790" s="399"/>
      <c r="AR790" s="399"/>
      <c r="AS790" s="399"/>
      <c r="AT790" s="400"/>
      <c r="AU790" s="395">
        <v>2</v>
      </c>
      <c r="AV790" s="396"/>
      <c r="AW790" s="396"/>
      <c r="AX790" s="397"/>
    </row>
    <row r="791" spans="1:51" ht="24.75" customHeight="1" x14ac:dyDescent="0.15">
      <c r="A791" s="552"/>
      <c r="B791" s="759"/>
      <c r="C791" s="759"/>
      <c r="D791" s="759"/>
      <c r="E791" s="759"/>
      <c r="F791" s="760"/>
      <c r="G791" s="348" t="s">
        <v>788</v>
      </c>
      <c r="H791" s="349"/>
      <c r="I791" s="349"/>
      <c r="J791" s="349"/>
      <c r="K791" s="350"/>
      <c r="L791" s="398" t="s">
        <v>793</v>
      </c>
      <c r="M791" s="399"/>
      <c r="N791" s="399"/>
      <c r="O791" s="399"/>
      <c r="P791" s="399"/>
      <c r="Q791" s="399"/>
      <c r="R791" s="399"/>
      <c r="S791" s="399"/>
      <c r="T791" s="399"/>
      <c r="U791" s="399"/>
      <c r="V791" s="399"/>
      <c r="W791" s="399"/>
      <c r="X791" s="400"/>
      <c r="Y791" s="395">
        <v>6.4</v>
      </c>
      <c r="Z791" s="396"/>
      <c r="AA791" s="396"/>
      <c r="AB791" s="402"/>
      <c r="AC791" s="348" t="s">
        <v>770</v>
      </c>
      <c r="AD791" s="349"/>
      <c r="AE791" s="349"/>
      <c r="AF791" s="349"/>
      <c r="AG791" s="350"/>
      <c r="AH791" s="398" t="s">
        <v>771</v>
      </c>
      <c r="AI791" s="399"/>
      <c r="AJ791" s="399"/>
      <c r="AK791" s="399"/>
      <c r="AL791" s="399"/>
      <c r="AM791" s="399"/>
      <c r="AN791" s="399"/>
      <c r="AO791" s="399"/>
      <c r="AP791" s="399"/>
      <c r="AQ791" s="399"/>
      <c r="AR791" s="399"/>
      <c r="AS791" s="399"/>
      <c r="AT791" s="400"/>
      <c r="AU791" s="395">
        <v>0.8</v>
      </c>
      <c r="AV791" s="396"/>
      <c r="AW791" s="396"/>
      <c r="AX791" s="397"/>
    </row>
    <row r="792" spans="1:51" ht="24.75" customHeight="1" x14ac:dyDescent="0.15">
      <c r="A792" s="552"/>
      <c r="B792" s="759"/>
      <c r="C792" s="759"/>
      <c r="D792" s="759"/>
      <c r="E792" s="759"/>
      <c r="F792" s="760"/>
      <c r="G792" s="348" t="s">
        <v>770</v>
      </c>
      <c r="H792" s="349"/>
      <c r="I792" s="349"/>
      <c r="J792" s="349"/>
      <c r="K792" s="350"/>
      <c r="L792" s="398" t="s">
        <v>794</v>
      </c>
      <c r="M792" s="399"/>
      <c r="N792" s="399"/>
      <c r="O792" s="399"/>
      <c r="P792" s="399"/>
      <c r="Q792" s="399"/>
      <c r="R792" s="399"/>
      <c r="S792" s="399"/>
      <c r="T792" s="399"/>
      <c r="U792" s="399"/>
      <c r="V792" s="399"/>
      <c r="W792" s="399"/>
      <c r="X792" s="400"/>
      <c r="Y792" s="395">
        <v>1.5</v>
      </c>
      <c r="Z792" s="396"/>
      <c r="AA792" s="396"/>
      <c r="AB792" s="402"/>
      <c r="AC792" s="348" t="s">
        <v>768</v>
      </c>
      <c r="AD792" s="349"/>
      <c r="AE792" s="349"/>
      <c r="AF792" s="349"/>
      <c r="AG792" s="350"/>
      <c r="AH792" s="398" t="s">
        <v>769</v>
      </c>
      <c r="AI792" s="399"/>
      <c r="AJ792" s="399"/>
      <c r="AK792" s="399"/>
      <c r="AL792" s="399"/>
      <c r="AM792" s="399"/>
      <c r="AN792" s="399"/>
      <c r="AO792" s="399"/>
      <c r="AP792" s="399"/>
      <c r="AQ792" s="399"/>
      <c r="AR792" s="399"/>
      <c r="AS792" s="399"/>
      <c r="AT792" s="400"/>
      <c r="AU792" s="395">
        <v>1.8</v>
      </c>
      <c r="AV792" s="396"/>
      <c r="AW792" s="396"/>
      <c r="AX792" s="397"/>
    </row>
    <row r="793" spans="1:51" ht="24.75" customHeight="1" x14ac:dyDescent="0.15">
      <c r="A793" s="552"/>
      <c r="B793" s="759"/>
      <c r="C793" s="759"/>
      <c r="D793" s="759"/>
      <c r="E793" s="759"/>
      <c r="F793" s="760"/>
      <c r="G793" s="348" t="s">
        <v>789</v>
      </c>
      <c r="H793" s="349"/>
      <c r="I793" s="349"/>
      <c r="J793" s="349"/>
      <c r="K793" s="350"/>
      <c r="L793" s="398" t="s">
        <v>795</v>
      </c>
      <c r="M793" s="399"/>
      <c r="N793" s="399"/>
      <c r="O793" s="399"/>
      <c r="P793" s="399"/>
      <c r="Q793" s="399"/>
      <c r="R793" s="399"/>
      <c r="S793" s="399"/>
      <c r="T793" s="399"/>
      <c r="U793" s="399"/>
      <c r="V793" s="399"/>
      <c r="W793" s="399"/>
      <c r="X793" s="400"/>
      <c r="Y793" s="395">
        <v>0.8</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768</v>
      </c>
      <c r="H794" s="349"/>
      <c r="I794" s="349"/>
      <c r="J794" s="349"/>
      <c r="K794" s="350"/>
      <c r="L794" s="398" t="s">
        <v>796</v>
      </c>
      <c r="M794" s="399"/>
      <c r="N794" s="399"/>
      <c r="O794" s="399"/>
      <c r="P794" s="399"/>
      <c r="Q794" s="399"/>
      <c r="R794" s="399"/>
      <c r="S794" s="399"/>
      <c r="T794" s="399"/>
      <c r="U794" s="399"/>
      <c r="V794" s="399"/>
      <c r="W794" s="399"/>
      <c r="X794" s="400"/>
      <c r="Y794" s="395">
        <v>21.7</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11.500000000000002</v>
      </c>
      <c r="AV799" s="412"/>
      <c r="AW799" s="412"/>
      <c r="AX799" s="414"/>
    </row>
    <row r="800" spans="1:51" ht="24.75" customHeight="1" x14ac:dyDescent="0.15">
      <c r="A800" s="552"/>
      <c r="B800" s="759"/>
      <c r="C800" s="759"/>
      <c r="D800" s="759"/>
      <c r="E800" s="759"/>
      <c r="F800" s="760"/>
      <c r="G800" s="435" t="s">
        <v>804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805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772</v>
      </c>
      <c r="H802" s="446"/>
      <c r="I802" s="446"/>
      <c r="J802" s="446"/>
      <c r="K802" s="447"/>
      <c r="L802" s="448" t="s">
        <v>808</v>
      </c>
      <c r="M802" s="449"/>
      <c r="N802" s="449"/>
      <c r="O802" s="449"/>
      <c r="P802" s="449"/>
      <c r="Q802" s="449"/>
      <c r="R802" s="449"/>
      <c r="S802" s="449"/>
      <c r="T802" s="449"/>
      <c r="U802" s="449"/>
      <c r="V802" s="449"/>
      <c r="W802" s="449"/>
      <c r="X802" s="450"/>
      <c r="Y802" s="451">
        <v>0.4</v>
      </c>
      <c r="Z802" s="452"/>
      <c r="AA802" s="452"/>
      <c r="AB802" s="553"/>
      <c r="AC802" s="445" t="s">
        <v>774</v>
      </c>
      <c r="AD802" s="446"/>
      <c r="AE802" s="446"/>
      <c r="AF802" s="446"/>
      <c r="AG802" s="447"/>
      <c r="AH802" s="448" t="s">
        <v>773</v>
      </c>
      <c r="AI802" s="449"/>
      <c r="AJ802" s="449"/>
      <c r="AK802" s="449"/>
      <c r="AL802" s="449"/>
      <c r="AM802" s="449"/>
      <c r="AN802" s="449"/>
      <c r="AO802" s="449"/>
      <c r="AP802" s="449"/>
      <c r="AQ802" s="449"/>
      <c r="AR802" s="449"/>
      <c r="AS802" s="449"/>
      <c r="AT802" s="450"/>
      <c r="AU802" s="451">
        <v>0.4</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0.4</v>
      </c>
      <c r="AV812" s="412"/>
      <c r="AW812" s="412"/>
      <c r="AX812" s="414"/>
      <c r="AY812">
        <f t="shared" si="115"/>
        <v>2</v>
      </c>
    </row>
    <row r="813" spans="1:51" ht="24.75" customHeight="1" x14ac:dyDescent="0.15">
      <c r="A813" s="552"/>
      <c r="B813" s="759"/>
      <c r="C813" s="759"/>
      <c r="D813" s="759"/>
      <c r="E813" s="759"/>
      <c r="F813" s="760"/>
      <c r="G813" s="435" t="s">
        <v>807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806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9"/>
      <c r="C815" s="759"/>
      <c r="D815" s="759"/>
      <c r="E815" s="759"/>
      <c r="F815" s="760"/>
      <c r="G815" s="445" t="s">
        <v>776</v>
      </c>
      <c r="H815" s="446"/>
      <c r="I815" s="446"/>
      <c r="J815" s="446"/>
      <c r="K815" s="447"/>
      <c r="L815" s="448" t="s">
        <v>775</v>
      </c>
      <c r="M815" s="449"/>
      <c r="N815" s="449"/>
      <c r="O815" s="449"/>
      <c r="P815" s="449"/>
      <c r="Q815" s="449"/>
      <c r="R815" s="449"/>
      <c r="S815" s="449"/>
      <c r="T815" s="449"/>
      <c r="U815" s="449"/>
      <c r="V815" s="449"/>
      <c r="W815" s="449"/>
      <c r="X815" s="450"/>
      <c r="Y815" s="451">
        <v>13</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13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59.25" customHeight="1" x14ac:dyDescent="0.15">
      <c r="A845" s="401">
        <v>1</v>
      </c>
      <c r="B845" s="401">
        <v>1</v>
      </c>
      <c r="C845" s="420" t="s">
        <v>777</v>
      </c>
      <c r="D845" s="415"/>
      <c r="E845" s="415"/>
      <c r="F845" s="415"/>
      <c r="G845" s="415"/>
      <c r="H845" s="415"/>
      <c r="I845" s="415"/>
      <c r="J845" s="416">
        <v>5010401023057</v>
      </c>
      <c r="K845" s="417"/>
      <c r="L845" s="417"/>
      <c r="M845" s="417"/>
      <c r="N845" s="417"/>
      <c r="O845" s="417"/>
      <c r="P845" s="421" t="s">
        <v>778</v>
      </c>
      <c r="Q845" s="317"/>
      <c r="R845" s="317"/>
      <c r="S845" s="317"/>
      <c r="T845" s="317"/>
      <c r="U845" s="317"/>
      <c r="V845" s="317"/>
      <c r="W845" s="317"/>
      <c r="X845" s="317"/>
      <c r="Y845" s="318">
        <v>112</v>
      </c>
      <c r="Z845" s="319"/>
      <c r="AA845" s="319"/>
      <c r="AB845" s="320"/>
      <c r="AC845" s="322" t="s">
        <v>370</v>
      </c>
      <c r="AD845" s="323"/>
      <c r="AE845" s="323"/>
      <c r="AF845" s="323"/>
      <c r="AG845" s="323"/>
      <c r="AH845" s="418">
        <v>1</v>
      </c>
      <c r="AI845" s="419"/>
      <c r="AJ845" s="419"/>
      <c r="AK845" s="419"/>
      <c r="AL845" s="326">
        <v>100</v>
      </c>
      <c r="AM845" s="327"/>
      <c r="AN845" s="327"/>
      <c r="AO845" s="328"/>
      <c r="AP845" s="321" t="s">
        <v>779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1" customHeight="1" x14ac:dyDescent="0.15">
      <c r="A878" s="401">
        <v>1</v>
      </c>
      <c r="B878" s="401">
        <v>1</v>
      </c>
      <c r="C878" s="420" t="s">
        <v>780</v>
      </c>
      <c r="D878" s="415"/>
      <c r="E878" s="415"/>
      <c r="F878" s="415"/>
      <c r="G878" s="415"/>
      <c r="H878" s="415"/>
      <c r="I878" s="415"/>
      <c r="J878" s="416">
        <v>1010001113872</v>
      </c>
      <c r="K878" s="417"/>
      <c r="L878" s="417"/>
      <c r="M878" s="417"/>
      <c r="N878" s="417"/>
      <c r="O878" s="417"/>
      <c r="P878" s="421" t="s">
        <v>781</v>
      </c>
      <c r="Q878" s="317"/>
      <c r="R878" s="317"/>
      <c r="S878" s="317"/>
      <c r="T878" s="317"/>
      <c r="U878" s="317"/>
      <c r="V878" s="317"/>
      <c r="W878" s="317"/>
      <c r="X878" s="317"/>
      <c r="Y878" s="318">
        <v>11.5</v>
      </c>
      <c r="Z878" s="319"/>
      <c r="AA878" s="319"/>
      <c r="AB878" s="320"/>
      <c r="AC878" s="322" t="s">
        <v>370</v>
      </c>
      <c r="AD878" s="323"/>
      <c r="AE878" s="323"/>
      <c r="AF878" s="323"/>
      <c r="AG878" s="323"/>
      <c r="AH878" s="418">
        <v>2</v>
      </c>
      <c r="AI878" s="419"/>
      <c r="AJ878" s="419"/>
      <c r="AK878" s="419"/>
      <c r="AL878" s="326">
        <v>50</v>
      </c>
      <c r="AM878" s="327"/>
      <c r="AN878" s="327"/>
      <c r="AO878" s="328"/>
      <c r="AP878" s="321" t="s">
        <v>779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809</v>
      </c>
      <c r="D911" s="415"/>
      <c r="E911" s="415"/>
      <c r="F911" s="415"/>
      <c r="G911" s="415"/>
      <c r="H911" s="415"/>
      <c r="I911" s="415"/>
      <c r="J911" s="416">
        <v>6010001021699</v>
      </c>
      <c r="K911" s="417"/>
      <c r="L911" s="417"/>
      <c r="M911" s="417"/>
      <c r="N911" s="417"/>
      <c r="O911" s="417"/>
      <c r="P911" s="421" t="s">
        <v>810</v>
      </c>
      <c r="Q911" s="317"/>
      <c r="R911" s="317"/>
      <c r="S911" s="317"/>
      <c r="T911" s="317"/>
      <c r="U911" s="317"/>
      <c r="V911" s="317"/>
      <c r="W911" s="317"/>
      <c r="X911" s="317"/>
      <c r="Y911" s="318">
        <v>0.4</v>
      </c>
      <c r="Z911" s="319"/>
      <c r="AA911" s="319"/>
      <c r="AB911" s="320"/>
      <c r="AC911" s="322" t="s">
        <v>375</v>
      </c>
      <c r="AD911" s="323"/>
      <c r="AE911" s="323"/>
      <c r="AF911" s="323"/>
      <c r="AG911" s="323"/>
      <c r="AH911" s="418" t="s">
        <v>779</v>
      </c>
      <c r="AI911" s="419"/>
      <c r="AJ911" s="419"/>
      <c r="AK911" s="419"/>
      <c r="AL911" s="326">
        <v>100</v>
      </c>
      <c r="AM911" s="327"/>
      <c r="AN911" s="327"/>
      <c r="AO911" s="328"/>
      <c r="AP911" s="321" t="s">
        <v>779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782</v>
      </c>
      <c r="D944" s="415"/>
      <c r="E944" s="415"/>
      <c r="F944" s="415"/>
      <c r="G944" s="415"/>
      <c r="H944" s="415"/>
      <c r="I944" s="415"/>
      <c r="J944" s="416">
        <v>6010601003790</v>
      </c>
      <c r="K944" s="417"/>
      <c r="L944" s="417"/>
      <c r="M944" s="417"/>
      <c r="N944" s="417"/>
      <c r="O944" s="417"/>
      <c r="P944" s="421" t="s">
        <v>783</v>
      </c>
      <c r="Q944" s="317"/>
      <c r="R944" s="317"/>
      <c r="S944" s="317"/>
      <c r="T944" s="317"/>
      <c r="U944" s="317"/>
      <c r="V944" s="317"/>
      <c r="W944" s="317"/>
      <c r="X944" s="317"/>
      <c r="Y944" s="318">
        <v>0.4</v>
      </c>
      <c r="Z944" s="319"/>
      <c r="AA944" s="319"/>
      <c r="AB944" s="320"/>
      <c r="AC944" s="322" t="s">
        <v>375</v>
      </c>
      <c r="AD944" s="323"/>
      <c r="AE944" s="323"/>
      <c r="AF944" s="323"/>
      <c r="AG944" s="323"/>
      <c r="AH944" s="418" t="s">
        <v>779</v>
      </c>
      <c r="AI944" s="419"/>
      <c r="AJ944" s="419"/>
      <c r="AK944" s="419"/>
      <c r="AL944" s="326">
        <v>100</v>
      </c>
      <c r="AM944" s="327"/>
      <c r="AN944" s="327"/>
      <c r="AO944" s="328"/>
      <c r="AP944" s="321" t="s">
        <v>779</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784</v>
      </c>
      <c r="D977" s="415"/>
      <c r="E977" s="415"/>
      <c r="F977" s="415"/>
      <c r="G977" s="415"/>
      <c r="H977" s="415"/>
      <c r="I977" s="415"/>
      <c r="J977" s="416">
        <v>6010405002766</v>
      </c>
      <c r="K977" s="417"/>
      <c r="L977" s="417"/>
      <c r="M977" s="417"/>
      <c r="N977" s="417"/>
      <c r="O977" s="417"/>
      <c r="P977" s="421" t="s">
        <v>785</v>
      </c>
      <c r="Q977" s="317"/>
      <c r="R977" s="317"/>
      <c r="S977" s="317"/>
      <c r="T977" s="317"/>
      <c r="U977" s="317"/>
      <c r="V977" s="317"/>
      <c r="W977" s="317"/>
      <c r="X977" s="317"/>
      <c r="Y977" s="318">
        <v>13.8</v>
      </c>
      <c r="Z977" s="319"/>
      <c r="AA977" s="319"/>
      <c r="AB977" s="320"/>
      <c r="AC977" s="322" t="s">
        <v>375</v>
      </c>
      <c r="AD977" s="323"/>
      <c r="AE977" s="323"/>
      <c r="AF977" s="323"/>
      <c r="AG977" s="323"/>
      <c r="AH977" s="418" t="s">
        <v>779</v>
      </c>
      <c r="AI977" s="419"/>
      <c r="AJ977" s="419"/>
      <c r="AK977" s="419"/>
      <c r="AL977" s="326">
        <v>100</v>
      </c>
      <c r="AM977" s="327"/>
      <c r="AN977" s="327"/>
      <c r="AO977" s="328"/>
      <c r="AP977" s="321" t="s">
        <v>779</v>
      </c>
      <c r="AQ977" s="321"/>
      <c r="AR977" s="321"/>
      <c r="AS977" s="321"/>
      <c r="AT977" s="321"/>
      <c r="AU977" s="321"/>
      <c r="AV977" s="321"/>
      <c r="AW977" s="321"/>
      <c r="AX977" s="321"/>
      <c r="AY977">
        <f t="shared" si="121"/>
        <v>1</v>
      </c>
    </row>
    <row r="978" spans="1:51" ht="46.5" customHeight="1" x14ac:dyDescent="0.15">
      <c r="A978" s="401">
        <v>2</v>
      </c>
      <c r="B978" s="401">
        <v>1</v>
      </c>
      <c r="C978" s="420" t="s">
        <v>797</v>
      </c>
      <c r="D978" s="415"/>
      <c r="E978" s="415"/>
      <c r="F978" s="415"/>
      <c r="G978" s="415"/>
      <c r="H978" s="415"/>
      <c r="I978" s="415"/>
      <c r="J978" s="416">
        <v>2013302014524</v>
      </c>
      <c r="K978" s="417"/>
      <c r="L978" s="417"/>
      <c r="M978" s="417"/>
      <c r="N978" s="417"/>
      <c r="O978" s="417"/>
      <c r="P978" s="421" t="s">
        <v>798</v>
      </c>
      <c r="Q978" s="317"/>
      <c r="R978" s="317"/>
      <c r="S978" s="317"/>
      <c r="T978" s="317"/>
      <c r="U978" s="317"/>
      <c r="V978" s="317"/>
      <c r="W978" s="317"/>
      <c r="X978" s="317"/>
      <c r="Y978" s="318">
        <v>4.2</v>
      </c>
      <c r="Z978" s="319"/>
      <c r="AA978" s="319"/>
      <c r="AB978" s="320"/>
      <c r="AC978" s="322" t="s">
        <v>375</v>
      </c>
      <c r="AD978" s="323"/>
      <c r="AE978" s="323"/>
      <c r="AF978" s="323"/>
      <c r="AG978" s="323"/>
      <c r="AH978" s="418" t="s">
        <v>403</v>
      </c>
      <c r="AI978" s="419"/>
      <c r="AJ978" s="419"/>
      <c r="AK978" s="419"/>
      <c r="AL978" s="326">
        <v>100</v>
      </c>
      <c r="AM978" s="327"/>
      <c r="AN978" s="327"/>
      <c r="AO978" s="328"/>
      <c r="AP978" s="321"/>
      <c r="AQ978" s="321"/>
      <c r="AR978" s="321"/>
      <c r="AS978" s="321"/>
      <c r="AT978" s="321"/>
      <c r="AU978" s="321"/>
      <c r="AV978" s="321"/>
      <c r="AW978" s="321"/>
      <c r="AX978" s="321"/>
      <c r="AY978">
        <f>COUNTA($C$978)</f>
        <v>1</v>
      </c>
    </row>
    <row r="979" spans="1:51" ht="46.5" customHeight="1" x14ac:dyDescent="0.15">
      <c r="A979" s="401">
        <v>3</v>
      </c>
      <c r="B979" s="401">
        <v>1</v>
      </c>
      <c r="C979" s="420" t="s">
        <v>799</v>
      </c>
      <c r="D979" s="415"/>
      <c r="E979" s="415"/>
      <c r="F979" s="415"/>
      <c r="G979" s="415"/>
      <c r="H979" s="415"/>
      <c r="I979" s="415"/>
      <c r="J979" s="416">
        <v>7010001046068</v>
      </c>
      <c r="K979" s="417"/>
      <c r="L979" s="417"/>
      <c r="M979" s="417"/>
      <c r="N979" s="417"/>
      <c r="O979" s="417"/>
      <c r="P979" s="421" t="s">
        <v>800</v>
      </c>
      <c r="Q979" s="317"/>
      <c r="R979" s="317"/>
      <c r="S979" s="317"/>
      <c r="T979" s="317"/>
      <c r="U979" s="317"/>
      <c r="V979" s="317"/>
      <c r="W979" s="317"/>
      <c r="X979" s="317"/>
      <c r="Y979" s="318">
        <v>3.4</v>
      </c>
      <c r="Z979" s="319"/>
      <c r="AA979" s="319"/>
      <c r="AB979" s="320"/>
      <c r="AC979" s="322" t="s">
        <v>375</v>
      </c>
      <c r="AD979" s="323"/>
      <c r="AE979" s="323"/>
      <c r="AF979" s="323"/>
      <c r="AG979" s="323"/>
      <c r="AH979" s="418" t="s">
        <v>403</v>
      </c>
      <c r="AI979" s="419"/>
      <c r="AJ979" s="419"/>
      <c r="AK979" s="419"/>
      <c r="AL979" s="326">
        <v>100</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20" t="s">
        <v>802</v>
      </c>
      <c r="D980" s="415"/>
      <c r="E980" s="415"/>
      <c r="F980" s="415"/>
      <c r="G980" s="415"/>
      <c r="H980" s="415"/>
      <c r="I980" s="415"/>
      <c r="J980" s="416">
        <v>1030001066383</v>
      </c>
      <c r="K980" s="417"/>
      <c r="L980" s="417"/>
      <c r="M980" s="417"/>
      <c r="N980" s="417"/>
      <c r="O980" s="417"/>
      <c r="P980" s="421" t="s">
        <v>801</v>
      </c>
      <c r="Q980" s="317"/>
      <c r="R980" s="317"/>
      <c r="S980" s="317"/>
      <c r="T980" s="317"/>
      <c r="U980" s="317"/>
      <c r="V980" s="317"/>
      <c r="W980" s="317"/>
      <c r="X980" s="317"/>
      <c r="Y980" s="318">
        <v>1.4</v>
      </c>
      <c r="Z980" s="319"/>
      <c r="AA980" s="319"/>
      <c r="AB980" s="320"/>
      <c r="AC980" s="322" t="s">
        <v>375</v>
      </c>
      <c r="AD980" s="323"/>
      <c r="AE980" s="323"/>
      <c r="AF980" s="323"/>
      <c r="AG980" s="323"/>
      <c r="AH980" s="418" t="s">
        <v>403</v>
      </c>
      <c r="AI980" s="419"/>
      <c r="AJ980" s="419"/>
      <c r="AK980" s="419"/>
      <c r="AL980" s="326">
        <v>100</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20" t="s">
        <v>819</v>
      </c>
      <c r="D981" s="415"/>
      <c r="E981" s="415"/>
      <c r="F981" s="415"/>
      <c r="G981" s="415"/>
      <c r="H981" s="415"/>
      <c r="I981" s="415"/>
      <c r="J981" s="416">
        <v>4020001054345</v>
      </c>
      <c r="K981" s="417"/>
      <c r="L981" s="417"/>
      <c r="M981" s="417"/>
      <c r="N981" s="417"/>
      <c r="O981" s="417"/>
      <c r="P981" s="421" t="s">
        <v>821</v>
      </c>
      <c r="Q981" s="317"/>
      <c r="R981" s="317"/>
      <c r="S981" s="317"/>
      <c r="T981" s="317"/>
      <c r="U981" s="317"/>
      <c r="V981" s="317"/>
      <c r="W981" s="317"/>
      <c r="X981" s="317"/>
      <c r="Y981" s="318">
        <v>0.6</v>
      </c>
      <c r="Z981" s="319"/>
      <c r="AA981" s="319"/>
      <c r="AB981" s="320"/>
      <c r="AC981" s="322" t="s">
        <v>375</v>
      </c>
      <c r="AD981" s="323"/>
      <c r="AE981" s="323"/>
      <c r="AF981" s="323"/>
      <c r="AG981" s="323"/>
      <c r="AH981" s="418" t="s">
        <v>403</v>
      </c>
      <c r="AI981" s="419"/>
      <c r="AJ981" s="419"/>
      <c r="AK981" s="419"/>
      <c r="AL981" s="326">
        <v>100</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20" t="s">
        <v>818</v>
      </c>
      <c r="D982" s="415"/>
      <c r="E982" s="415"/>
      <c r="F982" s="415"/>
      <c r="G982" s="415"/>
      <c r="H982" s="415"/>
      <c r="I982" s="415"/>
      <c r="J982" s="416">
        <v>1012401022447</v>
      </c>
      <c r="K982" s="417"/>
      <c r="L982" s="417"/>
      <c r="M982" s="417"/>
      <c r="N982" s="417"/>
      <c r="O982" s="417"/>
      <c r="P982" s="421" t="s">
        <v>820</v>
      </c>
      <c r="Q982" s="317"/>
      <c r="R982" s="317"/>
      <c r="S982" s="317"/>
      <c r="T982" s="317"/>
      <c r="U982" s="317"/>
      <c r="V982" s="317"/>
      <c r="W982" s="317"/>
      <c r="X982" s="317"/>
      <c r="Y982" s="318">
        <v>0.3</v>
      </c>
      <c r="Z982" s="319"/>
      <c r="AA982" s="319"/>
      <c r="AB982" s="320"/>
      <c r="AC982" s="322" t="s">
        <v>375</v>
      </c>
      <c r="AD982" s="323"/>
      <c r="AE982" s="323"/>
      <c r="AF982" s="323"/>
      <c r="AG982" s="323"/>
      <c r="AH982" s="418" t="s">
        <v>403</v>
      </c>
      <c r="AI982" s="419"/>
      <c r="AJ982" s="419"/>
      <c r="AK982" s="419"/>
      <c r="AL982" s="326">
        <v>100</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20" t="s">
        <v>803</v>
      </c>
      <c r="D983" s="415"/>
      <c r="E983" s="415"/>
      <c r="F983" s="415"/>
      <c r="G983" s="415"/>
      <c r="H983" s="415"/>
      <c r="I983" s="415"/>
      <c r="J983" s="416" t="s">
        <v>812</v>
      </c>
      <c r="K983" s="417"/>
      <c r="L983" s="417"/>
      <c r="M983" s="417"/>
      <c r="N983" s="417"/>
      <c r="O983" s="417"/>
      <c r="P983" s="421" t="s">
        <v>801</v>
      </c>
      <c r="Q983" s="317"/>
      <c r="R983" s="317"/>
      <c r="S983" s="317"/>
      <c r="T983" s="317"/>
      <c r="U983" s="317"/>
      <c r="V983" s="317"/>
      <c r="W983" s="317"/>
      <c r="X983" s="317"/>
      <c r="Y983" s="318">
        <v>0.2</v>
      </c>
      <c r="Z983" s="319"/>
      <c r="AA983" s="319"/>
      <c r="AB983" s="320"/>
      <c r="AC983" s="322" t="s">
        <v>375</v>
      </c>
      <c r="AD983" s="323"/>
      <c r="AE983" s="323"/>
      <c r="AF983" s="323"/>
      <c r="AG983" s="323"/>
      <c r="AH983" s="418" t="s">
        <v>403</v>
      </c>
      <c r="AI983" s="419"/>
      <c r="AJ983" s="419"/>
      <c r="AK983" s="419"/>
      <c r="AL983" s="326">
        <v>100</v>
      </c>
      <c r="AM983" s="327"/>
      <c r="AN983" s="327"/>
      <c r="AO983" s="328"/>
      <c r="AP983" s="321"/>
      <c r="AQ983" s="321"/>
      <c r="AR983" s="321"/>
      <c r="AS983" s="321"/>
      <c r="AT983" s="321"/>
      <c r="AU983" s="321"/>
      <c r="AV983" s="321"/>
      <c r="AW983" s="321"/>
      <c r="AX983" s="321"/>
      <c r="AY983">
        <f>COUNTA($C$983)</f>
        <v>1</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20"/>
      <c r="D1010" s="415"/>
      <c r="E1010" s="415"/>
      <c r="F1010" s="415"/>
      <c r="G1010" s="415"/>
      <c r="H1010" s="415"/>
      <c r="I1010" s="415"/>
      <c r="J1010" s="416"/>
      <c r="K1010" s="417"/>
      <c r="L1010" s="417"/>
      <c r="M1010" s="417"/>
      <c r="N1010" s="417"/>
      <c r="O1010" s="417"/>
      <c r="P1010" s="421"/>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42.75" hidden="1" customHeight="1" x14ac:dyDescent="0.15">
      <c r="A1011" s="401">
        <v>2</v>
      </c>
      <c r="B1011" s="401">
        <v>1</v>
      </c>
      <c r="C1011" s="420"/>
      <c r="D1011" s="415"/>
      <c r="E1011" s="415"/>
      <c r="F1011" s="415"/>
      <c r="G1011" s="415"/>
      <c r="H1011" s="415"/>
      <c r="I1011" s="415"/>
      <c r="J1011" s="416"/>
      <c r="K1011" s="417"/>
      <c r="L1011" s="417"/>
      <c r="M1011" s="417"/>
      <c r="N1011" s="417"/>
      <c r="O1011" s="417"/>
      <c r="P1011" s="421"/>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45.75"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20"/>
      <c r="D1014" s="415"/>
      <c r="E1014" s="415"/>
      <c r="F1014" s="415"/>
      <c r="G1014" s="415"/>
      <c r="H1014" s="415"/>
      <c r="I1014" s="415"/>
      <c r="J1014" s="416"/>
      <c r="K1014" s="417"/>
      <c r="L1014" s="417"/>
      <c r="M1014" s="417"/>
      <c r="N1014" s="417"/>
      <c r="O1014" s="417"/>
      <c r="P1014" s="421"/>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20"/>
      <c r="D1015" s="415"/>
      <c r="E1015" s="415"/>
      <c r="F1015" s="415"/>
      <c r="G1015" s="415"/>
      <c r="H1015" s="415"/>
      <c r="I1015" s="415"/>
      <c r="J1015" s="416"/>
      <c r="K1015" s="417"/>
      <c r="L1015" s="417"/>
      <c r="M1015" s="417"/>
      <c r="N1015" s="417"/>
      <c r="O1015" s="417"/>
      <c r="P1015" s="421"/>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20"/>
      <c r="D1016" s="415"/>
      <c r="E1016" s="415"/>
      <c r="F1016" s="415"/>
      <c r="G1016" s="415"/>
      <c r="H1016" s="415"/>
      <c r="I1016" s="415"/>
      <c r="J1016" s="416"/>
      <c r="K1016" s="417"/>
      <c r="L1016" s="417"/>
      <c r="M1016" s="417"/>
      <c r="N1016" s="417"/>
      <c r="O1016" s="417"/>
      <c r="P1016" s="421"/>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326</v>
      </c>
      <c r="AQ1109" s="423"/>
      <c r="AR1109" s="423"/>
      <c r="AS1109" s="423"/>
      <c r="AT1109" s="423"/>
      <c r="AU1109" s="423"/>
      <c r="AV1109" s="423"/>
      <c r="AW1109" s="423"/>
      <c r="AX1109" s="423"/>
    </row>
    <row r="1110" spans="1:51" ht="30" customHeight="1" x14ac:dyDescent="0.15">
      <c r="A1110" s="401">
        <v>1</v>
      </c>
      <c r="B1110" s="401">
        <v>1</v>
      </c>
      <c r="C1110" s="887"/>
      <c r="D1110" s="887"/>
      <c r="E1110" s="262" t="s">
        <v>786</v>
      </c>
      <c r="F1110" s="886"/>
      <c r="G1110" s="886"/>
      <c r="H1110" s="886"/>
      <c r="I1110" s="886"/>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786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21" priority="13921">
      <formula>IF(RIGHT(TEXT(P18,"0.#"),1)=".",FALSE,TRUE)</formula>
    </cfRule>
    <cfRule type="expression" dxfId="2820" priority="13922">
      <formula>IF(RIGHT(TEXT(P18,"0.#"),1)=".",TRUE,FALSE)</formula>
    </cfRule>
  </conditionalFormatting>
  <conditionalFormatting sqref="Y790">
    <cfRule type="expression" dxfId="2819" priority="13917">
      <formula>IF(RIGHT(TEXT(Y790,"0.#"),1)=".",FALSE,TRUE)</formula>
    </cfRule>
    <cfRule type="expression" dxfId="2818" priority="13918">
      <formula>IF(RIGHT(TEXT(Y790,"0.#"),1)=".",TRUE,FALSE)</formula>
    </cfRule>
  </conditionalFormatting>
  <conditionalFormatting sqref="Y799">
    <cfRule type="expression" dxfId="2817" priority="13913">
      <formula>IF(RIGHT(TEXT(Y799,"0.#"),1)=".",FALSE,TRUE)</formula>
    </cfRule>
    <cfRule type="expression" dxfId="2816" priority="13914">
      <formula>IF(RIGHT(TEXT(Y799,"0.#"),1)=".",TRUE,FALSE)</formula>
    </cfRule>
  </conditionalFormatting>
  <conditionalFormatting sqref="Y830:Y837 Y828 Y817:Y824 Y815 Y804:Y811 Y802">
    <cfRule type="expression" dxfId="2815" priority="13695">
      <formula>IF(RIGHT(TEXT(Y802,"0.#"),1)=".",FALSE,TRUE)</formula>
    </cfRule>
    <cfRule type="expression" dxfId="2814" priority="13696">
      <formula>IF(RIGHT(TEXT(Y802,"0.#"),1)=".",TRUE,FALSE)</formula>
    </cfRule>
  </conditionalFormatting>
  <conditionalFormatting sqref="AR15:AX15 AR13:AX13">
    <cfRule type="expression" dxfId="2813" priority="13743">
      <formula>IF(RIGHT(TEXT(AR13,"0.#"),1)=".",FALSE,TRUE)</formula>
    </cfRule>
    <cfRule type="expression" dxfId="2812" priority="13744">
      <formula>IF(RIGHT(TEXT(AR13,"0.#"),1)=".",TRUE,FALSE)</formula>
    </cfRule>
  </conditionalFormatting>
  <conditionalFormatting sqref="P19:AJ19">
    <cfRule type="expression" dxfId="2811" priority="13741">
      <formula>IF(RIGHT(TEXT(P19,"0.#"),1)=".",FALSE,TRUE)</formula>
    </cfRule>
    <cfRule type="expression" dxfId="2810" priority="13742">
      <formula>IF(RIGHT(TEXT(P19,"0.#"),1)=".",TRUE,FALSE)</formula>
    </cfRule>
  </conditionalFormatting>
  <conditionalFormatting sqref="AE101 AQ101">
    <cfRule type="expression" dxfId="2809" priority="13733">
      <formula>IF(RIGHT(TEXT(AE101,"0.#"),1)=".",FALSE,TRUE)</formula>
    </cfRule>
    <cfRule type="expression" dxfId="2808" priority="13734">
      <formula>IF(RIGHT(TEXT(AE101,"0.#"),1)=".",TRUE,FALSE)</formula>
    </cfRule>
  </conditionalFormatting>
  <conditionalFormatting sqref="Y791:Y798 Y789">
    <cfRule type="expression" dxfId="2807" priority="13719">
      <formula>IF(RIGHT(TEXT(Y789,"0.#"),1)=".",FALSE,TRUE)</formula>
    </cfRule>
    <cfRule type="expression" dxfId="2806" priority="13720">
      <formula>IF(RIGHT(TEXT(Y789,"0.#"),1)=".",TRUE,FALSE)</formula>
    </cfRule>
  </conditionalFormatting>
  <conditionalFormatting sqref="AU790">
    <cfRule type="expression" dxfId="2805" priority="13717">
      <formula>IF(RIGHT(TEXT(AU790,"0.#"),1)=".",FALSE,TRUE)</formula>
    </cfRule>
    <cfRule type="expression" dxfId="2804" priority="13718">
      <formula>IF(RIGHT(TEXT(AU790,"0.#"),1)=".",TRUE,FALSE)</formula>
    </cfRule>
  </conditionalFormatting>
  <conditionalFormatting sqref="AU799">
    <cfRule type="expression" dxfId="2803" priority="13715">
      <formula>IF(RIGHT(TEXT(AU799,"0.#"),1)=".",FALSE,TRUE)</formula>
    </cfRule>
    <cfRule type="expression" dxfId="2802" priority="13716">
      <formula>IF(RIGHT(TEXT(AU799,"0.#"),1)=".",TRUE,FALSE)</formula>
    </cfRule>
  </conditionalFormatting>
  <conditionalFormatting sqref="AU791 AU789 AU793:AU798">
    <cfRule type="expression" dxfId="2801" priority="13713">
      <formula>IF(RIGHT(TEXT(AU789,"0.#"),1)=".",FALSE,TRUE)</formula>
    </cfRule>
    <cfRule type="expression" dxfId="2800" priority="13714">
      <formula>IF(RIGHT(TEXT(AU789,"0.#"),1)=".",TRUE,FALSE)</formula>
    </cfRule>
  </conditionalFormatting>
  <conditionalFormatting sqref="Y829 Y816 Y803">
    <cfRule type="expression" dxfId="2799" priority="13699">
      <formula>IF(RIGHT(TEXT(Y803,"0.#"),1)=".",FALSE,TRUE)</formula>
    </cfRule>
    <cfRule type="expression" dxfId="2798" priority="13700">
      <formula>IF(RIGHT(TEXT(Y803,"0.#"),1)=".",TRUE,FALSE)</formula>
    </cfRule>
  </conditionalFormatting>
  <conditionalFormatting sqref="Y838 Y825 Y812">
    <cfRule type="expression" dxfId="2797" priority="13697">
      <formula>IF(RIGHT(TEXT(Y812,"0.#"),1)=".",FALSE,TRUE)</formula>
    </cfRule>
    <cfRule type="expression" dxfId="2796" priority="13698">
      <formula>IF(RIGHT(TEXT(Y812,"0.#"),1)=".",TRUE,FALSE)</formula>
    </cfRule>
  </conditionalFormatting>
  <conditionalFormatting sqref="AU829 AU816 AU803">
    <cfRule type="expression" dxfId="2795" priority="13693">
      <formula>IF(RIGHT(TEXT(AU803,"0.#"),1)=".",FALSE,TRUE)</formula>
    </cfRule>
    <cfRule type="expression" dxfId="2794" priority="13694">
      <formula>IF(RIGHT(TEXT(AU803,"0.#"),1)=".",TRUE,FALSE)</formula>
    </cfRule>
  </conditionalFormatting>
  <conditionalFormatting sqref="AU838 AU825 AU812">
    <cfRule type="expression" dxfId="2793" priority="13691">
      <formula>IF(RIGHT(TEXT(AU812,"0.#"),1)=".",FALSE,TRUE)</formula>
    </cfRule>
    <cfRule type="expression" dxfId="2792" priority="13692">
      <formula>IF(RIGHT(TEXT(AU812,"0.#"),1)=".",TRUE,FALSE)</formula>
    </cfRule>
  </conditionalFormatting>
  <conditionalFormatting sqref="AU830:AU837 AU828 AU817:AU824 AU815 AU804:AU811 AU802">
    <cfRule type="expression" dxfId="2791" priority="13689">
      <formula>IF(RIGHT(TEXT(AU802,"0.#"),1)=".",FALSE,TRUE)</formula>
    </cfRule>
    <cfRule type="expression" dxfId="2790" priority="13690">
      <formula>IF(RIGHT(TEXT(AU802,"0.#"),1)=".",TRUE,FALSE)</formula>
    </cfRule>
  </conditionalFormatting>
  <conditionalFormatting sqref="AM87">
    <cfRule type="expression" dxfId="2789" priority="13343">
      <formula>IF(RIGHT(TEXT(AM87,"0.#"),1)=".",FALSE,TRUE)</formula>
    </cfRule>
    <cfRule type="expression" dxfId="2788" priority="13344">
      <formula>IF(RIGHT(TEXT(AM87,"0.#"),1)=".",TRUE,FALSE)</formula>
    </cfRule>
  </conditionalFormatting>
  <conditionalFormatting sqref="AE55">
    <cfRule type="expression" dxfId="2787" priority="13411">
      <formula>IF(RIGHT(TEXT(AE55,"0.#"),1)=".",FALSE,TRUE)</formula>
    </cfRule>
    <cfRule type="expression" dxfId="2786" priority="13412">
      <formula>IF(RIGHT(TEXT(AE55,"0.#"),1)=".",TRUE,FALSE)</formula>
    </cfRule>
  </conditionalFormatting>
  <conditionalFormatting sqref="AI55">
    <cfRule type="expression" dxfId="2785" priority="13409">
      <formula>IF(RIGHT(TEXT(AI55,"0.#"),1)=".",FALSE,TRUE)</formula>
    </cfRule>
    <cfRule type="expression" dxfId="2784" priority="13410">
      <formula>IF(RIGHT(TEXT(AI55,"0.#"),1)=".",TRUE,FALSE)</formula>
    </cfRule>
  </conditionalFormatting>
  <conditionalFormatting sqref="AM34">
    <cfRule type="expression" dxfId="2783" priority="13489">
      <formula>IF(RIGHT(TEXT(AM34,"0.#"),1)=".",FALSE,TRUE)</formula>
    </cfRule>
    <cfRule type="expression" dxfId="2782" priority="13490">
      <formula>IF(RIGHT(TEXT(AM34,"0.#"),1)=".",TRUE,FALSE)</formula>
    </cfRule>
  </conditionalFormatting>
  <conditionalFormatting sqref="AI32">
    <cfRule type="expression" dxfId="2781" priority="13495">
      <formula>IF(RIGHT(TEXT(AI32,"0.#"),1)=".",FALSE,TRUE)</formula>
    </cfRule>
    <cfRule type="expression" dxfId="2780" priority="13496">
      <formula>IF(RIGHT(TEXT(AI32,"0.#"),1)=".",TRUE,FALSE)</formula>
    </cfRule>
  </conditionalFormatting>
  <conditionalFormatting sqref="AM32">
    <cfRule type="expression" dxfId="2779" priority="13493">
      <formula>IF(RIGHT(TEXT(AM32,"0.#"),1)=".",FALSE,TRUE)</formula>
    </cfRule>
    <cfRule type="expression" dxfId="2778" priority="13494">
      <formula>IF(RIGHT(TEXT(AM32,"0.#"),1)=".",TRUE,FALSE)</formula>
    </cfRule>
  </conditionalFormatting>
  <conditionalFormatting sqref="AM33">
    <cfRule type="expression" dxfId="2777" priority="13491">
      <formula>IF(RIGHT(TEXT(AM33,"0.#"),1)=".",FALSE,TRUE)</formula>
    </cfRule>
    <cfRule type="expression" dxfId="2776" priority="13492">
      <formula>IF(RIGHT(TEXT(AM33,"0.#"),1)=".",TRUE,FALSE)</formula>
    </cfRule>
  </conditionalFormatting>
  <conditionalFormatting sqref="AQ32:AQ34">
    <cfRule type="expression" dxfId="2775" priority="13483">
      <formula>IF(RIGHT(TEXT(AQ32,"0.#"),1)=".",FALSE,TRUE)</formula>
    </cfRule>
    <cfRule type="expression" dxfId="2774" priority="13484">
      <formula>IF(RIGHT(TEXT(AQ32,"0.#"),1)=".",TRUE,FALSE)</formula>
    </cfRule>
  </conditionalFormatting>
  <conditionalFormatting sqref="AU32:AU34">
    <cfRule type="expression" dxfId="2773" priority="13481">
      <formula>IF(RIGHT(TEXT(AU32,"0.#"),1)=".",FALSE,TRUE)</formula>
    </cfRule>
    <cfRule type="expression" dxfId="2772" priority="13482">
      <formula>IF(RIGHT(TEXT(AU32,"0.#"),1)=".",TRUE,FALSE)</formula>
    </cfRule>
  </conditionalFormatting>
  <conditionalFormatting sqref="AE53">
    <cfRule type="expression" dxfId="2771" priority="13415">
      <formula>IF(RIGHT(TEXT(AE53,"0.#"),1)=".",FALSE,TRUE)</formula>
    </cfRule>
    <cfRule type="expression" dxfId="2770" priority="13416">
      <formula>IF(RIGHT(TEXT(AE53,"0.#"),1)=".",TRUE,FALSE)</formula>
    </cfRule>
  </conditionalFormatting>
  <conditionalFormatting sqref="AE54">
    <cfRule type="expression" dxfId="2769" priority="13413">
      <formula>IF(RIGHT(TEXT(AE54,"0.#"),1)=".",FALSE,TRUE)</formula>
    </cfRule>
    <cfRule type="expression" dxfId="2768" priority="13414">
      <formula>IF(RIGHT(TEXT(AE54,"0.#"),1)=".",TRUE,FALSE)</formula>
    </cfRule>
  </conditionalFormatting>
  <conditionalFormatting sqref="AI54">
    <cfRule type="expression" dxfId="2767" priority="13407">
      <formula>IF(RIGHT(TEXT(AI54,"0.#"),1)=".",FALSE,TRUE)</formula>
    </cfRule>
    <cfRule type="expression" dxfId="2766" priority="13408">
      <formula>IF(RIGHT(TEXT(AI54,"0.#"),1)=".",TRUE,FALSE)</formula>
    </cfRule>
  </conditionalFormatting>
  <conditionalFormatting sqref="AI53">
    <cfRule type="expression" dxfId="2765" priority="13405">
      <formula>IF(RIGHT(TEXT(AI53,"0.#"),1)=".",FALSE,TRUE)</formula>
    </cfRule>
    <cfRule type="expression" dxfId="2764" priority="13406">
      <formula>IF(RIGHT(TEXT(AI53,"0.#"),1)=".",TRUE,FALSE)</formula>
    </cfRule>
  </conditionalFormatting>
  <conditionalFormatting sqref="AM53">
    <cfRule type="expression" dxfId="2763" priority="13403">
      <formula>IF(RIGHT(TEXT(AM53,"0.#"),1)=".",FALSE,TRUE)</formula>
    </cfRule>
    <cfRule type="expression" dxfId="2762" priority="13404">
      <formula>IF(RIGHT(TEXT(AM53,"0.#"),1)=".",TRUE,FALSE)</formula>
    </cfRule>
  </conditionalFormatting>
  <conditionalFormatting sqref="AM54">
    <cfRule type="expression" dxfId="2761" priority="13401">
      <formula>IF(RIGHT(TEXT(AM54,"0.#"),1)=".",FALSE,TRUE)</formula>
    </cfRule>
    <cfRule type="expression" dxfId="2760" priority="13402">
      <formula>IF(RIGHT(TEXT(AM54,"0.#"),1)=".",TRUE,FALSE)</formula>
    </cfRule>
  </conditionalFormatting>
  <conditionalFormatting sqref="AM55">
    <cfRule type="expression" dxfId="2759" priority="13399">
      <formula>IF(RIGHT(TEXT(AM55,"0.#"),1)=".",FALSE,TRUE)</formula>
    </cfRule>
    <cfRule type="expression" dxfId="2758" priority="13400">
      <formula>IF(RIGHT(TEXT(AM55,"0.#"),1)=".",TRUE,FALSE)</formula>
    </cfRule>
  </conditionalFormatting>
  <conditionalFormatting sqref="AE60">
    <cfRule type="expression" dxfId="2757" priority="13385">
      <formula>IF(RIGHT(TEXT(AE60,"0.#"),1)=".",FALSE,TRUE)</formula>
    </cfRule>
    <cfRule type="expression" dxfId="2756" priority="13386">
      <formula>IF(RIGHT(TEXT(AE60,"0.#"),1)=".",TRUE,FALSE)</formula>
    </cfRule>
  </conditionalFormatting>
  <conditionalFormatting sqref="AE61">
    <cfRule type="expression" dxfId="2755" priority="13383">
      <formula>IF(RIGHT(TEXT(AE61,"0.#"),1)=".",FALSE,TRUE)</formula>
    </cfRule>
    <cfRule type="expression" dxfId="2754" priority="13384">
      <formula>IF(RIGHT(TEXT(AE61,"0.#"),1)=".",TRUE,FALSE)</formula>
    </cfRule>
  </conditionalFormatting>
  <conditionalFormatting sqref="AE62">
    <cfRule type="expression" dxfId="2753" priority="13381">
      <formula>IF(RIGHT(TEXT(AE62,"0.#"),1)=".",FALSE,TRUE)</formula>
    </cfRule>
    <cfRule type="expression" dxfId="2752" priority="13382">
      <formula>IF(RIGHT(TEXT(AE62,"0.#"),1)=".",TRUE,FALSE)</formula>
    </cfRule>
  </conditionalFormatting>
  <conditionalFormatting sqref="AI62">
    <cfRule type="expression" dxfId="2751" priority="13379">
      <formula>IF(RIGHT(TEXT(AI62,"0.#"),1)=".",FALSE,TRUE)</formula>
    </cfRule>
    <cfRule type="expression" dxfId="2750" priority="13380">
      <formula>IF(RIGHT(TEXT(AI62,"0.#"),1)=".",TRUE,FALSE)</formula>
    </cfRule>
  </conditionalFormatting>
  <conditionalFormatting sqref="AI61">
    <cfRule type="expression" dxfId="2749" priority="13377">
      <formula>IF(RIGHT(TEXT(AI61,"0.#"),1)=".",FALSE,TRUE)</formula>
    </cfRule>
    <cfRule type="expression" dxfId="2748" priority="13378">
      <formula>IF(RIGHT(TEXT(AI61,"0.#"),1)=".",TRUE,FALSE)</formula>
    </cfRule>
  </conditionalFormatting>
  <conditionalFormatting sqref="AI60">
    <cfRule type="expression" dxfId="2747" priority="13375">
      <formula>IF(RIGHT(TEXT(AI60,"0.#"),1)=".",FALSE,TRUE)</formula>
    </cfRule>
    <cfRule type="expression" dxfId="2746" priority="13376">
      <formula>IF(RIGHT(TEXT(AI60,"0.#"),1)=".",TRUE,FALSE)</formula>
    </cfRule>
  </conditionalFormatting>
  <conditionalFormatting sqref="AM60">
    <cfRule type="expression" dxfId="2745" priority="13373">
      <formula>IF(RIGHT(TEXT(AM60,"0.#"),1)=".",FALSE,TRUE)</formula>
    </cfRule>
    <cfRule type="expression" dxfId="2744" priority="13374">
      <formula>IF(RIGHT(TEXT(AM60,"0.#"),1)=".",TRUE,FALSE)</formula>
    </cfRule>
  </conditionalFormatting>
  <conditionalFormatting sqref="AM61">
    <cfRule type="expression" dxfId="2743" priority="13371">
      <formula>IF(RIGHT(TEXT(AM61,"0.#"),1)=".",FALSE,TRUE)</formula>
    </cfRule>
    <cfRule type="expression" dxfId="2742" priority="13372">
      <formula>IF(RIGHT(TEXT(AM61,"0.#"),1)=".",TRUE,FALSE)</formula>
    </cfRule>
  </conditionalFormatting>
  <conditionalFormatting sqref="AM62">
    <cfRule type="expression" dxfId="2741" priority="13369">
      <formula>IF(RIGHT(TEXT(AM62,"0.#"),1)=".",FALSE,TRUE)</formula>
    </cfRule>
    <cfRule type="expression" dxfId="2740" priority="13370">
      <formula>IF(RIGHT(TEXT(AM62,"0.#"),1)=".",TRUE,FALSE)</formula>
    </cfRule>
  </conditionalFormatting>
  <conditionalFormatting sqref="AE87">
    <cfRule type="expression" dxfId="2739" priority="13355">
      <formula>IF(RIGHT(TEXT(AE87,"0.#"),1)=".",FALSE,TRUE)</formula>
    </cfRule>
    <cfRule type="expression" dxfId="2738" priority="13356">
      <formula>IF(RIGHT(TEXT(AE87,"0.#"),1)=".",TRUE,FALSE)</formula>
    </cfRule>
  </conditionalFormatting>
  <conditionalFormatting sqref="AE88">
    <cfRule type="expression" dxfId="2737" priority="13353">
      <formula>IF(RIGHT(TEXT(AE88,"0.#"),1)=".",FALSE,TRUE)</formula>
    </cfRule>
    <cfRule type="expression" dxfId="2736" priority="13354">
      <formula>IF(RIGHT(TEXT(AE88,"0.#"),1)=".",TRUE,FALSE)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I88">
    <cfRule type="expression" dxfId="2731" priority="13347">
      <formula>IF(RIGHT(TEXT(AI88,"0.#"),1)=".",FALSE,TRUE)</formula>
    </cfRule>
    <cfRule type="expression" dxfId="2730" priority="13348">
      <formula>IF(RIGHT(TEXT(AI88,"0.#"),1)=".",TRUE,FALSE)</formula>
    </cfRule>
  </conditionalFormatting>
  <conditionalFormatting sqref="AI87">
    <cfRule type="expression" dxfId="2729" priority="13345">
      <formula>IF(RIGHT(TEXT(AI87,"0.#"),1)=".",FALSE,TRUE)</formula>
    </cfRule>
    <cfRule type="expression" dxfId="2728" priority="13346">
      <formula>IF(RIGHT(TEXT(AI87,"0.#"),1)=".",TRUE,FALSE)</formula>
    </cfRule>
  </conditionalFormatting>
  <conditionalFormatting sqref="AM88">
    <cfRule type="expression" dxfId="2727" priority="13341">
      <formula>IF(RIGHT(TEXT(AM88,"0.#"),1)=".",FALSE,TRUE)</formula>
    </cfRule>
    <cfRule type="expression" dxfId="2726" priority="13342">
      <formula>IF(RIGHT(TEXT(AM88,"0.#"),1)=".",TRUE,FALSE)</formula>
    </cfRule>
  </conditionalFormatting>
  <conditionalFormatting sqref="AM89">
    <cfRule type="expression" dxfId="2725" priority="13339">
      <formula>IF(RIGHT(TEXT(AM89,"0.#"),1)=".",FALSE,TRUE)</formula>
    </cfRule>
    <cfRule type="expression" dxfId="2724" priority="13340">
      <formula>IF(RIGHT(TEXT(AM89,"0.#"),1)=".",TRUE,FALSE)</formula>
    </cfRule>
  </conditionalFormatting>
  <conditionalFormatting sqref="AE92">
    <cfRule type="expression" dxfId="2723" priority="13325">
      <formula>IF(RIGHT(TEXT(AE92,"0.#"),1)=".",FALSE,TRUE)</formula>
    </cfRule>
    <cfRule type="expression" dxfId="2722" priority="13326">
      <formula>IF(RIGHT(TEXT(AE92,"0.#"),1)=".",TRUE,FALSE)</formula>
    </cfRule>
  </conditionalFormatting>
  <conditionalFormatting sqref="AE93">
    <cfRule type="expression" dxfId="2721" priority="13323">
      <formula>IF(RIGHT(TEXT(AE93,"0.#"),1)=".",FALSE,TRUE)</formula>
    </cfRule>
    <cfRule type="expression" dxfId="2720" priority="13324">
      <formula>IF(RIGHT(TEXT(AE93,"0.#"),1)=".",TRUE,FALSE)</formula>
    </cfRule>
  </conditionalFormatting>
  <conditionalFormatting sqref="AE94">
    <cfRule type="expression" dxfId="2719" priority="13321">
      <formula>IF(RIGHT(TEXT(AE94,"0.#"),1)=".",FALSE,TRUE)</formula>
    </cfRule>
    <cfRule type="expression" dxfId="2718" priority="13322">
      <formula>IF(RIGHT(TEXT(AE94,"0.#"),1)=".",TRUE,FALSE)</formula>
    </cfRule>
  </conditionalFormatting>
  <conditionalFormatting sqref="AI94">
    <cfRule type="expression" dxfId="2717" priority="13319">
      <formula>IF(RIGHT(TEXT(AI94,"0.#"),1)=".",FALSE,TRUE)</formula>
    </cfRule>
    <cfRule type="expression" dxfId="2716" priority="13320">
      <formula>IF(RIGHT(TEXT(AI94,"0.#"),1)=".",TRUE,FALSE)</formula>
    </cfRule>
  </conditionalFormatting>
  <conditionalFormatting sqref="AI93">
    <cfRule type="expression" dxfId="2715" priority="13317">
      <formula>IF(RIGHT(TEXT(AI93,"0.#"),1)=".",FALSE,TRUE)</formula>
    </cfRule>
    <cfRule type="expression" dxfId="2714" priority="13318">
      <formula>IF(RIGHT(TEXT(AI93,"0.#"),1)=".",TRUE,FALSE)</formula>
    </cfRule>
  </conditionalFormatting>
  <conditionalFormatting sqref="AI92">
    <cfRule type="expression" dxfId="2713" priority="13315">
      <formula>IF(RIGHT(TEXT(AI92,"0.#"),1)=".",FALSE,TRUE)</formula>
    </cfRule>
    <cfRule type="expression" dxfId="2712" priority="13316">
      <formula>IF(RIGHT(TEXT(AI92,"0.#"),1)=".",TRUE,FALSE)</formula>
    </cfRule>
  </conditionalFormatting>
  <conditionalFormatting sqref="AM92">
    <cfRule type="expression" dxfId="2711" priority="13313">
      <formula>IF(RIGHT(TEXT(AM92,"0.#"),1)=".",FALSE,TRUE)</formula>
    </cfRule>
    <cfRule type="expression" dxfId="2710" priority="13314">
      <formula>IF(RIGHT(TEXT(AM92,"0.#"),1)=".",TRUE,FALSE)</formula>
    </cfRule>
  </conditionalFormatting>
  <conditionalFormatting sqref="AM93">
    <cfRule type="expression" dxfId="2709" priority="13311">
      <formula>IF(RIGHT(TEXT(AM93,"0.#"),1)=".",FALSE,TRUE)</formula>
    </cfRule>
    <cfRule type="expression" dxfId="2708" priority="13312">
      <formula>IF(RIGHT(TEXT(AM93,"0.#"),1)=".",TRUE,FALSE)</formula>
    </cfRule>
  </conditionalFormatting>
  <conditionalFormatting sqref="AM94">
    <cfRule type="expression" dxfId="2707" priority="13309">
      <formula>IF(RIGHT(TEXT(AM94,"0.#"),1)=".",FALSE,TRUE)</formula>
    </cfRule>
    <cfRule type="expression" dxfId="2706" priority="13310">
      <formula>IF(RIGHT(TEXT(AM94,"0.#"),1)=".",TRUE,FALSE)</formula>
    </cfRule>
  </conditionalFormatting>
  <conditionalFormatting sqref="AE97">
    <cfRule type="expression" dxfId="2705" priority="13295">
      <formula>IF(RIGHT(TEXT(AE97,"0.#"),1)=".",FALSE,TRUE)</formula>
    </cfRule>
    <cfRule type="expression" dxfId="2704" priority="13296">
      <formula>IF(RIGHT(TEXT(AE97,"0.#"),1)=".",TRUE,FALSE)</formula>
    </cfRule>
  </conditionalFormatting>
  <conditionalFormatting sqref="AE98">
    <cfRule type="expression" dxfId="2703" priority="13293">
      <formula>IF(RIGHT(TEXT(AE98,"0.#"),1)=".",FALSE,TRUE)</formula>
    </cfRule>
    <cfRule type="expression" dxfId="2702" priority="13294">
      <formula>IF(RIGHT(TEXT(AE98,"0.#"),1)=".",TRUE,FALSE)</formula>
    </cfRule>
  </conditionalFormatting>
  <conditionalFormatting sqref="AE99">
    <cfRule type="expression" dxfId="2701" priority="13291">
      <formula>IF(RIGHT(TEXT(AE99,"0.#"),1)=".",FALSE,TRUE)</formula>
    </cfRule>
    <cfRule type="expression" dxfId="2700" priority="13292">
      <formula>IF(RIGHT(TEXT(AE99,"0.#"),1)=".",TRUE,FALSE)</formula>
    </cfRule>
  </conditionalFormatting>
  <conditionalFormatting sqref="AI99">
    <cfRule type="expression" dxfId="2699" priority="13289">
      <formula>IF(RIGHT(TEXT(AI99,"0.#"),1)=".",FALSE,TRUE)</formula>
    </cfRule>
    <cfRule type="expression" dxfId="2698" priority="13290">
      <formula>IF(RIGHT(TEXT(AI99,"0.#"),1)=".",TRUE,FALSE)</formula>
    </cfRule>
  </conditionalFormatting>
  <conditionalFormatting sqref="AI98">
    <cfRule type="expression" dxfId="2697" priority="13287">
      <formula>IF(RIGHT(TEXT(AI98,"0.#"),1)=".",FALSE,TRUE)</formula>
    </cfRule>
    <cfRule type="expression" dxfId="2696" priority="13288">
      <formula>IF(RIGHT(TEXT(AI98,"0.#"),1)=".",TRUE,FALSE)</formula>
    </cfRule>
  </conditionalFormatting>
  <conditionalFormatting sqref="AI97">
    <cfRule type="expression" dxfId="2695" priority="13285">
      <formula>IF(RIGHT(TEXT(AI97,"0.#"),1)=".",FALSE,TRUE)</formula>
    </cfRule>
    <cfRule type="expression" dxfId="2694" priority="13286">
      <formula>IF(RIGHT(TEXT(AI97,"0.#"),1)=".",TRUE,FALSE)</formula>
    </cfRule>
  </conditionalFormatting>
  <conditionalFormatting sqref="AM97">
    <cfRule type="expression" dxfId="2693" priority="13283">
      <formula>IF(RIGHT(TEXT(AM97,"0.#"),1)=".",FALSE,TRUE)</formula>
    </cfRule>
    <cfRule type="expression" dxfId="2692" priority="13284">
      <formula>IF(RIGHT(TEXT(AM97,"0.#"),1)=".",TRUE,FALSE)</formula>
    </cfRule>
  </conditionalFormatting>
  <conditionalFormatting sqref="AM98">
    <cfRule type="expression" dxfId="2691" priority="13281">
      <formula>IF(RIGHT(TEXT(AM98,"0.#"),1)=".",FALSE,TRUE)</formula>
    </cfRule>
    <cfRule type="expression" dxfId="2690" priority="13282">
      <formula>IF(RIGHT(TEXT(AM98,"0.#"),1)=".",TRUE,FALSE)</formula>
    </cfRule>
  </conditionalFormatting>
  <conditionalFormatting sqref="AM99">
    <cfRule type="expression" dxfId="2689" priority="13279">
      <formula>IF(RIGHT(TEXT(AM99,"0.#"),1)=".",FALSE,TRUE)</formula>
    </cfRule>
    <cfRule type="expression" dxfId="2688" priority="13280">
      <formula>IF(RIGHT(TEXT(AM99,"0.#"),1)=".",TRUE,FALSE)</formula>
    </cfRule>
  </conditionalFormatting>
  <conditionalFormatting sqref="AI101">
    <cfRule type="expression" dxfId="2687" priority="13265">
      <formula>IF(RIGHT(TEXT(AI101,"0.#"),1)=".",FALSE,TRUE)</formula>
    </cfRule>
    <cfRule type="expression" dxfId="2686" priority="13266">
      <formula>IF(RIGHT(TEXT(AI101,"0.#"),1)=".",TRUE,FALSE)</formula>
    </cfRule>
  </conditionalFormatting>
  <conditionalFormatting sqref="AM101">
    <cfRule type="expression" dxfId="2685" priority="13263">
      <formula>IF(RIGHT(TEXT(AM101,"0.#"),1)=".",FALSE,TRUE)</formula>
    </cfRule>
    <cfRule type="expression" dxfId="2684" priority="13264">
      <formula>IF(RIGHT(TEXT(AM101,"0.#"),1)=".",TRUE,FALSE)</formula>
    </cfRule>
  </conditionalFormatting>
  <conditionalFormatting sqref="AE102">
    <cfRule type="expression" dxfId="2683" priority="13261">
      <formula>IF(RIGHT(TEXT(AE102,"0.#"),1)=".",FALSE,TRUE)</formula>
    </cfRule>
    <cfRule type="expression" dxfId="2682" priority="13262">
      <formula>IF(RIGHT(TEXT(AE102,"0.#"),1)=".",TRUE,FALSE)</formula>
    </cfRule>
  </conditionalFormatting>
  <conditionalFormatting sqref="AI102">
    <cfRule type="expression" dxfId="2681" priority="13259">
      <formula>IF(RIGHT(TEXT(AI102,"0.#"),1)=".",FALSE,TRUE)</formula>
    </cfRule>
    <cfRule type="expression" dxfId="2680" priority="13260">
      <formula>IF(RIGHT(TEXT(AI102,"0.#"),1)=".",TRUE,FALSE)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E116 AQ116">
    <cfRule type="expression" dxfId="2627" priority="13197">
      <formula>IF(RIGHT(TEXT(AE116,"0.#"),1)=".",FALSE,TRUE)</formula>
    </cfRule>
    <cfRule type="expression" dxfId="2626" priority="13198">
      <formula>IF(RIGHT(TEXT(AE116,"0.#"),1)=".",TRUE,FALSE)</formula>
    </cfRule>
  </conditionalFormatting>
  <conditionalFormatting sqref="AI116">
    <cfRule type="expression" dxfId="2625" priority="13195">
      <formula>IF(RIGHT(TEXT(AI116,"0.#"),1)=".",FALSE,TRUE)</formula>
    </cfRule>
    <cfRule type="expression" dxfId="2624" priority="13196">
      <formula>IF(RIGHT(TEXT(AI116,"0.#"),1)=".",TRUE,FALSE)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E117 AM117">
    <cfRule type="expression" dxfId="2621" priority="13191">
      <formula>IF(RIGHT(TEXT(AE117,"0.#"),1)=".",FALSE,TRUE)</formula>
    </cfRule>
    <cfRule type="expression" dxfId="2620" priority="13192">
      <formula>IF(RIGHT(TEXT(AE117,"0.#"),1)=".",TRUE,FALSE)</formula>
    </cfRule>
  </conditionalFormatting>
  <conditionalFormatting sqref="AI117">
    <cfRule type="expression" dxfId="2619" priority="13189">
      <formula>IF(RIGHT(TEXT(AI117,"0.#"),1)=".",FALSE,TRUE)</formula>
    </cfRule>
    <cfRule type="expression" dxfId="2618" priority="13190">
      <formula>IF(RIGHT(TEXT(AI117,"0.#"),1)=".",TRUE,FALSE)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47:AO874">
    <cfRule type="expression" dxfId="2533" priority="6667">
      <formula>IF(AND(AL847&gt;=0, RIGHT(TEXT(AL847,"0.#"),1)&lt;&gt;"."),TRUE,FALSE)</formula>
    </cfRule>
    <cfRule type="expression" dxfId="2532" priority="6668">
      <formula>IF(AND(AL847&gt;=0, RIGHT(TEXT(AL847,"0.#"),1)="."),TRUE,FALSE)</formula>
    </cfRule>
    <cfRule type="expression" dxfId="2531" priority="6669">
      <formula>IF(AND(AL847&lt;0, RIGHT(TEXT(AL847,"0.#"),1)&lt;&gt;"."),TRUE,FALSE)</formula>
    </cfRule>
    <cfRule type="expression" dxfId="2530" priority="6670">
      <formula>IF(AND(AL847&lt;0, RIGHT(TEXT(AL847,"0.#"),1)="."),TRUE,FALSE)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7:Y874">
    <cfRule type="expression" dxfId="2459" priority="2995">
      <formula>IF(RIGHT(TEXT(Y847,"0.#"),1)=".",FALSE,TRUE)</formula>
    </cfRule>
    <cfRule type="expression" dxfId="2458" priority="2996">
      <formula>IF(RIGHT(TEXT(Y847,"0.#"),1)=".",TRUE,FALSE)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10:AO1139">
    <cfRule type="expression" dxfId="2429" priority="2901">
      <formula>IF(AND(AL1110&gt;=0, RIGHT(TEXT(AL1110,"0.#"),1)&lt;&gt;"."),TRUE,FALSE)</formula>
    </cfRule>
    <cfRule type="expression" dxfId="2428" priority="2902">
      <formula>IF(AND(AL1110&gt;=0, RIGHT(TEXT(AL1110,"0.#"),1)="."),TRUE,FALSE)</formula>
    </cfRule>
    <cfRule type="expression" dxfId="2427" priority="2903">
      <formula>IF(AND(AL1110&lt;0, RIGHT(TEXT(AL1110,"0.#"),1)&lt;&gt;"."),TRUE,FALSE)</formula>
    </cfRule>
    <cfRule type="expression" dxfId="2426" priority="2904">
      <formula>IF(AND(AL1110&lt;0, RIGHT(TEXT(AL1110,"0.#"),1)="."),TRUE,FALSE)</formula>
    </cfRule>
  </conditionalFormatting>
  <conditionalFormatting sqref="Y1110:Y1139">
    <cfRule type="expression" dxfId="2425" priority="2899">
      <formula>IF(RIGHT(TEXT(Y1110,"0.#"),1)=".",FALSE,TRUE)</formula>
    </cfRule>
    <cfRule type="expression" dxfId="2424" priority="2900">
      <formula>IF(RIGHT(TEXT(Y1110,"0.#"),1)=".",TRUE,FALSE)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45:AO846">
    <cfRule type="expression" dxfId="2415" priority="2853">
      <formula>IF(AND(AL845&gt;=0, RIGHT(TEXT(AL845,"0.#"),1)&lt;&gt;"."),TRUE,FALSE)</formula>
    </cfRule>
    <cfRule type="expression" dxfId="2414" priority="2854">
      <formula>IF(AND(AL845&gt;=0, RIGHT(TEXT(AL845,"0.#"),1)="."),TRUE,FALSE)</formula>
    </cfRule>
    <cfRule type="expression" dxfId="2413" priority="2855">
      <formula>IF(AND(AL845&lt;0, RIGHT(TEXT(AL845,"0.#"),1)&lt;&gt;"."),TRUE,FALSE)</formula>
    </cfRule>
    <cfRule type="expression" dxfId="2412" priority="2856">
      <formula>IF(AND(AL845&lt;0, RIGHT(TEXT(AL845,"0.#"),1)="."),TRUE,FALSE)</formula>
    </cfRule>
  </conditionalFormatting>
  <conditionalFormatting sqref="Y845:Y846">
    <cfRule type="expression" dxfId="2411" priority="2851">
      <formula>IF(RIGHT(TEXT(Y845,"0.#"),1)=".",FALSE,TRUE)</formula>
    </cfRule>
    <cfRule type="expression" dxfId="2410" priority="2852">
      <formula>IF(RIGHT(TEXT(Y845,"0.#"),1)=".",TRUE,FALSE)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80:Y907">
    <cfRule type="expression" dxfId="2093" priority="2111">
      <formula>IF(RIGHT(TEXT(Y880,"0.#"),1)=".",FALSE,TRUE)</formula>
    </cfRule>
    <cfRule type="expression" dxfId="2092" priority="2112">
      <formula>IF(RIGHT(TEXT(Y880,"0.#"),1)=".",TRUE,FALSE)</formula>
    </cfRule>
  </conditionalFormatting>
  <conditionalFormatting sqref="Y878:Y879">
    <cfRule type="expression" dxfId="2091" priority="2105">
      <formula>IF(RIGHT(TEXT(Y878,"0.#"),1)=".",FALSE,TRUE)</formula>
    </cfRule>
    <cfRule type="expression" dxfId="2090" priority="2106">
      <formula>IF(RIGHT(TEXT(Y878,"0.#"),1)=".",TRUE,FALSE)</formula>
    </cfRule>
  </conditionalFormatting>
  <conditionalFormatting sqref="Y913:Y940">
    <cfRule type="expression" dxfId="2089" priority="2099">
      <formula>IF(RIGHT(TEXT(Y913,"0.#"),1)=".",FALSE,TRUE)</formula>
    </cfRule>
    <cfRule type="expression" dxfId="2088" priority="2100">
      <formula>IF(RIGHT(TEXT(Y913,"0.#"),1)=".",TRUE,FALSE)</formula>
    </cfRule>
  </conditionalFormatting>
  <conditionalFormatting sqref="Y911:Y912">
    <cfRule type="expression" dxfId="2087" priority="2093">
      <formula>IF(RIGHT(TEXT(Y911,"0.#"),1)=".",FALSE,TRUE)</formula>
    </cfRule>
    <cfRule type="expression" dxfId="2086" priority="2094">
      <formula>IF(RIGHT(TEXT(Y911,"0.#"),1)=".",TRUE,FALSE)</formula>
    </cfRule>
  </conditionalFormatting>
  <conditionalFormatting sqref="Y946:Y973">
    <cfRule type="expression" dxfId="2085" priority="2087">
      <formula>IF(RIGHT(TEXT(Y946,"0.#"),1)=".",FALSE,TRUE)</formula>
    </cfRule>
    <cfRule type="expression" dxfId="2084" priority="2088">
      <formula>IF(RIGHT(TEXT(Y946,"0.#"),1)=".",TRUE,FALSE)</formula>
    </cfRule>
  </conditionalFormatting>
  <conditionalFormatting sqref="Y944:Y945">
    <cfRule type="expression" dxfId="2083" priority="2081">
      <formula>IF(RIGHT(TEXT(Y944,"0.#"),1)=".",FALSE,TRUE)</formula>
    </cfRule>
    <cfRule type="expression" dxfId="2082" priority="2082">
      <formula>IF(RIGHT(TEXT(Y944,"0.#"),1)=".",TRUE,FALSE)</formula>
    </cfRule>
  </conditionalFormatting>
  <conditionalFormatting sqref="Y984:Y1006">
    <cfRule type="expression" dxfId="2081" priority="2075">
      <formula>IF(RIGHT(TEXT(Y984,"0.#"),1)=".",FALSE,TRUE)</formula>
    </cfRule>
    <cfRule type="expression" dxfId="2080" priority="2076">
      <formula>IF(RIGHT(TEXT(Y984,"0.#"),1)=".",TRUE,FALSE)</formula>
    </cfRule>
  </conditionalFormatting>
  <conditionalFormatting sqref="Y1012:Y1015 Y1017: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84:AO1006">
    <cfRule type="expression" dxfId="1977" priority="2077">
      <formula>IF(AND(AL984&gt;=0, RIGHT(TEXT(AL984,"0.#"),1)&lt;&gt;"."),TRUE,FALSE)</formula>
    </cfRule>
    <cfRule type="expression" dxfId="1976" priority="2078">
      <formula>IF(AND(AL984&gt;=0, RIGHT(TEXT(AL984,"0.#"),1)="."),TRUE,FALSE)</formula>
    </cfRule>
    <cfRule type="expression" dxfId="1975" priority="2079">
      <formula>IF(AND(AL984&lt;0, RIGHT(TEXT(AL984,"0.#"),1)&lt;&gt;"."),TRUE,FALSE)</formula>
    </cfRule>
    <cfRule type="expression" dxfId="1974" priority="2080">
      <formula>IF(AND(AL984&lt;0, RIGHT(TEXT(AL984,"0.#"),1)="."),TRUE,FALSE)</formula>
    </cfRule>
  </conditionalFormatting>
  <conditionalFormatting sqref="AL977:AO983">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15 AL1017: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4:V14">
    <cfRule type="expression" dxfId="741" priority="41">
      <formula>IF(RIGHT(TEXT(P14,"0.#"),1)=".",FALSE,TRUE)</formula>
    </cfRule>
    <cfRule type="expression" dxfId="740" priority="42">
      <formula>IF(RIGHT(TEXT(P14,"0.#"),1)=".",TRUE,FALSE)</formula>
    </cfRule>
  </conditionalFormatting>
  <conditionalFormatting sqref="P15:V17 P13:V13">
    <cfRule type="expression" dxfId="739" priority="39">
      <formula>IF(RIGHT(TEXT(P13,"0.#"),1)=".",FALSE,TRUE)</formula>
    </cfRule>
    <cfRule type="expression" dxfId="738" priority="40">
      <formula>IF(RIGHT(TEXT(P13,"0.#"),1)=".",TRUE,FALSE)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W15:AJ17 W13:AJ13">
    <cfRule type="expression" dxfId="735" priority="35">
      <formula>IF(RIGHT(TEXT(W13,"0.#"),1)=".",FALSE,TRUE)</formula>
    </cfRule>
    <cfRule type="expression" dxfId="734" priority="36">
      <formula>IF(RIGHT(TEXT(W13,"0.#"),1)=".",TRUE,FALSE)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AK13:AQ13">
    <cfRule type="expression" dxfId="721" priority="21">
      <formula>IF(RIGHT(TEXT(AK13,"0.#"),1)=".",FALSE,TRUE)</formula>
    </cfRule>
    <cfRule type="expression" dxfId="720" priority="22">
      <formula>IF(RIGHT(TEXT(AK13,"0.#"),1)=".",TRUE,FALSE)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7">
    <cfRule type="expression" dxfId="717" priority="17">
      <formula>IF(RIGHT(TEXT(P24,"0.#"),1)=".",FALSE,TRUE)</formula>
    </cfRule>
    <cfRule type="expression" dxfId="716" priority="18">
      <formula>IF(RIGHT(TEXT(P24,"0.#"),1)=".",TRUE,FALSE)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U792">
    <cfRule type="expression" dxfId="713" priority="13">
      <formula>IF(RIGHT(TEXT(AU792,"0.#"),1)=".",FALSE,TRUE)</formula>
    </cfRule>
    <cfRule type="expression" dxfId="712" priority="14">
      <formula>IF(RIGHT(TEXT(AU792,"0.#"),1)=".",TRUE,FALSE)</formula>
    </cfRule>
  </conditionalFormatting>
  <conditionalFormatting sqref="Y1016">
    <cfRule type="expression" dxfId="711" priority="7">
      <formula>IF(RIGHT(TEXT(Y1016,"0.#"),1)=".",FALSE,TRUE)</formula>
    </cfRule>
    <cfRule type="expression" dxfId="710" priority="8">
      <formula>IF(RIGHT(TEXT(Y1016,"0.#"),1)=".",TRUE,FALSE)</formula>
    </cfRule>
  </conditionalFormatting>
  <conditionalFormatting sqref="AL1016:AO1016">
    <cfRule type="expression" dxfId="709" priority="9">
      <formula>IF(AND(AL1016&gt;=0, RIGHT(TEXT(AL1016,"0.#"),1)&lt;&gt;"."),TRUE,FALSE)</formula>
    </cfRule>
    <cfRule type="expression" dxfId="708" priority="10">
      <formula>IF(AND(AL1016&gt;=0, RIGHT(TEXT(AL1016,"0.#"),1)="."),TRUE,FALSE)</formula>
    </cfRule>
    <cfRule type="expression" dxfId="707" priority="11">
      <formula>IF(AND(AL1016&lt;0, RIGHT(TEXT(AL1016,"0.#"),1)&lt;&gt;"."),TRUE,FALSE)</formula>
    </cfRule>
    <cfRule type="expression" dxfId="706" priority="12">
      <formula>IF(AND(AL1016&lt;0, RIGHT(TEXT(AL1016,"0.#"),1)="."),TRUE,FALSE)</formula>
    </cfRule>
  </conditionalFormatting>
  <conditionalFormatting sqref="Y979:Y982">
    <cfRule type="expression" dxfId="705" priority="5">
      <formula>IF(RIGHT(TEXT(Y979,"0.#"),1)=".",FALSE,TRUE)</formula>
    </cfRule>
    <cfRule type="expression" dxfId="704" priority="6">
      <formula>IF(RIGHT(TEXT(Y979,"0.#"),1)=".",TRUE,FALSE)</formula>
    </cfRule>
  </conditionalFormatting>
  <conditionalFormatting sqref="Y977:Y978">
    <cfRule type="expression" dxfId="703" priority="3">
      <formula>IF(RIGHT(TEXT(Y977,"0.#"),1)=".",FALSE,TRUE)</formula>
    </cfRule>
    <cfRule type="expression" dxfId="702" priority="4">
      <formula>IF(RIGHT(TEXT(Y977,"0.#"),1)=".",TRUE,FALSE)</formula>
    </cfRule>
  </conditionalFormatting>
  <conditionalFormatting sqref="Y983">
    <cfRule type="expression" dxfId="701" priority="1">
      <formula>IF(RIGHT(TEXT(Y983,"0.#"),1)=".",FALSE,TRUE)</formula>
    </cfRule>
    <cfRule type="expression" dxfId="700" priority="2">
      <formula>IF(RIGHT(TEXT(Y983,"0.#"),1)=".",TRUE,FALSE)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786"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3" sqref="C3:I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8" zoomScale="80" zoomScaleNormal="75" zoomScaleSheetLayoutView="80" zoomScalePageLayoutView="70" workbookViewId="0">
      <selection activeCell="C3" sqref="C3:I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2021-08-27T07:29:54Z</cp:lastPrinted>
  <dcterms:created xsi:type="dcterms:W3CDTF">2012-03-13T00:50:25Z</dcterms:created>
  <dcterms:modified xsi:type="dcterms:W3CDTF">2021-09-03T10:32:07Z</dcterms:modified>
</cp:coreProperties>
</file>