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08医薬\"/>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35" i="3"/>
  <c r="AY271"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萩原 嘉人(hagiwara-hiroto.9t3)</author>
  </authors>
  <commentList>
    <comment ref="AM106" authorId="0" shapeId="0">
      <text>
        <r>
          <rPr>
            <sz val="9"/>
            <color indexed="81"/>
            <rFont val="MS P ゴシック"/>
            <family val="3"/>
            <charset val="128"/>
          </rPr>
          <t xml:space="preserve">実績と見込みの追記をお願いします。
</t>
        </r>
      </text>
    </comment>
  </commentList>
</comments>
</file>

<file path=xl/sharedStrings.xml><?xml version="1.0" encoding="utf-8"?>
<sst xmlns="http://schemas.openxmlformats.org/spreadsheetml/2006/main" count="2421" uniqueCount="716">
  <si>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</si>
  <si>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</si>
  <si>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</si>
  <si>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</si>
  <si>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</si>
  <si>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</si>
  <si>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</si>
  <si>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</si>
  <si>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</si>
  <si>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</si>
  <si>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</si>
  <si>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</si>
  <si>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</si>
  <si>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</si>
  <si>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</si>
  <si>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</si>
  <si>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</si>
  <si>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</si>
  <si>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</si>
  <si>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</si>
  <si>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</si>
  <si>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</si>
  <si>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</si>
  <si>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</si>
  <si>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</si>
  <si>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</si>
  <si>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</si>
  <si>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</si>
  <si>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</si>
  <si>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</si>
  <si>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</si>
  <si>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</si>
  <si>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</si>
  <si>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</si>
  <si>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</si>
  <si>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</si>
  <si>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</si>
  <si>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</si>
  <si>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</si>
  <si>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</si>
  <si>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</si>
  <si>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</si>
  <si>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</si>
  <si>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</si>
  <si>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</si>
  <si>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</si>
  <si>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</si>
  <si>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</si>
  <si>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</si>
  <si>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</si>
  <si>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</si>
  <si>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</si>
  <si>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</si>
  <si>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</si>
  <si>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</si>
  <si>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</si>
  <si>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</si>
  <si>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</si>
  <si>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</si>
  <si>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</si>
  <si>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</si>
  <si>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</si>
  <si>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</si>
  <si>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</si>
  <si>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</si>
  <si>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</si>
  <si>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</si>
  <si>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</si>
  <si>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</si>
  <si>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</si>
  <si>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</si>
  <si>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</si>
  <si>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</si>
  <si>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</si>
  <si>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</si>
  <si>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</si>
  <si>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</si>
  <si>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</si>
  <si>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</si>
  <si>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</si>
  <si>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</si>
  <si>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</si>
  <si>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</si>
  <si>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</si>
  <si>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</si>
  <si>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</si>
  <si>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</si>
  <si>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</si>
  <si>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</si>
  <si>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</si>
  <si>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</si>
  <si>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</si>
  <si>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</si>
  <si>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</si>
  <si>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</si>
  <si>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</si>
  <si>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</si>
  <si>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</si>
  <si>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</si>
  <si>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</si>
  <si>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</si>
  <si>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</si>
  <si>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</si>
  <si>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</si>
  <si>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</si>
  <si>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</si>
  <si>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</si>
  <si>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</si>
  <si>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</si>
  <si>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</si>
  <si>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</si>
  <si>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</si>
  <si>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</si>
  <si>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</si>
  <si>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</si>
  <si>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</si>
  <si>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</si>
  <si>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</si>
  <si>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</si>
  <si>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</si>
  <si>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</si>
  <si>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</si>
  <si>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</si>
  <si>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</si>
  <si>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</si>
  <si>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</si>
  <si>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</si>
  <si>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</si>
  <si>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</si>
  <si>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</si>
  <si>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</si>
  <si>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</si>
  <si>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</si>
  <si>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</si>
  <si>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</si>
  <si>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</si>
  <si>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</si>
  <si>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</si>
  <si>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</si>
  <si>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</si>
  <si>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</si>
  <si>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</si>
  <si>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</si>
  <si>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</si>
  <si>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</si>
  <si>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</si>
  <si>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</si>
  <si>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</si>
  <si>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</si>
  <si>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</si>
  <si>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</si>
  <si>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</si>
  <si>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</si>
  <si>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</si>
  <si>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</si>
  <si>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</si>
  <si>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</si>
  <si>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</si>
  <si>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</si>
  <si>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</si>
  <si>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</si>
  <si>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</si>
  <si>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</si>
  <si>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</si>
  <si>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</si>
  <si>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</si>
  <si>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</si>
  <si>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</si>
  <si>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</si>
  <si>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</si>
  <si>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</si>
  <si>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</si>
  <si>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</si>
  <si>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</si>
  <si>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</si>
  <si>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</si>
  <si>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</si>
  <si>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</si>
  <si>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</si>
  <si>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</si>
  <si>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</si>
  <si>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</si>
  <si>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</si>
  <si>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</si>
  <si>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</si>
  <si>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</si>
  <si>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</si>
  <si>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</si>
  <si>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</si>
  <si>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</si>
  <si>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</si>
  <si>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</si>
  <si>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</si>
  <si>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</si>
  <si>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</si>
  <si>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</si>
  <si>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</si>
  <si>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</si>
  <si>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</si>
  <si>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</si>
  <si>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</si>
  <si>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</si>
  <si>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</si>
  <si>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</si>
  <si>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</si>
  <si>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</si>
  <si>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</si>
  <si>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</si>
  <si>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</si>
  <si>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</si>
  <si>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</si>
  <si>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</si>
  <si>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</si>
  <si>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</si>
  <si>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</si>
  <si>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</si>
  <si>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</si>
  <si>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</si>
  <si>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</si>
  <si>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</si>
  <si>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</si>
  <si>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</si>
  <si>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</si>
  <si>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</si>
  <si>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</si>
  <si>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</si>
  <si>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</si>
  <si>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</si>
  <si>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</si>
  <si>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</si>
  <si>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</si>
  <si>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</si>
  <si>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</si>
  <si>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</si>
  <si>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</si>
  <si>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</si>
  <si>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</si>
  <si>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</si>
  <si>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</si>
  <si>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</si>
  <si>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</si>
  <si>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</si>
  <si>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</si>
  <si>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</si>
  <si>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</si>
  <si>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</si>
  <si>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</si>
  <si>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</si>
  <si>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</si>
  <si>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</si>
  <si>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</si>
  <si>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</si>
  <si>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</si>
  <si>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</si>
  <si>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</si>
  <si>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</si>
  <si>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</si>
  <si>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</si>
  <si>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</si>
  <si>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</si>
  <si>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</si>
  <si>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</si>
  <si>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</si>
  <si>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</si>
  <si>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</si>
  <si>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</si>
  <si>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</si>
  <si>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</si>
  <si>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</si>
  <si>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</si>
  <si>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</si>
  <si>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</si>
  <si>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</si>
  <si>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</si>
  <si>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</si>
  <si>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</si>
  <si>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</si>
  <si>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</si>
  <si>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</si>
  <si>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</si>
  <si>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</si>
  <si>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</si>
  <si>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</si>
  <si>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</si>
  <si>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</si>
  <si>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</si>
  <si>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</si>
  <si>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</si>
  <si>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</si>
  <si>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</si>
  <si>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</si>
  <si>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</si>
  <si>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</si>
  <si>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</si>
  <si>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</si>
  <si>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</si>
  <si>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</si>
  <si>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</si>
  <si>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</si>
  <si>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</si>
  <si>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</si>
  <si>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</si>
  <si>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</si>
  <si>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</si>
  <si>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</si>
  <si>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</si>
  <si>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</si>
  <si>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</si>
  <si>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</si>
  <si>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</si>
  <si>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</si>
  <si>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</si>
  <si>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</si>
  <si>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</si>
  <si>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</si>
  <si>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</si>
  <si>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</si>
  <si>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</si>
  <si>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</si>
  <si>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</si>
  <si>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</si>
  <si>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</si>
  <si>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</si>
  <si>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</si>
  <si>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</si>
  <si>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</si>
  <si>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</si>
  <si>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</si>
  <si>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</si>
  <si>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</si>
  <si>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</si>
  <si>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</si>
  <si>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</si>
  <si>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</si>
  <si>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</si>
  <si>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</si>
  <si>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</si>
  <si>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</si>
  <si>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</si>
  <si>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</si>
  <si>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</si>
  <si>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</si>
  <si>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</si>
  <si>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</si>
  <si>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</si>
  <si>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</si>
  <si>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</si>
  <si>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</si>
  <si>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</si>
  <si>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</si>
  <si>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</si>
  <si>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</si>
  <si>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</si>
  <si>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</si>
  <si>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</si>
  <si>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</si>
  <si>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</si>
  <si>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</si>
  <si>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</si>
  <si>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</si>
  <si>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</si>
  <si>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</si>
  <si>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</si>
  <si>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</si>
  <si>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</si>
  <si>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</si>
  <si>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</si>
  <si>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</si>
  <si>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</si>
  <si>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</si>
  <si>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</si>
  <si>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</si>
  <si>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</si>
  <si>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</si>
  <si>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</si>
  <si>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</si>
  <si>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</si>
  <si>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</si>
  <si>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</si>
  <si>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</si>
  <si>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</si>
  <si>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</si>
  <si>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</si>
  <si>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</si>
  <si>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</si>
  <si>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</si>
  <si>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</si>
  <si>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</si>
  <si>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</si>
  <si>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</si>
  <si>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</si>
  <si>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</si>
  <si>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</si>
  <si>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</si>
  <si>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</si>
  <si>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</si>
  <si>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</si>
  <si>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</si>
  <si>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</si>
  <si>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</si>
  <si>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</si>
  <si>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</si>
  <si>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</si>
  <si>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</si>
  <si>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</si>
  <si>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</si>
  <si>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</si>
  <si>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</si>
  <si>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</si>
  <si>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</si>
  <si>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</si>
  <si>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</si>
  <si>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</si>
  <si>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</si>
  <si>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</si>
  <si>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</si>
  <si>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</si>
  <si>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</si>
  <si>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</si>
  <si>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</si>
  <si>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</si>
  <si>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</si>
  <si>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</si>
  <si>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</si>
  <si>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</si>
  <si>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</si>
  <si>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</si>
  <si>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</si>
  <si>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</si>
  <si>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</si>
  <si>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</si>
  <si>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</si>
  <si>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</si>
  <si>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</si>
  <si>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</si>
  <si>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</si>
  <si>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</si>
  <si>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</si>
  <si>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</si>
  <si>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</si>
  <si>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</si>
  <si>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</si>
  <si>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</si>
  <si>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</si>
  <si>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</si>
  <si>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</si>
  <si>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</si>
  <si>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</si>
  <si>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</si>
  <si>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</si>
  <si>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</si>
  <si>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</si>
  <si>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</si>
  <si>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</si>
  <si>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</si>
  <si>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</si>
  <si>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</si>
  <si>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</si>
  <si>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</si>
  <si>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</si>
  <si>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</si>
  <si>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</si>
  <si>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</si>
  <si>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</si>
  <si>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</si>
  <si>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</si>
  <si>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</si>
  <si>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</si>
  <si>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</si>
  <si>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</si>
  <si>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</si>
  <si>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</si>
  <si>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</si>
  <si>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</si>
  <si>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</si>
  <si>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</si>
  <si>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</si>
  <si>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</si>
  <si>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</si>
  <si>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</si>
  <si>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</si>
  <si>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</si>
  <si>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</si>
  <si>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</si>
  <si>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</si>
  <si>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</si>
  <si>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</si>
  <si>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</si>
  <si>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</si>
  <si>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</si>
  <si>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</si>
  <si>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</si>
  <si>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</si>
  <si>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</si>
  <si>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</si>
  <si>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</si>
  <si>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</si>
  <si>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</si>
  <si>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</si>
  <si>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</si>
  <si>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</si>
  <si>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</si>
  <si>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</si>
  <si>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</si>
  <si>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</si>
  <si>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</si>
  <si>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</si>
  <si>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</si>
  <si>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</si>
  <si>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</si>
  <si>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</si>
  <si>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</si>
  <si>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</si>
  <si>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</si>
  <si>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</si>
  <si>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</si>
  <si>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</si>
  <si>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</si>
  <si>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</si>
  <si>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</si>
  <si>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</si>
  <si>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</si>
  <si>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</si>
  <si>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</si>
  <si>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</si>
  <si>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</si>
  <si>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</si>
  <si>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</si>
  <si>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</si>
  <si>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</si>
  <si>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</si>
  <si>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</si>
  <si>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</si>
  <si>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</si>
  <si>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</si>
  <si>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</si>
  <si>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</si>
  <si>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</si>
  <si>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</si>
  <si>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</si>
  <si>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</si>
  <si>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</si>
  <si>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</si>
  <si>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</si>
  <si>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</si>
  <si>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</si>
  <si>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</si>
  <si>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</si>
  <si>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</si>
  <si>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</si>
  <si>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</si>
  <si>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</si>
  <si>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</si>
  <si>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</si>
  <si>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</si>
  <si>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</si>
  <si>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</si>
  <si>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</si>
  <si>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</si>
  <si>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</si>
  <si>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</si>
  <si>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</si>
  <si>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</si>
  <si>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</si>
  <si>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</si>
  <si>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</si>
  <si>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</si>
  <si>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</si>
  <si>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</si>
  <si>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</si>
  <si>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</si>
  <si>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</si>
  <si>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</si>
  <si>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</si>
  <si>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</si>
  <si>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</si>
  <si>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</si>
  <si>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</si>
  <si>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</si>
  <si>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</si>
  <si>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</si>
  <si>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</si>
  <si>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</si>
  <si>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</si>
  <si>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</si>
  <si>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</si>
  <si>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</si>
  <si>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</si>
  <si>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</si>
  <si>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</si>
  <si>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</si>
  <si>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</si>
  <si>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</si>
  <si>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</si>
  <si>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</si>
  <si>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</si>
  <si>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</si>
  <si>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</si>
  <si>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</si>
  <si>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</si>
  <si>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</si>
  <si>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</si>
  <si>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</si>
  <si>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</si>
  <si>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</si>
  <si>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</si>
  <si>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</si>
  <si>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</si>
  <si>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</si>
  <si>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</si>
  <si>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</si>
  <si>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</si>
  <si>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</si>
  <si>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</si>
  <si>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</si>
  <si>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</si>
  <si>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</si>
  <si>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</si>
  <si>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</si>
  <si>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</si>
  <si>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</si>
  <si>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</si>
  <si>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</si>
  <si>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</si>
  <si>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</si>
  <si>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</si>
  <si>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</si>
  <si>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</si>
  <si>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医療用麻薬適正使用推進事業</t>
  </si>
  <si>
    <t>医薬・生活衛生局</t>
  </si>
  <si>
    <t>課長　田中　徹</t>
  </si>
  <si>
    <t>平成19年度</t>
  </si>
  <si>
    <t>終了予定なし</t>
  </si>
  <si>
    <t>監視指導・麻薬対策課</t>
  </si>
  <si>
    <t>がん対策基本法第9条第1項</t>
  </si>
  <si>
    <t>がん対策推進基本計画</t>
  </si>
  <si>
    <t>医療用麻薬の適正管理と適正使用の推進を図る。</t>
  </si>
  <si>
    <t>・公益財団法人麻薬・覚せい剤乱用防止センターと共催で、医療関係者等向けに、医療用麻薬の適正使用推進のための講習会を開催し、ＷＨＯ方式がん疼痛治療法の全国への均てん化と慢性疼痛治療の更なる向上を目指す。
・一般社団法人日本緩和医療薬学会と共催で、一般向けに、医療用麻薬の適正使用推進のための講習会を開催し、医療用麻薬に対する正しい知識の普及を目指す。
・厚生労働省主催で、医療関係者等向けに、医療用麻薬の乱用による公衆衛生上の危険が生じることがないよう、医療用麻薬の適正使用推進のための講習会を開催し、適正使用のための周知徹底を図る。</t>
  </si>
  <si>
    <t>-</t>
  </si>
  <si>
    <t>麻薬等乱用防止対策業務庁費</t>
  </si>
  <si>
    <t>麻薬等乱用防止対策旅費</t>
  </si>
  <si>
    <t>委員等旅費</t>
  </si>
  <si>
    <t>諸謝金</t>
  </si>
  <si>
    <t>本事業は医療用麻薬について、適正な使用・管理・指導が行われることを目的としており、成果について直接的な指標は示すことは困難である。</t>
  </si>
  <si>
    <t>S-DDD</t>
  </si>
  <si>
    <t>①講習会実施箇所数</t>
  </si>
  <si>
    <t>箇所</t>
  </si>
  <si>
    <t>②講習参加者数</t>
  </si>
  <si>
    <t>人</t>
  </si>
  <si>
    <t>③研修参加者数</t>
  </si>
  <si>
    <t>①Ｘ：「当該年度の講習会実施に係る執行額」／
Ｙ：「当該年度の講習会実施箇所数」　　　　　　　　　　　　　　　</t>
    <phoneticPr fontId="5"/>
  </si>
  <si>
    <t>円</t>
  </si>
  <si>
    <t>　　X/Y</t>
    <phoneticPr fontId="5"/>
  </si>
  <si>
    <t>13,383,041/20</t>
  </si>
  <si>
    <t>22,078,547/26</t>
  </si>
  <si>
    <t>②Ｘ：「当該年度の講習会実施に係る執行額」／
　Ｙ：「当該年度の講習会参加者数」　　</t>
    <phoneticPr fontId="5"/>
  </si>
  <si>
    <t>13,383,041
/2,742</t>
  </si>
  <si>
    <t>22,078,547
/2,217</t>
  </si>
  <si>
    <t>③Ｘ：「当該年度の研修に係る執行額」／
Ｙ：「当該年度の研修参加者数」　　　　　　　　　　　　　　　　　　　　　　　　　　　　</t>
    <phoneticPr fontId="5"/>
  </si>
  <si>
    <t>麻薬・覚醒剤等の乱用を防止すること（Ⅱ－３）</t>
  </si>
  <si>
    <t>規制されている乱用薬物について、不正流通の遮断及び乱用防止を推進すること（Ⅱ－３－１）</t>
  </si>
  <si>
    <t>348</t>
  </si>
  <si>
    <t>316</t>
  </si>
  <si>
    <t>275</t>
  </si>
  <si>
    <t>328</t>
  </si>
  <si>
    <t>339</t>
  </si>
  <si>
    <t>350</t>
  </si>
  <si>
    <t>247</t>
  </si>
  <si>
    <t>357</t>
  </si>
  <si>
    <t>364</t>
  </si>
  <si>
    <t>○</t>
  </si>
  <si>
    <t>-</t>
    <phoneticPr fontId="5"/>
  </si>
  <si>
    <t>無</t>
  </si>
  <si>
    <t>がん患者の生活の質の向上を図るため、医療用麻薬の適正使用を普及させることは、国民のニーズが高い。</t>
    <phoneticPr fontId="5"/>
  </si>
  <si>
    <t>医療関係者に対し、医療用麻薬適正使用のための管理・指導等を行うことは国が実施すべき事業である。</t>
    <phoneticPr fontId="5"/>
  </si>
  <si>
    <t>医療用麻薬の適正使用は、がん患者等の生活の質を向上させるものであり、優先度の高い事業である。</t>
    <phoneticPr fontId="5"/>
  </si>
  <si>
    <t>‐</t>
  </si>
  <si>
    <t>医療用麻薬の適正使用に係る事業の必要性に応じて事業内容、予算額も増えており妥当である。なお、一般競争入札により、毎年の予算額ベースの見込みよりも低いコストが実現できている。</t>
    <phoneticPr fontId="5"/>
  </si>
  <si>
    <t>事業目的に即した適正な執行を行っている。</t>
    <phoneticPr fontId="5"/>
  </si>
  <si>
    <t>講習会等の実施について広報を通した効率的な実施を検討している。</t>
    <phoneticPr fontId="5"/>
  </si>
  <si>
    <t>本事業は医療用麻薬について、適正な使用・管理・指導が行われることを目的としており、成果について直接的な指標は示すことは困難であるが、間接指標としてのS-DDDは一定の数値で推移していることから、事業の目標達成に向けて一定の効果があると認めれる。</t>
    <phoneticPr fontId="5"/>
  </si>
  <si>
    <t>講習会の開催にあっては共催の事業者と一部費用を折半して負担するなどしてコストの削減に努めている。</t>
    <phoneticPr fontId="5"/>
  </si>
  <si>
    <t>概ね見込み通りである。</t>
    <phoneticPr fontId="5"/>
  </si>
  <si>
    <t>・医療用麻薬について、全国的に統一して適正な管理・使用・指導が行われるために必要な事業である。
・がん疼痛緩和と医療用麻薬の適正使用推進のための講習会については、今後も必要な見直しを行い、適正な執行に努める。</t>
    <phoneticPr fontId="5"/>
  </si>
  <si>
    <t>厚労</t>
  </si>
  <si>
    <t>A.（株）ステージ</t>
    <phoneticPr fontId="5"/>
  </si>
  <si>
    <t>B.（株）オーエムシー</t>
    <phoneticPr fontId="5"/>
  </si>
  <si>
    <t>雑役務費</t>
    <phoneticPr fontId="5"/>
  </si>
  <si>
    <t>講習会サテライト会場の運営</t>
    <phoneticPr fontId="5"/>
  </si>
  <si>
    <t>講習会の運営、資料の印刷製本等</t>
    <phoneticPr fontId="5"/>
  </si>
  <si>
    <t>（株）ステージ</t>
    <phoneticPr fontId="5"/>
  </si>
  <si>
    <t>（株）オーエムシー</t>
    <phoneticPr fontId="5"/>
  </si>
  <si>
    <t>講習会の運営等</t>
    <phoneticPr fontId="5"/>
  </si>
  <si>
    <t>トライアドジャパン株式会社</t>
    <phoneticPr fontId="5"/>
  </si>
  <si>
    <t>パンフレットデザイン、印刷、梱包発送</t>
    <rPh sb="11" eb="13">
      <t>インサツ</t>
    </rPh>
    <rPh sb="14" eb="16">
      <t>コンポウ</t>
    </rPh>
    <rPh sb="16" eb="18">
      <t>ハッソウ</t>
    </rPh>
    <phoneticPr fontId="5"/>
  </si>
  <si>
    <t>株式会社読売新聞東京本社</t>
    <phoneticPr fontId="5"/>
  </si>
  <si>
    <t>会場借上</t>
    <phoneticPr fontId="5"/>
  </si>
  <si>
    <t>一般社団法人　富山県農協会館</t>
    <phoneticPr fontId="5"/>
  </si>
  <si>
    <t>一般社団法人日本ペインクリニック学会</t>
    <phoneticPr fontId="5"/>
  </si>
  <si>
    <t>講習会チラシの梱包発送一式</t>
    <phoneticPr fontId="5"/>
  </si>
  <si>
    <t>経費の大半が都道府県への委託費であり、適正に執行されている。</t>
    <rPh sb="0" eb="2">
      <t>ケイヒ</t>
    </rPh>
    <rPh sb="3" eb="5">
      <t>タイハン</t>
    </rPh>
    <rPh sb="6" eb="10">
      <t>トドウフケン</t>
    </rPh>
    <rPh sb="12" eb="15">
      <t>イタクヒ</t>
    </rPh>
    <rPh sb="19" eb="21">
      <t>テキセイ</t>
    </rPh>
    <rPh sb="22" eb="24">
      <t>シッコウ</t>
    </rPh>
    <phoneticPr fontId="5"/>
  </si>
  <si>
    <t>間接的な指標として医療用麻薬消費量（国際麻薬統制委員会麻薬消費量単位S-DDD）を成果実績評価に活用する。
S-DDD：100万人1日あたりの医療用麻薬消費量（過去3年の平均）</t>
    <phoneticPr fontId="5"/>
  </si>
  <si>
    <t>-</t>
    <phoneticPr fontId="5"/>
  </si>
  <si>
    <t>医療関係者と一般の方向けに、医療用麻薬の適正使用推進のため講習会を開催し、医療用麻薬について、全国的に統一した適正な使用・管理に資することにより、麻薬・覚醒剤等の乱用防止に寄与するものである。（令和２年度の講習会実施箇所数６箇所）
なお、令和２年度は、新型コロナウイルス感染症の影響により、多くの 講習会が中止となった。</t>
    <rPh sb="119" eb="121">
      <t>レイワ</t>
    </rPh>
    <rPh sb="122" eb="124">
      <t>ネンド</t>
    </rPh>
    <rPh sb="126" eb="128">
      <t>シンガタ</t>
    </rPh>
    <rPh sb="135" eb="138">
      <t>カンセンショウ</t>
    </rPh>
    <rPh sb="139" eb="141">
      <t>エイキョウ</t>
    </rPh>
    <rPh sb="145" eb="146">
      <t>オオ</t>
    </rPh>
    <rPh sb="149" eb="152">
      <t>コウシュウカイ</t>
    </rPh>
    <rPh sb="153" eb="155">
      <t>チュウシ</t>
    </rPh>
    <phoneticPr fontId="5"/>
  </si>
  <si>
    <t>・令和２年度は多くの講習会が新型コロナウイルス感染症の影響により中止となったため、今年度は全ての講習会にオンラインを導入する等、コロナ対策を考慮したうえで開催できるように対応する。</t>
    <rPh sb="1" eb="3">
      <t>レイワ</t>
    </rPh>
    <rPh sb="4" eb="6">
      <t>ネンド</t>
    </rPh>
    <rPh sb="7" eb="8">
      <t>オオ</t>
    </rPh>
    <rPh sb="10" eb="13">
      <t>コウシュウカイ</t>
    </rPh>
    <rPh sb="14" eb="16">
      <t>シンガタ</t>
    </rPh>
    <rPh sb="23" eb="26">
      <t>カンセンショウ</t>
    </rPh>
    <rPh sb="27" eb="29">
      <t>エイキョウ</t>
    </rPh>
    <rPh sb="32" eb="34">
      <t>チュウシ</t>
    </rPh>
    <rPh sb="41" eb="44">
      <t>コンネンド</t>
    </rPh>
    <rPh sb="45" eb="46">
      <t>スベ</t>
    </rPh>
    <rPh sb="48" eb="51">
      <t>コウシュウカイ</t>
    </rPh>
    <rPh sb="58" eb="60">
      <t>ドウニュウ</t>
    </rPh>
    <rPh sb="62" eb="63">
      <t>ナド</t>
    </rPh>
    <rPh sb="67" eb="69">
      <t>タイサク</t>
    </rPh>
    <rPh sb="70" eb="72">
      <t>コウリョ</t>
    </rPh>
    <rPh sb="77" eb="79">
      <t>カイサイ</t>
    </rPh>
    <rPh sb="85" eb="87">
      <t>タイオウ</t>
    </rPh>
    <phoneticPr fontId="5"/>
  </si>
  <si>
    <t>6,707,136/6</t>
    <phoneticPr fontId="5"/>
  </si>
  <si>
    <t>6,707,136
/1523</t>
    <phoneticPr fontId="5"/>
  </si>
  <si>
    <t>32,702,030/30</t>
    <phoneticPr fontId="5"/>
  </si>
  <si>
    <t>32,702,030/3,900</t>
    <phoneticPr fontId="5"/>
  </si>
  <si>
    <t>△</t>
  </si>
  <si>
    <t>新型コロナウイルス感染症の影響で、多くの講習会が開催できなかったため不要が生じたため。</t>
    <rPh sb="0" eb="2">
      <t>シンガタ</t>
    </rPh>
    <rPh sb="9" eb="12">
      <t>カンセンショウ</t>
    </rPh>
    <rPh sb="13" eb="15">
      <t>エイキョウ</t>
    </rPh>
    <rPh sb="17" eb="18">
      <t>オオ</t>
    </rPh>
    <rPh sb="20" eb="23">
      <t>コウシュウカイ</t>
    </rPh>
    <rPh sb="24" eb="26">
      <t>カイサイ</t>
    </rPh>
    <rPh sb="34" eb="36">
      <t>フヨウ</t>
    </rPh>
    <rPh sb="37" eb="38">
      <t>ショウ</t>
    </rPh>
    <phoneticPr fontId="5"/>
  </si>
  <si>
    <t>-</t>
    <phoneticPr fontId="5"/>
  </si>
  <si>
    <t>点検対象外</t>
    <rPh sb="0" eb="5">
      <t>テンケンタイショウガイ</t>
    </rPh>
    <phoneticPr fontId="5"/>
  </si>
  <si>
    <t>全国的に統一した適正な使用・管理・指導を行うにより、がん疼痛患者等の生活の質（QOL）の向上を図ることを目標とし、医療関係者向けと一般の方向けに講習会の開催を実施した。
※H30～R2年度の達成状況等については、活動指標及び活動実績を御参照ください。</t>
    <phoneticPr fontId="5"/>
  </si>
  <si>
    <t>医療用麻薬の適正管理と適正使用の推進を図るために必要な経費であり、引き続き必要な予算額を確保し、適正な執行に努めること。</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</si>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</sst>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37686</xdr:colOff>
      <xdr:row>748</xdr:row>
      <xdr:rowOff>180975</xdr:rowOff>
    </xdr:from>
    <xdr:to>
      <xdr:col>35</xdr:col>
      <xdr:colOff>149104</xdr:colOff>
      <xdr:row>750</xdr:row>
      <xdr:rowOff>277027</xdr:rowOff>
    </xdr:to>
    <xdr:sp macro="" textlink="">
      <xdr:nvSpPr>
        <xdr:cNvPr id="46" name="正方形/長方形 45"/>
        <xdr:cNvSpPr/>
      </xdr:nvSpPr>
      <xdr:spPr>
        <a:xfrm>
          <a:off x="4038186" y="45920025"/>
          <a:ext cx="3111793" cy="80090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300"/>
            </a:lnSpc>
          </a:pPr>
          <a:r>
            <a:rPr kumimoji="1" lang="ja-JP" altLang="en-US" sz="1100"/>
            <a:t>厚生労働省</a:t>
          </a:r>
          <a:endParaRPr kumimoji="1" lang="en-US" altLang="ja-JP" sz="1100"/>
        </a:p>
        <a:p>
          <a:pPr algn="ctr">
            <a:lnSpc>
              <a:spcPts val="1300"/>
            </a:lnSpc>
          </a:pPr>
          <a:r>
            <a:rPr kumimoji="1" lang="en-US" altLang="ja-JP" sz="1100"/>
            <a:t>6.7</a:t>
          </a:r>
          <a:r>
            <a:rPr kumimoji="1" lang="ja-JP" altLang="en-US" sz="1100"/>
            <a:t>百万円　　　</a:t>
          </a:r>
        </a:p>
      </xdr:txBody>
    </xdr:sp>
    <xdr:clientData/>
  </xdr:twoCellAnchor>
  <xdr:twoCellAnchor>
    <xdr:from>
      <xdr:col>27</xdr:col>
      <xdr:colOff>196583</xdr:colOff>
      <xdr:row>750</xdr:row>
      <xdr:rowOff>286552</xdr:rowOff>
    </xdr:from>
    <xdr:to>
      <xdr:col>28</xdr:col>
      <xdr:colOff>0</xdr:colOff>
      <xdr:row>761</xdr:row>
      <xdr:rowOff>47625</xdr:rowOff>
    </xdr:to>
    <xdr:cxnSp macro="">
      <xdr:nvCxnSpPr>
        <xdr:cNvPr id="47" name="直線コネクタ 46"/>
        <xdr:cNvCxnSpPr/>
      </xdr:nvCxnSpPr>
      <xdr:spPr>
        <a:xfrm>
          <a:off x="5597258" y="46730452"/>
          <a:ext cx="3442" cy="363774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143842</xdr:colOff>
      <xdr:row>754</xdr:row>
      <xdr:rowOff>345661</xdr:rowOff>
    </xdr:from>
    <xdr:to>
      <xdr:col>34</xdr:col>
      <xdr:colOff>180975</xdr:colOff>
      <xdr:row>755</xdr:row>
      <xdr:rowOff>0</xdr:rowOff>
    </xdr:to>
    <xdr:cxnSp macro="">
      <xdr:nvCxnSpPr>
        <xdr:cNvPr id="48" name="直線コネクタ 47"/>
        <xdr:cNvCxnSpPr/>
      </xdr:nvCxnSpPr>
      <xdr:spPr>
        <a:xfrm>
          <a:off x="4144342" y="48199261"/>
          <a:ext cx="2837483" cy="676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181666</xdr:colOff>
      <xdr:row>753</xdr:row>
      <xdr:rowOff>280090</xdr:rowOff>
    </xdr:from>
    <xdr:to>
      <xdr:col>20</xdr:col>
      <xdr:colOff>161925</xdr:colOff>
      <xdr:row>756</xdr:row>
      <xdr:rowOff>40081</xdr:rowOff>
    </xdr:to>
    <xdr:sp macro="" textlink="">
      <xdr:nvSpPr>
        <xdr:cNvPr id="49" name="正方形/長方形 48"/>
        <xdr:cNvSpPr/>
      </xdr:nvSpPr>
      <xdr:spPr>
        <a:xfrm>
          <a:off x="1981891" y="47781265"/>
          <a:ext cx="2180534" cy="81726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300"/>
            </a:lnSpc>
          </a:pPr>
          <a:r>
            <a:rPr kumimoji="1" lang="en-US" altLang="ja-JP" sz="1100"/>
            <a:t>A.</a:t>
          </a:r>
          <a:r>
            <a:rPr kumimoji="1" lang="ja-JP" altLang="en-US" sz="1100"/>
            <a:t>（株）ステージ</a:t>
          </a:r>
          <a:endParaRPr kumimoji="1" lang="en-US" altLang="ja-JP" sz="1100"/>
        </a:p>
        <a:p>
          <a:pPr algn="ctr">
            <a:lnSpc>
              <a:spcPts val="1300"/>
            </a:lnSpc>
          </a:pPr>
          <a:r>
            <a:rPr kumimoji="1" lang="en-US" altLang="ja-JP" sz="1100"/>
            <a:t>2.3</a:t>
          </a:r>
          <a:r>
            <a:rPr kumimoji="1" lang="ja-JP" altLang="en-US" sz="1100"/>
            <a:t>百万円</a:t>
          </a:r>
        </a:p>
      </xdr:txBody>
    </xdr:sp>
    <xdr:clientData/>
  </xdr:twoCellAnchor>
  <xdr:twoCellAnchor>
    <xdr:from>
      <xdr:col>6</xdr:col>
      <xdr:colOff>159993</xdr:colOff>
      <xdr:row>752</xdr:row>
      <xdr:rowOff>301763</xdr:rowOff>
    </xdr:from>
    <xdr:to>
      <xdr:col>18</xdr:col>
      <xdr:colOff>191467</xdr:colOff>
      <xdr:row>753</xdr:row>
      <xdr:rowOff>280090</xdr:rowOff>
    </xdr:to>
    <xdr:sp macro="" textlink="">
      <xdr:nvSpPr>
        <xdr:cNvPr id="50" name="正方形/長方形 49"/>
        <xdr:cNvSpPr/>
      </xdr:nvSpPr>
      <xdr:spPr>
        <a:xfrm>
          <a:off x="1360143" y="47450513"/>
          <a:ext cx="2431774" cy="330752"/>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7</xdr:col>
      <xdr:colOff>104775</xdr:colOff>
      <xdr:row>756</xdr:row>
      <xdr:rowOff>123825</xdr:rowOff>
    </xdr:from>
    <xdr:to>
      <xdr:col>23</xdr:col>
      <xdr:colOff>56651</xdr:colOff>
      <xdr:row>758</xdr:row>
      <xdr:rowOff>29127</xdr:rowOff>
    </xdr:to>
    <xdr:sp macro="" textlink="">
      <xdr:nvSpPr>
        <xdr:cNvPr id="51" name="大かっこ 50"/>
        <xdr:cNvSpPr/>
      </xdr:nvSpPr>
      <xdr:spPr>
        <a:xfrm>
          <a:off x="1504950" y="48682275"/>
          <a:ext cx="3152276" cy="6101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がん疼痛緩和ための～サテライト会場設置の企画・運営等一式</a:t>
          </a:r>
          <a:endParaRPr lang="ja-JP" altLang="ja-JP">
            <a:effectLst/>
          </a:endParaRPr>
        </a:p>
      </xdr:txBody>
    </xdr:sp>
    <xdr:clientData/>
  </xdr:twoCellAnchor>
  <xdr:twoCellAnchor>
    <xdr:from>
      <xdr:col>34</xdr:col>
      <xdr:colOff>191191</xdr:colOff>
      <xdr:row>753</xdr:row>
      <xdr:rowOff>299140</xdr:rowOff>
    </xdr:from>
    <xdr:to>
      <xdr:col>45</xdr:col>
      <xdr:colOff>171450</xdr:colOff>
      <xdr:row>756</xdr:row>
      <xdr:rowOff>59131</xdr:rowOff>
    </xdr:to>
    <xdr:sp macro="" textlink="">
      <xdr:nvSpPr>
        <xdr:cNvPr id="52" name="正方形/長方形 51"/>
        <xdr:cNvSpPr/>
      </xdr:nvSpPr>
      <xdr:spPr>
        <a:xfrm>
          <a:off x="6992041" y="47800315"/>
          <a:ext cx="2180534" cy="81726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300"/>
            </a:lnSpc>
          </a:pPr>
          <a:r>
            <a:rPr kumimoji="1" lang="en-US" altLang="ja-JP" sz="1100"/>
            <a:t>B.</a:t>
          </a:r>
          <a:r>
            <a:rPr kumimoji="1" lang="ja-JP" altLang="en-US" sz="1100"/>
            <a:t>（株）オーエムシー</a:t>
          </a:r>
          <a:endParaRPr kumimoji="1" lang="en-US" altLang="ja-JP" sz="1100"/>
        </a:p>
        <a:p>
          <a:pPr algn="ctr">
            <a:lnSpc>
              <a:spcPts val="1300"/>
            </a:lnSpc>
          </a:pPr>
          <a:r>
            <a:rPr kumimoji="1" lang="en-US" altLang="ja-JP" sz="1100"/>
            <a:t>3.1</a:t>
          </a:r>
          <a:r>
            <a:rPr kumimoji="1" lang="ja-JP" altLang="en-US" sz="1100"/>
            <a:t>百万円</a:t>
          </a:r>
        </a:p>
      </xdr:txBody>
    </xdr:sp>
    <xdr:clientData/>
  </xdr:twoCellAnchor>
  <xdr:twoCellAnchor>
    <xdr:from>
      <xdr:col>31</xdr:col>
      <xdr:colOff>188568</xdr:colOff>
      <xdr:row>752</xdr:row>
      <xdr:rowOff>320813</xdr:rowOff>
    </xdr:from>
    <xdr:to>
      <xdr:col>44</xdr:col>
      <xdr:colOff>20017</xdr:colOff>
      <xdr:row>753</xdr:row>
      <xdr:rowOff>299140</xdr:rowOff>
    </xdr:to>
    <xdr:sp macro="" textlink="">
      <xdr:nvSpPr>
        <xdr:cNvPr id="53" name="正方形/長方形 52"/>
        <xdr:cNvSpPr/>
      </xdr:nvSpPr>
      <xdr:spPr>
        <a:xfrm>
          <a:off x="6389343" y="47469563"/>
          <a:ext cx="2431774" cy="330752"/>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32</xdr:col>
      <xdr:colOff>133350</xdr:colOff>
      <xdr:row>756</xdr:row>
      <xdr:rowOff>142875</xdr:rowOff>
    </xdr:from>
    <xdr:to>
      <xdr:col>48</xdr:col>
      <xdr:colOff>85226</xdr:colOff>
      <xdr:row>758</xdr:row>
      <xdr:rowOff>48177</xdr:rowOff>
    </xdr:to>
    <xdr:sp macro="" textlink="">
      <xdr:nvSpPr>
        <xdr:cNvPr id="54" name="大かっこ 53"/>
        <xdr:cNvSpPr/>
      </xdr:nvSpPr>
      <xdr:spPr>
        <a:xfrm>
          <a:off x="6534150" y="48701325"/>
          <a:ext cx="3152276" cy="6101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慢性疼痛緩和のための医療用麻薬適正使用推進講習会の開催支援業務一式</a:t>
          </a:r>
          <a:endParaRPr lang="ja-JP" altLang="ja-JP">
            <a:effectLst/>
          </a:endParaRPr>
        </a:p>
      </xdr:txBody>
    </xdr:sp>
    <xdr:clientData/>
  </xdr:twoCellAnchor>
  <xdr:twoCellAnchor>
    <xdr:from>
      <xdr:col>22</xdr:col>
      <xdr:colOff>165791</xdr:colOff>
      <xdr:row>761</xdr:row>
      <xdr:rowOff>29265</xdr:rowOff>
    </xdr:from>
    <xdr:to>
      <xdr:col>33</xdr:col>
      <xdr:colOff>142875</xdr:colOff>
      <xdr:row>763</xdr:row>
      <xdr:rowOff>144856</xdr:rowOff>
    </xdr:to>
    <xdr:sp macro="" textlink="">
      <xdr:nvSpPr>
        <xdr:cNvPr id="55" name="正方形/長方形 54"/>
        <xdr:cNvSpPr/>
      </xdr:nvSpPr>
      <xdr:spPr>
        <a:xfrm>
          <a:off x="4566341" y="50349840"/>
          <a:ext cx="2177359" cy="82044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300"/>
            </a:lnSpc>
          </a:pPr>
          <a:r>
            <a:rPr kumimoji="1" lang="en-US" altLang="ja-JP" sz="1100"/>
            <a:t>C.</a:t>
          </a:r>
          <a:r>
            <a:rPr kumimoji="1" lang="ja-JP" altLang="en-US" sz="1100"/>
            <a:t>トライアドジャパン（株）　他</a:t>
          </a:r>
          <a:endParaRPr kumimoji="1" lang="en-US" altLang="ja-JP" sz="1100"/>
        </a:p>
        <a:p>
          <a:pPr algn="ctr">
            <a:lnSpc>
              <a:spcPts val="1300"/>
            </a:lnSpc>
          </a:pPr>
          <a:r>
            <a:rPr kumimoji="1" lang="en-US" altLang="ja-JP" sz="1100"/>
            <a:t>1.3</a:t>
          </a:r>
          <a:r>
            <a:rPr kumimoji="1" lang="ja-JP" altLang="en-US" sz="1100"/>
            <a:t>百万円</a:t>
          </a:r>
        </a:p>
      </xdr:txBody>
    </xdr:sp>
    <xdr:clientData/>
  </xdr:twoCellAnchor>
  <xdr:twoCellAnchor>
    <xdr:from>
      <xdr:col>18</xdr:col>
      <xdr:colOff>140943</xdr:colOff>
      <xdr:row>759</xdr:row>
      <xdr:rowOff>333513</xdr:rowOff>
    </xdr:from>
    <xdr:to>
      <xdr:col>26</xdr:col>
      <xdr:colOff>101601</xdr:colOff>
      <xdr:row>760</xdr:row>
      <xdr:rowOff>308665</xdr:rowOff>
    </xdr:to>
    <xdr:sp macro="" textlink="">
      <xdr:nvSpPr>
        <xdr:cNvPr id="56" name="正方形/長方形 55"/>
        <xdr:cNvSpPr/>
      </xdr:nvSpPr>
      <xdr:spPr>
        <a:xfrm>
          <a:off x="3741393" y="49949238"/>
          <a:ext cx="1560858" cy="327577"/>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随意契約（少額）等</a:t>
          </a:r>
          <a:r>
            <a:rPr kumimoji="1" lang="en-US" altLang="ja-JP" sz="1100"/>
            <a:t>】</a:t>
          </a:r>
          <a:endParaRPr kumimoji="1" lang="ja-JP" altLang="en-US" sz="1100"/>
        </a:p>
      </xdr:txBody>
    </xdr:sp>
    <xdr:clientData/>
  </xdr:twoCellAnchor>
  <xdr:twoCellAnchor>
    <xdr:from>
      <xdr:col>23</xdr:col>
      <xdr:colOff>25401</xdr:colOff>
      <xdr:row>763</xdr:row>
      <xdr:rowOff>234950</xdr:rowOff>
    </xdr:from>
    <xdr:to>
      <xdr:col>33</xdr:col>
      <xdr:colOff>127001</xdr:colOff>
      <xdr:row>764</xdr:row>
      <xdr:rowOff>495852</xdr:rowOff>
    </xdr:to>
    <xdr:sp macro="" textlink="">
      <xdr:nvSpPr>
        <xdr:cNvPr id="57" name="大かっこ 56"/>
        <xdr:cNvSpPr/>
      </xdr:nvSpPr>
      <xdr:spPr>
        <a:xfrm>
          <a:off x="4625976" y="51260375"/>
          <a:ext cx="2101850" cy="6133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a:effectLst/>
            </a:rPr>
            <a:t>会場借料、役務</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BA7" sqref="BA7"/>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6">
        <v>2021</v>
      </c>
      <c r="AE2" s="926"/>
      <c r="AF2" s="926"/>
      <c r="AG2" s="926"/>
      <c r="AH2" s="926"/>
      <c r="AI2" s="83" t="s">
        <v>323</v>
      </c>
      <c r="AJ2" s="926" t="s">
        <v>684</v>
      </c>
      <c r="AK2" s="926"/>
      <c r="AL2" s="926"/>
      <c r="AM2" s="926"/>
      <c r="AN2" s="83" t="s">
        <v>323</v>
      </c>
      <c r="AO2" s="926">
        <v>20</v>
      </c>
      <c r="AP2" s="926"/>
      <c r="AQ2" s="926"/>
      <c r="AR2" s="84" t="s">
        <v>626</v>
      </c>
      <c r="AS2" s="932">
        <v>442</v>
      </c>
      <c r="AT2" s="932"/>
      <c r="AU2" s="932"/>
      <c r="AV2" s="83" t="str">
        <f>IF(AW2="","","-")</f>
        <v/>
      </c>
      <c r="AW2" s="892"/>
      <c r="AX2" s="892"/>
    </row>
    <row r="3" spans="1:50" ht="21" customHeight="1" thickBot="1">
      <c r="A3" s="848" t="s">
        <v>619</v>
      </c>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23" t="s">
        <v>63</v>
      </c>
      <c r="AJ3" s="850" t="s">
        <v>627</v>
      </c>
      <c r="AK3" s="850"/>
      <c r="AL3" s="850"/>
      <c r="AM3" s="850"/>
      <c r="AN3" s="850"/>
      <c r="AO3" s="850"/>
      <c r="AP3" s="850"/>
      <c r="AQ3" s="850"/>
      <c r="AR3" s="850"/>
      <c r="AS3" s="850"/>
      <c r="AT3" s="850"/>
      <c r="AU3" s="850"/>
      <c r="AV3" s="850"/>
      <c r="AW3" s="850"/>
      <c r="AX3" s="24" t="s">
        <v>64</v>
      </c>
    </row>
    <row r="4" spans="1:50" ht="24.75" customHeight="1">
      <c r="A4" s="688" t="s">
        <v>25</v>
      </c>
      <c r="B4" s="689"/>
      <c r="C4" s="689"/>
      <c r="D4" s="689"/>
      <c r="E4" s="689"/>
      <c r="F4" s="689"/>
      <c r="G4" s="666" t="s">
        <v>628</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629</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c r="A5" s="676" t="s">
        <v>66</v>
      </c>
      <c r="B5" s="677"/>
      <c r="C5" s="677"/>
      <c r="D5" s="677"/>
      <c r="E5" s="677"/>
      <c r="F5" s="678"/>
      <c r="G5" s="820" t="s">
        <v>631</v>
      </c>
      <c r="H5" s="821"/>
      <c r="I5" s="821"/>
      <c r="J5" s="821"/>
      <c r="K5" s="821"/>
      <c r="L5" s="821"/>
      <c r="M5" s="822" t="s">
        <v>65</v>
      </c>
      <c r="N5" s="823"/>
      <c r="O5" s="823"/>
      <c r="P5" s="823"/>
      <c r="Q5" s="823"/>
      <c r="R5" s="824"/>
      <c r="S5" s="825" t="s">
        <v>632</v>
      </c>
      <c r="T5" s="821"/>
      <c r="U5" s="821"/>
      <c r="V5" s="821"/>
      <c r="W5" s="821"/>
      <c r="X5" s="826"/>
      <c r="Y5" s="682" t="s">
        <v>3</v>
      </c>
      <c r="Z5" s="527"/>
      <c r="AA5" s="527"/>
      <c r="AB5" s="527"/>
      <c r="AC5" s="527"/>
      <c r="AD5" s="528"/>
      <c r="AE5" s="683" t="s">
        <v>633</v>
      </c>
      <c r="AF5" s="683"/>
      <c r="AG5" s="683"/>
      <c r="AH5" s="683"/>
      <c r="AI5" s="683"/>
      <c r="AJ5" s="683"/>
      <c r="AK5" s="683"/>
      <c r="AL5" s="683"/>
      <c r="AM5" s="683"/>
      <c r="AN5" s="683"/>
      <c r="AO5" s="683"/>
      <c r="AP5" s="684"/>
      <c r="AQ5" s="685" t="s">
        <v>630</v>
      </c>
      <c r="AR5" s="686"/>
      <c r="AS5" s="686"/>
      <c r="AT5" s="686"/>
      <c r="AU5" s="686"/>
      <c r="AV5" s="686"/>
      <c r="AW5" s="686"/>
      <c r="AX5" s="687"/>
    </row>
    <row r="6" spans="1:50" ht="39" customHeight="1">
      <c r="A6" s="690" t="s">
        <v>4</v>
      </c>
      <c r="B6" s="691"/>
      <c r="C6" s="691"/>
      <c r="D6" s="691"/>
      <c r="E6" s="691"/>
      <c r="F6" s="691"/>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c r="A7" s="479" t="s">
        <v>22</v>
      </c>
      <c r="B7" s="480"/>
      <c r="C7" s="480"/>
      <c r="D7" s="480"/>
      <c r="E7" s="480"/>
      <c r="F7" s="481"/>
      <c r="G7" s="482" t="s">
        <v>634</v>
      </c>
      <c r="H7" s="483"/>
      <c r="I7" s="483"/>
      <c r="J7" s="483"/>
      <c r="K7" s="483"/>
      <c r="L7" s="483"/>
      <c r="M7" s="483"/>
      <c r="N7" s="483"/>
      <c r="O7" s="483"/>
      <c r="P7" s="483"/>
      <c r="Q7" s="483"/>
      <c r="R7" s="483"/>
      <c r="S7" s="483"/>
      <c r="T7" s="483"/>
      <c r="U7" s="483"/>
      <c r="V7" s="483"/>
      <c r="W7" s="483"/>
      <c r="X7" s="484"/>
      <c r="Y7" s="904" t="s">
        <v>306</v>
      </c>
      <c r="Z7" s="424"/>
      <c r="AA7" s="424"/>
      <c r="AB7" s="424"/>
      <c r="AC7" s="424"/>
      <c r="AD7" s="905"/>
      <c r="AE7" s="893" t="s">
        <v>635</v>
      </c>
      <c r="AF7" s="894"/>
      <c r="AG7" s="894"/>
      <c r="AH7" s="894"/>
      <c r="AI7" s="894"/>
      <c r="AJ7" s="894"/>
      <c r="AK7" s="894"/>
      <c r="AL7" s="894"/>
      <c r="AM7" s="894"/>
      <c r="AN7" s="894"/>
      <c r="AO7" s="894"/>
      <c r="AP7" s="894"/>
      <c r="AQ7" s="894"/>
      <c r="AR7" s="894"/>
      <c r="AS7" s="894"/>
      <c r="AT7" s="894"/>
      <c r="AU7" s="894"/>
      <c r="AV7" s="894"/>
      <c r="AW7" s="894"/>
      <c r="AX7" s="895"/>
    </row>
    <row r="8" spans="1:50" ht="53.25" customHeight="1">
      <c r="A8" s="479" t="s">
        <v>208</v>
      </c>
      <c r="B8" s="480"/>
      <c r="C8" s="480"/>
      <c r="D8" s="480"/>
      <c r="E8" s="480"/>
      <c r="F8" s="481"/>
      <c r="G8" s="927" t="str">
        <f>入力規則等!A27</f>
        <v>-</v>
      </c>
      <c r="H8" s="704"/>
      <c r="I8" s="704"/>
      <c r="J8" s="704"/>
      <c r="K8" s="704"/>
      <c r="L8" s="704"/>
      <c r="M8" s="704"/>
      <c r="N8" s="704"/>
      <c r="O8" s="704"/>
      <c r="P8" s="704"/>
      <c r="Q8" s="704"/>
      <c r="R8" s="704"/>
      <c r="S8" s="704"/>
      <c r="T8" s="704"/>
      <c r="U8" s="704"/>
      <c r="V8" s="704"/>
      <c r="W8" s="704"/>
      <c r="X8" s="928"/>
      <c r="Y8" s="827" t="s">
        <v>209</v>
      </c>
      <c r="Z8" s="828"/>
      <c r="AA8" s="828"/>
      <c r="AB8" s="828"/>
      <c r="AC8" s="828"/>
      <c r="AD8" s="829"/>
      <c r="AE8" s="703" t="str">
        <f>入力規則等!K13</f>
        <v>その他の事項経費</v>
      </c>
      <c r="AF8" s="704"/>
      <c r="AG8" s="704"/>
      <c r="AH8" s="704"/>
      <c r="AI8" s="704"/>
      <c r="AJ8" s="704"/>
      <c r="AK8" s="704"/>
      <c r="AL8" s="704"/>
      <c r="AM8" s="704"/>
      <c r="AN8" s="704"/>
      <c r="AO8" s="704"/>
      <c r="AP8" s="704"/>
      <c r="AQ8" s="704"/>
      <c r="AR8" s="704"/>
      <c r="AS8" s="704"/>
      <c r="AT8" s="704"/>
      <c r="AU8" s="704"/>
      <c r="AV8" s="704"/>
      <c r="AW8" s="704"/>
      <c r="AX8" s="705"/>
    </row>
    <row r="9" spans="1:50" ht="58.5" customHeight="1">
      <c r="A9" s="830" t="s">
        <v>23</v>
      </c>
      <c r="B9" s="831"/>
      <c r="C9" s="831"/>
      <c r="D9" s="831"/>
      <c r="E9" s="831"/>
      <c r="F9" s="831"/>
      <c r="G9" s="832" t="s">
        <v>636</v>
      </c>
      <c r="H9" s="833"/>
      <c r="I9" s="833"/>
      <c r="J9" s="833"/>
      <c r="K9" s="833"/>
      <c r="L9" s="833"/>
      <c r="M9" s="833"/>
      <c r="N9" s="833"/>
      <c r="O9" s="833"/>
      <c r="P9" s="833"/>
      <c r="Q9" s="833"/>
      <c r="R9" s="833"/>
      <c r="S9" s="833"/>
      <c r="T9" s="833"/>
      <c r="U9" s="833"/>
      <c r="V9" s="833"/>
      <c r="W9" s="833"/>
      <c r="X9" s="833"/>
      <c r="Y9" s="833"/>
      <c r="Z9" s="833"/>
      <c r="AA9" s="833"/>
      <c r="AB9" s="833"/>
      <c r="AC9" s="833"/>
      <c r="AD9" s="833"/>
      <c r="AE9" s="833"/>
      <c r="AF9" s="833"/>
      <c r="AG9" s="833"/>
      <c r="AH9" s="833"/>
      <c r="AI9" s="833"/>
      <c r="AJ9" s="833"/>
      <c r="AK9" s="833"/>
      <c r="AL9" s="833"/>
      <c r="AM9" s="833"/>
      <c r="AN9" s="833"/>
      <c r="AO9" s="833"/>
      <c r="AP9" s="833"/>
      <c r="AQ9" s="833"/>
      <c r="AR9" s="833"/>
      <c r="AS9" s="833"/>
      <c r="AT9" s="833"/>
      <c r="AU9" s="833"/>
      <c r="AV9" s="833"/>
      <c r="AW9" s="833"/>
      <c r="AX9" s="834"/>
    </row>
    <row r="10" spans="1:50" ht="80.25" customHeight="1">
      <c r="A10" s="644" t="s">
        <v>29</v>
      </c>
      <c r="B10" s="645"/>
      <c r="C10" s="645"/>
      <c r="D10" s="645"/>
      <c r="E10" s="645"/>
      <c r="F10" s="645"/>
      <c r="G10" s="738" t="s">
        <v>637</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23.1" customHeight="1">
      <c r="A11" s="644" t="s">
        <v>5</v>
      </c>
      <c r="B11" s="645"/>
      <c r="C11" s="645"/>
      <c r="D11" s="645"/>
      <c r="E11" s="645"/>
      <c r="F11" s="646"/>
      <c r="G11" s="679" t="str">
        <f>入力規則等!P10</f>
        <v>直接実施、委託・請負</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c r="A12" s="945" t="s">
        <v>24</v>
      </c>
      <c r="B12" s="946"/>
      <c r="C12" s="946"/>
      <c r="D12" s="946"/>
      <c r="E12" s="946"/>
      <c r="F12" s="947"/>
      <c r="G12" s="744"/>
      <c r="H12" s="745"/>
      <c r="I12" s="745"/>
      <c r="J12" s="745"/>
      <c r="K12" s="745"/>
      <c r="L12" s="745"/>
      <c r="M12" s="745"/>
      <c r="N12" s="745"/>
      <c r="O12" s="745"/>
      <c r="P12" s="431" t="s">
        <v>307</v>
      </c>
      <c r="Q12" s="426"/>
      <c r="R12" s="426"/>
      <c r="S12" s="426"/>
      <c r="T12" s="426"/>
      <c r="U12" s="426"/>
      <c r="V12" s="427"/>
      <c r="W12" s="431" t="s">
        <v>329</v>
      </c>
      <c r="X12" s="426"/>
      <c r="Y12" s="426"/>
      <c r="Z12" s="426"/>
      <c r="AA12" s="426"/>
      <c r="AB12" s="426"/>
      <c r="AC12" s="427"/>
      <c r="AD12" s="431" t="s">
        <v>616</v>
      </c>
      <c r="AE12" s="426"/>
      <c r="AF12" s="426"/>
      <c r="AG12" s="426"/>
      <c r="AH12" s="426"/>
      <c r="AI12" s="426"/>
      <c r="AJ12" s="427"/>
      <c r="AK12" s="431" t="s">
        <v>620</v>
      </c>
      <c r="AL12" s="426"/>
      <c r="AM12" s="426"/>
      <c r="AN12" s="426"/>
      <c r="AO12" s="426"/>
      <c r="AP12" s="426"/>
      <c r="AQ12" s="427"/>
      <c r="AR12" s="431" t="s">
        <v>621</v>
      </c>
      <c r="AS12" s="426"/>
      <c r="AT12" s="426"/>
      <c r="AU12" s="426"/>
      <c r="AV12" s="426"/>
      <c r="AW12" s="426"/>
      <c r="AX12" s="706"/>
    </row>
    <row r="13" spans="1:50" ht="21" customHeight="1">
      <c r="A13" s="597"/>
      <c r="B13" s="598"/>
      <c r="C13" s="598"/>
      <c r="D13" s="598"/>
      <c r="E13" s="598"/>
      <c r="F13" s="599"/>
      <c r="G13" s="707" t="s">
        <v>6</v>
      </c>
      <c r="H13" s="708"/>
      <c r="I13" s="748" t="s">
        <v>7</v>
      </c>
      <c r="J13" s="749"/>
      <c r="K13" s="749"/>
      <c r="L13" s="749"/>
      <c r="M13" s="749"/>
      <c r="N13" s="749"/>
      <c r="O13" s="750"/>
      <c r="P13" s="641">
        <v>18</v>
      </c>
      <c r="Q13" s="642"/>
      <c r="R13" s="642"/>
      <c r="S13" s="642"/>
      <c r="T13" s="642"/>
      <c r="U13" s="642"/>
      <c r="V13" s="643"/>
      <c r="W13" s="641">
        <v>33</v>
      </c>
      <c r="X13" s="642"/>
      <c r="Y13" s="642"/>
      <c r="Z13" s="642"/>
      <c r="AA13" s="642"/>
      <c r="AB13" s="642"/>
      <c r="AC13" s="643"/>
      <c r="AD13" s="641">
        <v>33</v>
      </c>
      <c r="AE13" s="642"/>
      <c r="AF13" s="642"/>
      <c r="AG13" s="642"/>
      <c r="AH13" s="642"/>
      <c r="AI13" s="642"/>
      <c r="AJ13" s="643"/>
      <c r="AK13" s="641">
        <v>33</v>
      </c>
      <c r="AL13" s="642"/>
      <c r="AM13" s="642"/>
      <c r="AN13" s="642"/>
      <c r="AO13" s="642"/>
      <c r="AP13" s="642"/>
      <c r="AQ13" s="643"/>
      <c r="AR13" s="901">
        <v>33</v>
      </c>
      <c r="AS13" s="902"/>
      <c r="AT13" s="902"/>
      <c r="AU13" s="902"/>
      <c r="AV13" s="902"/>
      <c r="AW13" s="902"/>
      <c r="AX13" s="903"/>
    </row>
    <row r="14" spans="1:50" ht="21" customHeight="1">
      <c r="A14" s="597"/>
      <c r="B14" s="598"/>
      <c r="C14" s="598"/>
      <c r="D14" s="598"/>
      <c r="E14" s="598"/>
      <c r="F14" s="599"/>
      <c r="G14" s="709"/>
      <c r="H14" s="710"/>
      <c r="I14" s="695" t="s">
        <v>8</v>
      </c>
      <c r="J14" s="746"/>
      <c r="K14" s="746"/>
      <c r="L14" s="746"/>
      <c r="M14" s="746"/>
      <c r="N14" s="746"/>
      <c r="O14" s="747"/>
      <c r="P14" s="641" t="s">
        <v>638</v>
      </c>
      <c r="Q14" s="642"/>
      <c r="R14" s="642"/>
      <c r="S14" s="642"/>
      <c r="T14" s="642"/>
      <c r="U14" s="642"/>
      <c r="V14" s="643"/>
      <c r="W14" s="641" t="s">
        <v>638</v>
      </c>
      <c r="X14" s="642"/>
      <c r="Y14" s="642"/>
      <c r="Z14" s="642"/>
      <c r="AA14" s="642"/>
      <c r="AB14" s="642"/>
      <c r="AC14" s="643"/>
      <c r="AD14" s="641" t="s">
        <v>638</v>
      </c>
      <c r="AE14" s="642"/>
      <c r="AF14" s="642"/>
      <c r="AG14" s="642"/>
      <c r="AH14" s="642"/>
      <c r="AI14" s="642"/>
      <c r="AJ14" s="643"/>
      <c r="AK14" s="641" t="s">
        <v>671</v>
      </c>
      <c r="AL14" s="642"/>
      <c r="AM14" s="642"/>
      <c r="AN14" s="642"/>
      <c r="AO14" s="642"/>
      <c r="AP14" s="642"/>
      <c r="AQ14" s="643"/>
      <c r="AR14" s="772"/>
      <c r="AS14" s="772"/>
      <c r="AT14" s="772"/>
      <c r="AU14" s="772"/>
      <c r="AV14" s="772"/>
      <c r="AW14" s="772"/>
      <c r="AX14" s="773"/>
    </row>
    <row r="15" spans="1:50" ht="21" customHeight="1">
      <c r="A15" s="597"/>
      <c r="B15" s="598"/>
      <c r="C15" s="598"/>
      <c r="D15" s="598"/>
      <c r="E15" s="598"/>
      <c r="F15" s="599"/>
      <c r="G15" s="709"/>
      <c r="H15" s="710"/>
      <c r="I15" s="695" t="s">
        <v>50</v>
      </c>
      <c r="J15" s="696"/>
      <c r="K15" s="696"/>
      <c r="L15" s="696"/>
      <c r="M15" s="696"/>
      <c r="N15" s="696"/>
      <c r="O15" s="697"/>
      <c r="P15" s="641" t="s">
        <v>638</v>
      </c>
      <c r="Q15" s="642"/>
      <c r="R15" s="642"/>
      <c r="S15" s="642"/>
      <c r="T15" s="642"/>
      <c r="U15" s="642"/>
      <c r="V15" s="643"/>
      <c r="W15" s="641" t="s">
        <v>638</v>
      </c>
      <c r="X15" s="642"/>
      <c r="Y15" s="642"/>
      <c r="Z15" s="642"/>
      <c r="AA15" s="642"/>
      <c r="AB15" s="642"/>
      <c r="AC15" s="643"/>
      <c r="AD15" s="641" t="s">
        <v>638</v>
      </c>
      <c r="AE15" s="642"/>
      <c r="AF15" s="642"/>
      <c r="AG15" s="642"/>
      <c r="AH15" s="642"/>
      <c r="AI15" s="642"/>
      <c r="AJ15" s="643"/>
      <c r="AK15" s="641" t="s">
        <v>671</v>
      </c>
      <c r="AL15" s="642"/>
      <c r="AM15" s="642"/>
      <c r="AN15" s="642"/>
      <c r="AO15" s="642"/>
      <c r="AP15" s="642"/>
      <c r="AQ15" s="643"/>
      <c r="AR15" s="641" t="s">
        <v>715</v>
      </c>
      <c r="AS15" s="642"/>
      <c r="AT15" s="642"/>
      <c r="AU15" s="642"/>
      <c r="AV15" s="642"/>
      <c r="AW15" s="642"/>
      <c r="AX15" s="787"/>
    </row>
    <row r="16" spans="1:50" ht="21" customHeight="1">
      <c r="A16" s="597"/>
      <c r="B16" s="598"/>
      <c r="C16" s="598"/>
      <c r="D16" s="598"/>
      <c r="E16" s="598"/>
      <c r="F16" s="599"/>
      <c r="G16" s="709"/>
      <c r="H16" s="710"/>
      <c r="I16" s="695" t="s">
        <v>51</v>
      </c>
      <c r="J16" s="696"/>
      <c r="K16" s="696"/>
      <c r="L16" s="696"/>
      <c r="M16" s="696"/>
      <c r="N16" s="696"/>
      <c r="O16" s="697"/>
      <c r="P16" s="641" t="s">
        <v>638</v>
      </c>
      <c r="Q16" s="642"/>
      <c r="R16" s="642"/>
      <c r="S16" s="642"/>
      <c r="T16" s="642"/>
      <c r="U16" s="642"/>
      <c r="V16" s="643"/>
      <c r="W16" s="641" t="s">
        <v>638</v>
      </c>
      <c r="X16" s="642"/>
      <c r="Y16" s="642"/>
      <c r="Z16" s="642"/>
      <c r="AA16" s="642"/>
      <c r="AB16" s="642"/>
      <c r="AC16" s="643"/>
      <c r="AD16" s="641" t="s">
        <v>638</v>
      </c>
      <c r="AE16" s="642"/>
      <c r="AF16" s="642"/>
      <c r="AG16" s="642"/>
      <c r="AH16" s="642"/>
      <c r="AI16" s="642"/>
      <c r="AJ16" s="643"/>
      <c r="AK16" s="641" t="s">
        <v>671</v>
      </c>
      <c r="AL16" s="642"/>
      <c r="AM16" s="642"/>
      <c r="AN16" s="642"/>
      <c r="AO16" s="642"/>
      <c r="AP16" s="642"/>
      <c r="AQ16" s="643"/>
      <c r="AR16" s="741"/>
      <c r="AS16" s="742"/>
      <c r="AT16" s="742"/>
      <c r="AU16" s="742"/>
      <c r="AV16" s="742"/>
      <c r="AW16" s="742"/>
      <c r="AX16" s="743"/>
    </row>
    <row r="17" spans="1:50" ht="24.75" customHeight="1">
      <c r="A17" s="597"/>
      <c r="B17" s="598"/>
      <c r="C17" s="598"/>
      <c r="D17" s="598"/>
      <c r="E17" s="598"/>
      <c r="F17" s="599"/>
      <c r="G17" s="709"/>
      <c r="H17" s="710"/>
      <c r="I17" s="695" t="s">
        <v>49</v>
      </c>
      <c r="J17" s="746"/>
      <c r="K17" s="746"/>
      <c r="L17" s="746"/>
      <c r="M17" s="746"/>
      <c r="N17" s="746"/>
      <c r="O17" s="747"/>
      <c r="P17" s="641" t="s">
        <v>638</v>
      </c>
      <c r="Q17" s="642"/>
      <c r="R17" s="642"/>
      <c r="S17" s="642"/>
      <c r="T17" s="642"/>
      <c r="U17" s="642"/>
      <c r="V17" s="643"/>
      <c r="W17" s="641" t="s">
        <v>638</v>
      </c>
      <c r="X17" s="642"/>
      <c r="Y17" s="642"/>
      <c r="Z17" s="642"/>
      <c r="AA17" s="642"/>
      <c r="AB17" s="642"/>
      <c r="AC17" s="643"/>
      <c r="AD17" s="641" t="s">
        <v>638</v>
      </c>
      <c r="AE17" s="642"/>
      <c r="AF17" s="642"/>
      <c r="AG17" s="642"/>
      <c r="AH17" s="642"/>
      <c r="AI17" s="642"/>
      <c r="AJ17" s="643"/>
      <c r="AK17" s="641" t="s">
        <v>671</v>
      </c>
      <c r="AL17" s="642"/>
      <c r="AM17" s="642"/>
      <c r="AN17" s="642"/>
      <c r="AO17" s="642"/>
      <c r="AP17" s="642"/>
      <c r="AQ17" s="643"/>
      <c r="AR17" s="899"/>
      <c r="AS17" s="899"/>
      <c r="AT17" s="899"/>
      <c r="AU17" s="899"/>
      <c r="AV17" s="899"/>
      <c r="AW17" s="899"/>
      <c r="AX17" s="900"/>
    </row>
    <row r="18" spans="1:50" ht="24.75" customHeight="1">
      <c r="A18" s="597"/>
      <c r="B18" s="598"/>
      <c r="C18" s="598"/>
      <c r="D18" s="598"/>
      <c r="E18" s="598"/>
      <c r="F18" s="599"/>
      <c r="G18" s="711"/>
      <c r="H18" s="712"/>
      <c r="I18" s="700" t="s">
        <v>20</v>
      </c>
      <c r="J18" s="701"/>
      <c r="K18" s="701"/>
      <c r="L18" s="701"/>
      <c r="M18" s="701"/>
      <c r="N18" s="701"/>
      <c r="O18" s="702"/>
      <c r="P18" s="859">
        <f>SUM(P13:V17)</f>
        <v>18</v>
      </c>
      <c r="Q18" s="860"/>
      <c r="R18" s="860"/>
      <c r="S18" s="860"/>
      <c r="T18" s="860"/>
      <c r="U18" s="860"/>
      <c r="V18" s="861"/>
      <c r="W18" s="859">
        <f>SUM(W13:AC17)</f>
        <v>33</v>
      </c>
      <c r="X18" s="860"/>
      <c r="Y18" s="860"/>
      <c r="Z18" s="860"/>
      <c r="AA18" s="860"/>
      <c r="AB18" s="860"/>
      <c r="AC18" s="861"/>
      <c r="AD18" s="859">
        <f>SUM(AD13:AJ17)</f>
        <v>33</v>
      </c>
      <c r="AE18" s="860"/>
      <c r="AF18" s="860"/>
      <c r="AG18" s="860"/>
      <c r="AH18" s="860"/>
      <c r="AI18" s="860"/>
      <c r="AJ18" s="861"/>
      <c r="AK18" s="859">
        <f>SUM(AK13:AQ17)</f>
        <v>33</v>
      </c>
      <c r="AL18" s="860"/>
      <c r="AM18" s="860"/>
      <c r="AN18" s="860"/>
      <c r="AO18" s="860"/>
      <c r="AP18" s="860"/>
      <c r="AQ18" s="861"/>
      <c r="AR18" s="859">
        <f>SUM(AR13:AX17)</f>
        <v>33</v>
      </c>
      <c r="AS18" s="860"/>
      <c r="AT18" s="860"/>
      <c r="AU18" s="860"/>
      <c r="AV18" s="860"/>
      <c r="AW18" s="860"/>
      <c r="AX18" s="862"/>
    </row>
    <row r="19" spans="1:50" ht="24.75" customHeight="1">
      <c r="A19" s="597"/>
      <c r="B19" s="598"/>
      <c r="C19" s="598"/>
      <c r="D19" s="598"/>
      <c r="E19" s="598"/>
      <c r="F19" s="599"/>
      <c r="G19" s="857" t="s">
        <v>9</v>
      </c>
      <c r="H19" s="858"/>
      <c r="I19" s="858"/>
      <c r="J19" s="858"/>
      <c r="K19" s="858"/>
      <c r="L19" s="858"/>
      <c r="M19" s="858"/>
      <c r="N19" s="858"/>
      <c r="O19" s="858"/>
      <c r="P19" s="641">
        <v>13</v>
      </c>
      <c r="Q19" s="642"/>
      <c r="R19" s="642"/>
      <c r="S19" s="642"/>
      <c r="T19" s="642"/>
      <c r="U19" s="642"/>
      <c r="V19" s="643"/>
      <c r="W19" s="641">
        <v>22</v>
      </c>
      <c r="X19" s="642"/>
      <c r="Y19" s="642"/>
      <c r="Z19" s="642"/>
      <c r="AA19" s="642"/>
      <c r="AB19" s="642"/>
      <c r="AC19" s="643"/>
      <c r="AD19" s="641">
        <v>7</v>
      </c>
      <c r="AE19" s="642"/>
      <c r="AF19" s="642"/>
      <c r="AG19" s="642"/>
      <c r="AH19" s="642"/>
      <c r="AI19" s="642"/>
      <c r="AJ19" s="643"/>
      <c r="AK19" s="309"/>
      <c r="AL19" s="309"/>
      <c r="AM19" s="309"/>
      <c r="AN19" s="309"/>
      <c r="AO19" s="309"/>
      <c r="AP19" s="309"/>
      <c r="AQ19" s="309"/>
      <c r="AR19" s="309"/>
      <c r="AS19" s="309"/>
      <c r="AT19" s="309"/>
      <c r="AU19" s="309"/>
      <c r="AV19" s="309"/>
      <c r="AW19" s="309"/>
      <c r="AX19" s="311"/>
    </row>
    <row r="20" spans="1:50" ht="24.75" customHeight="1">
      <c r="A20" s="597"/>
      <c r="B20" s="598"/>
      <c r="C20" s="598"/>
      <c r="D20" s="598"/>
      <c r="E20" s="598"/>
      <c r="F20" s="599"/>
      <c r="G20" s="857" t="s">
        <v>10</v>
      </c>
      <c r="H20" s="858"/>
      <c r="I20" s="858"/>
      <c r="J20" s="858"/>
      <c r="K20" s="858"/>
      <c r="L20" s="858"/>
      <c r="M20" s="858"/>
      <c r="N20" s="858"/>
      <c r="O20" s="858"/>
      <c r="P20" s="301">
        <f>IF(P18=0, "-", SUM(P19)/P18)</f>
        <v>0.72222222222222221</v>
      </c>
      <c r="Q20" s="301"/>
      <c r="R20" s="301"/>
      <c r="S20" s="301"/>
      <c r="T20" s="301"/>
      <c r="U20" s="301"/>
      <c r="V20" s="301"/>
      <c r="W20" s="301">
        <f t="shared" ref="W20" si="0">IF(W18=0, "-", SUM(W19)/W18)</f>
        <v>0.66666666666666663</v>
      </c>
      <c r="X20" s="301"/>
      <c r="Y20" s="301"/>
      <c r="Z20" s="301"/>
      <c r="AA20" s="301"/>
      <c r="AB20" s="301"/>
      <c r="AC20" s="301"/>
      <c r="AD20" s="301">
        <f t="shared" ref="AD20" si="1">IF(AD18=0, "-", SUM(AD19)/AD18)</f>
        <v>0.21212121212121213</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c r="A21" s="830"/>
      <c r="B21" s="831"/>
      <c r="C21" s="831"/>
      <c r="D21" s="831"/>
      <c r="E21" s="831"/>
      <c r="F21" s="948"/>
      <c r="G21" s="299" t="s">
        <v>274</v>
      </c>
      <c r="H21" s="300"/>
      <c r="I21" s="300"/>
      <c r="J21" s="300"/>
      <c r="K21" s="300"/>
      <c r="L21" s="300"/>
      <c r="M21" s="300"/>
      <c r="N21" s="300"/>
      <c r="O21" s="300"/>
      <c r="P21" s="301">
        <f>IF(P19=0, "-", SUM(P19)/SUM(P13,P14))</f>
        <v>0.72222222222222221</v>
      </c>
      <c r="Q21" s="301"/>
      <c r="R21" s="301"/>
      <c r="S21" s="301"/>
      <c r="T21" s="301"/>
      <c r="U21" s="301"/>
      <c r="V21" s="301"/>
      <c r="W21" s="301">
        <f t="shared" ref="W21" si="2">IF(W19=0, "-", SUM(W19)/SUM(W13,W14))</f>
        <v>0.66666666666666663</v>
      </c>
      <c r="X21" s="301"/>
      <c r="Y21" s="301"/>
      <c r="Z21" s="301"/>
      <c r="AA21" s="301"/>
      <c r="AB21" s="301"/>
      <c r="AC21" s="301"/>
      <c r="AD21" s="301">
        <f t="shared" ref="AD21" si="3">IF(AD19=0, "-", SUM(AD19)/SUM(AD13,AD14))</f>
        <v>0.21212121212121213</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c r="A22" s="954" t="s">
        <v>624</v>
      </c>
      <c r="B22" s="955"/>
      <c r="C22" s="955"/>
      <c r="D22" s="955"/>
      <c r="E22" s="955"/>
      <c r="F22" s="956"/>
      <c r="G22" s="950" t="s">
        <v>254</v>
      </c>
      <c r="H22" s="207"/>
      <c r="I22" s="207"/>
      <c r="J22" s="207"/>
      <c r="K22" s="207"/>
      <c r="L22" s="207"/>
      <c r="M22" s="207"/>
      <c r="N22" s="207"/>
      <c r="O22" s="208"/>
      <c r="P22" s="915" t="s">
        <v>622</v>
      </c>
      <c r="Q22" s="207"/>
      <c r="R22" s="207"/>
      <c r="S22" s="207"/>
      <c r="T22" s="207"/>
      <c r="U22" s="207"/>
      <c r="V22" s="208"/>
      <c r="W22" s="915" t="s">
        <v>623</v>
      </c>
      <c r="X22" s="207"/>
      <c r="Y22" s="207"/>
      <c r="Z22" s="207"/>
      <c r="AA22" s="207"/>
      <c r="AB22" s="207"/>
      <c r="AC22" s="208"/>
      <c r="AD22" s="915" t="s">
        <v>253</v>
      </c>
      <c r="AE22" s="207"/>
      <c r="AF22" s="207"/>
      <c r="AG22" s="207"/>
      <c r="AH22" s="207"/>
      <c r="AI22" s="207"/>
      <c r="AJ22" s="207"/>
      <c r="AK22" s="207"/>
      <c r="AL22" s="207"/>
      <c r="AM22" s="207"/>
      <c r="AN22" s="207"/>
      <c r="AO22" s="207"/>
      <c r="AP22" s="207"/>
      <c r="AQ22" s="207"/>
      <c r="AR22" s="207"/>
      <c r="AS22" s="207"/>
      <c r="AT22" s="207"/>
      <c r="AU22" s="207"/>
      <c r="AV22" s="207"/>
      <c r="AW22" s="207"/>
      <c r="AX22" s="963"/>
    </row>
    <row r="23" spans="1:50" ht="32.1" customHeight="1">
      <c r="A23" s="957"/>
      <c r="B23" s="958"/>
      <c r="C23" s="958"/>
      <c r="D23" s="958"/>
      <c r="E23" s="958"/>
      <c r="F23" s="959"/>
      <c r="G23" s="951" t="s">
        <v>639</v>
      </c>
      <c r="H23" s="952"/>
      <c r="I23" s="952"/>
      <c r="J23" s="952"/>
      <c r="K23" s="952"/>
      <c r="L23" s="952"/>
      <c r="M23" s="952"/>
      <c r="N23" s="952"/>
      <c r="O23" s="953"/>
      <c r="P23" s="901">
        <v>32</v>
      </c>
      <c r="Q23" s="902"/>
      <c r="R23" s="902"/>
      <c r="S23" s="902"/>
      <c r="T23" s="902"/>
      <c r="U23" s="902"/>
      <c r="V23" s="916"/>
      <c r="W23" s="901">
        <v>32</v>
      </c>
      <c r="X23" s="902"/>
      <c r="Y23" s="902"/>
      <c r="Z23" s="902"/>
      <c r="AA23" s="902"/>
      <c r="AB23" s="902"/>
      <c r="AC23" s="916"/>
      <c r="AD23" s="964"/>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25.5" customHeight="1">
      <c r="A24" s="957"/>
      <c r="B24" s="958"/>
      <c r="C24" s="958"/>
      <c r="D24" s="958"/>
      <c r="E24" s="958"/>
      <c r="F24" s="959"/>
      <c r="G24" s="917" t="s">
        <v>640</v>
      </c>
      <c r="H24" s="918"/>
      <c r="I24" s="918"/>
      <c r="J24" s="918"/>
      <c r="K24" s="918"/>
      <c r="L24" s="918"/>
      <c r="M24" s="918"/>
      <c r="N24" s="918"/>
      <c r="O24" s="919"/>
      <c r="P24" s="641">
        <v>0.8</v>
      </c>
      <c r="Q24" s="642"/>
      <c r="R24" s="642"/>
      <c r="S24" s="642"/>
      <c r="T24" s="642"/>
      <c r="U24" s="642"/>
      <c r="V24" s="643"/>
      <c r="W24" s="641">
        <v>0.8</v>
      </c>
      <c r="X24" s="642"/>
      <c r="Y24" s="642"/>
      <c r="Z24" s="642"/>
      <c r="AA24" s="642"/>
      <c r="AB24" s="642"/>
      <c r="AC24" s="643"/>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5.5" customHeight="1">
      <c r="A25" s="957"/>
      <c r="B25" s="958"/>
      <c r="C25" s="958"/>
      <c r="D25" s="958"/>
      <c r="E25" s="958"/>
      <c r="F25" s="959"/>
      <c r="G25" s="917" t="s">
        <v>641</v>
      </c>
      <c r="H25" s="918"/>
      <c r="I25" s="918"/>
      <c r="J25" s="918"/>
      <c r="K25" s="918"/>
      <c r="L25" s="918"/>
      <c r="M25" s="918"/>
      <c r="N25" s="918"/>
      <c r="O25" s="919"/>
      <c r="P25" s="641">
        <v>0.7</v>
      </c>
      <c r="Q25" s="642"/>
      <c r="R25" s="642"/>
      <c r="S25" s="642"/>
      <c r="T25" s="642"/>
      <c r="U25" s="642"/>
      <c r="V25" s="643"/>
      <c r="W25" s="641">
        <v>0.7</v>
      </c>
      <c r="X25" s="642"/>
      <c r="Y25" s="642"/>
      <c r="Z25" s="642"/>
      <c r="AA25" s="642"/>
      <c r="AB25" s="642"/>
      <c r="AC25" s="643"/>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5.5" customHeight="1">
      <c r="A26" s="957"/>
      <c r="B26" s="958"/>
      <c r="C26" s="958"/>
      <c r="D26" s="958"/>
      <c r="E26" s="958"/>
      <c r="F26" s="959"/>
      <c r="G26" s="917" t="s">
        <v>642</v>
      </c>
      <c r="H26" s="918"/>
      <c r="I26" s="918"/>
      <c r="J26" s="918"/>
      <c r="K26" s="918"/>
      <c r="L26" s="918"/>
      <c r="M26" s="918"/>
      <c r="N26" s="918"/>
      <c r="O26" s="919"/>
      <c r="P26" s="641">
        <v>0.4</v>
      </c>
      <c r="Q26" s="642"/>
      <c r="R26" s="642"/>
      <c r="S26" s="642"/>
      <c r="T26" s="642"/>
      <c r="U26" s="642"/>
      <c r="V26" s="643"/>
      <c r="W26" s="641">
        <v>0.4</v>
      </c>
      <c r="X26" s="642"/>
      <c r="Y26" s="642"/>
      <c r="Z26" s="642"/>
      <c r="AA26" s="642"/>
      <c r="AB26" s="642"/>
      <c r="AC26" s="643"/>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5.5" hidden="1" customHeight="1">
      <c r="A27" s="957"/>
      <c r="B27" s="958"/>
      <c r="C27" s="958"/>
      <c r="D27" s="958"/>
      <c r="E27" s="958"/>
      <c r="F27" s="959"/>
      <c r="G27" s="917"/>
      <c r="H27" s="918"/>
      <c r="I27" s="918"/>
      <c r="J27" s="918"/>
      <c r="K27" s="918"/>
      <c r="L27" s="918"/>
      <c r="M27" s="918"/>
      <c r="N27" s="918"/>
      <c r="O27" s="919"/>
      <c r="P27" s="641"/>
      <c r="Q27" s="642"/>
      <c r="R27" s="642"/>
      <c r="S27" s="642"/>
      <c r="T27" s="642"/>
      <c r="U27" s="642"/>
      <c r="V27" s="643"/>
      <c r="W27" s="641"/>
      <c r="X27" s="642"/>
      <c r="Y27" s="642"/>
      <c r="Z27" s="642"/>
      <c r="AA27" s="642"/>
      <c r="AB27" s="642"/>
      <c r="AC27" s="643"/>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 hidden="1" customHeight="1">
      <c r="A28" s="957"/>
      <c r="B28" s="958"/>
      <c r="C28" s="958"/>
      <c r="D28" s="958"/>
      <c r="E28" s="958"/>
      <c r="F28" s="959"/>
      <c r="G28" s="920" t="s">
        <v>258</v>
      </c>
      <c r="H28" s="921"/>
      <c r="I28" s="921"/>
      <c r="J28" s="921"/>
      <c r="K28" s="921"/>
      <c r="L28" s="921"/>
      <c r="M28" s="921"/>
      <c r="N28" s="921"/>
      <c r="O28" s="922"/>
      <c r="P28" s="859">
        <f>P29-SUM(P23:P27)</f>
        <v>-0.89999999999999858</v>
      </c>
      <c r="Q28" s="860"/>
      <c r="R28" s="860"/>
      <c r="S28" s="860"/>
      <c r="T28" s="860"/>
      <c r="U28" s="860"/>
      <c r="V28" s="861"/>
      <c r="W28" s="859">
        <f>W29-SUM(W23:W27)</f>
        <v>-0.89999999999999858</v>
      </c>
      <c r="X28" s="860"/>
      <c r="Y28" s="860"/>
      <c r="Z28" s="860"/>
      <c r="AA28" s="860"/>
      <c r="AB28" s="860"/>
      <c r="AC28" s="861"/>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5.5" customHeight="1" thickBot="1">
      <c r="A29" s="960"/>
      <c r="B29" s="961"/>
      <c r="C29" s="961"/>
      <c r="D29" s="961"/>
      <c r="E29" s="961"/>
      <c r="F29" s="962"/>
      <c r="G29" s="923" t="s">
        <v>255</v>
      </c>
      <c r="H29" s="924"/>
      <c r="I29" s="924"/>
      <c r="J29" s="924"/>
      <c r="K29" s="924"/>
      <c r="L29" s="924"/>
      <c r="M29" s="924"/>
      <c r="N29" s="924"/>
      <c r="O29" s="925"/>
      <c r="P29" s="641">
        <f>AK13</f>
        <v>33</v>
      </c>
      <c r="Q29" s="642"/>
      <c r="R29" s="642"/>
      <c r="S29" s="642"/>
      <c r="T29" s="642"/>
      <c r="U29" s="642"/>
      <c r="V29" s="643"/>
      <c r="W29" s="933">
        <f>AR13</f>
        <v>33</v>
      </c>
      <c r="X29" s="934"/>
      <c r="Y29" s="934"/>
      <c r="Z29" s="934"/>
      <c r="AA29" s="934"/>
      <c r="AB29" s="934"/>
      <c r="AC29" s="935"/>
      <c r="AD29" s="970"/>
      <c r="AE29" s="970"/>
      <c r="AF29" s="970"/>
      <c r="AG29" s="970"/>
      <c r="AH29" s="970"/>
      <c r="AI29" s="970"/>
      <c r="AJ29" s="970"/>
      <c r="AK29" s="970"/>
      <c r="AL29" s="970"/>
      <c r="AM29" s="970"/>
      <c r="AN29" s="970"/>
      <c r="AO29" s="970"/>
      <c r="AP29" s="970"/>
      <c r="AQ29" s="970"/>
      <c r="AR29" s="970"/>
      <c r="AS29" s="970"/>
      <c r="AT29" s="970"/>
      <c r="AU29" s="970"/>
      <c r="AV29" s="970"/>
      <c r="AW29" s="970"/>
      <c r="AX29" s="971"/>
    </row>
    <row r="30" spans="1:50" ht="18.75" customHeight="1">
      <c r="A30" s="842" t="s">
        <v>270</v>
      </c>
      <c r="B30" s="843"/>
      <c r="C30" s="843"/>
      <c r="D30" s="843"/>
      <c r="E30" s="843"/>
      <c r="F30" s="844"/>
      <c r="G30" s="757" t="s">
        <v>145</v>
      </c>
      <c r="H30" s="758"/>
      <c r="I30" s="758"/>
      <c r="J30" s="758"/>
      <c r="K30" s="758"/>
      <c r="L30" s="758"/>
      <c r="M30" s="758"/>
      <c r="N30" s="758"/>
      <c r="O30" s="759"/>
      <c r="P30" s="838" t="s">
        <v>58</v>
      </c>
      <c r="Q30" s="758"/>
      <c r="R30" s="758"/>
      <c r="S30" s="758"/>
      <c r="T30" s="758"/>
      <c r="U30" s="758"/>
      <c r="V30" s="758"/>
      <c r="W30" s="758"/>
      <c r="X30" s="759"/>
      <c r="Y30" s="835"/>
      <c r="Z30" s="836"/>
      <c r="AA30" s="837"/>
      <c r="AB30" s="839" t="s">
        <v>11</v>
      </c>
      <c r="AC30" s="840"/>
      <c r="AD30" s="841"/>
      <c r="AE30" s="839" t="s">
        <v>307</v>
      </c>
      <c r="AF30" s="840"/>
      <c r="AG30" s="840"/>
      <c r="AH30" s="841"/>
      <c r="AI30" s="896" t="s">
        <v>329</v>
      </c>
      <c r="AJ30" s="896"/>
      <c r="AK30" s="896"/>
      <c r="AL30" s="839"/>
      <c r="AM30" s="896" t="s">
        <v>426</v>
      </c>
      <c r="AN30" s="896"/>
      <c r="AO30" s="896"/>
      <c r="AP30" s="839"/>
      <c r="AQ30" s="751" t="s">
        <v>184</v>
      </c>
      <c r="AR30" s="752"/>
      <c r="AS30" s="752"/>
      <c r="AT30" s="753"/>
      <c r="AU30" s="758" t="s">
        <v>133</v>
      </c>
      <c r="AV30" s="758"/>
      <c r="AW30" s="758"/>
      <c r="AX30" s="898"/>
    </row>
    <row r="31" spans="1:50" ht="18.75" customHeight="1">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7"/>
      <c r="AJ31" s="897"/>
      <c r="AK31" s="897"/>
      <c r="AL31" s="392"/>
      <c r="AM31" s="897"/>
      <c r="AN31" s="897"/>
      <c r="AO31" s="897"/>
      <c r="AP31" s="392"/>
      <c r="AQ31" s="235" t="s">
        <v>638</v>
      </c>
      <c r="AR31" s="186"/>
      <c r="AS31" s="121" t="s">
        <v>185</v>
      </c>
      <c r="AT31" s="122"/>
      <c r="AU31" s="185" t="s">
        <v>671</v>
      </c>
      <c r="AV31" s="185"/>
      <c r="AW31" s="377" t="s">
        <v>175</v>
      </c>
      <c r="AX31" s="378"/>
    </row>
    <row r="32" spans="1:50" ht="23.25" customHeight="1">
      <c r="A32" s="382"/>
      <c r="B32" s="380"/>
      <c r="C32" s="380"/>
      <c r="D32" s="380"/>
      <c r="E32" s="380"/>
      <c r="F32" s="381"/>
      <c r="G32" s="548" t="s">
        <v>638</v>
      </c>
      <c r="H32" s="549"/>
      <c r="I32" s="549"/>
      <c r="J32" s="549"/>
      <c r="K32" s="549"/>
      <c r="L32" s="549"/>
      <c r="M32" s="549"/>
      <c r="N32" s="549"/>
      <c r="O32" s="550"/>
      <c r="P32" s="93" t="s">
        <v>638</v>
      </c>
      <c r="Q32" s="93"/>
      <c r="R32" s="93"/>
      <c r="S32" s="93"/>
      <c r="T32" s="93"/>
      <c r="U32" s="93"/>
      <c r="V32" s="93"/>
      <c r="W32" s="93"/>
      <c r="X32" s="94"/>
      <c r="Y32" s="455" t="s">
        <v>12</v>
      </c>
      <c r="Z32" s="515"/>
      <c r="AA32" s="516"/>
      <c r="AB32" s="445" t="s">
        <v>638</v>
      </c>
      <c r="AC32" s="445"/>
      <c r="AD32" s="445"/>
      <c r="AE32" s="203" t="s">
        <v>638</v>
      </c>
      <c r="AF32" s="204"/>
      <c r="AG32" s="204"/>
      <c r="AH32" s="204"/>
      <c r="AI32" s="203" t="s">
        <v>638</v>
      </c>
      <c r="AJ32" s="204"/>
      <c r="AK32" s="204"/>
      <c r="AL32" s="204"/>
      <c r="AM32" s="203" t="s">
        <v>671</v>
      </c>
      <c r="AN32" s="204"/>
      <c r="AO32" s="204"/>
      <c r="AP32" s="204"/>
      <c r="AQ32" s="321" t="s">
        <v>638</v>
      </c>
      <c r="AR32" s="193"/>
      <c r="AS32" s="193"/>
      <c r="AT32" s="322"/>
      <c r="AU32" s="204" t="s">
        <v>638</v>
      </c>
      <c r="AV32" s="204"/>
      <c r="AW32" s="204"/>
      <c r="AX32" s="206"/>
    </row>
    <row r="33" spans="1:51" ht="23.25" customHeight="1">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638</v>
      </c>
      <c r="AC33" s="507"/>
      <c r="AD33" s="507"/>
      <c r="AE33" s="203" t="s">
        <v>638</v>
      </c>
      <c r="AF33" s="204"/>
      <c r="AG33" s="204"/>
      <c r="AH33" s="204"/>
      <c r="AI33" s="203" t="s">
        <v>638</v>
      </c>
      <c r="AJ33" s="204"/>
      <c r="AK33" s="204"/>
      <c r="AL33" s="204"/>
      <c r="AM33" s="203" t="s">
        <v>671</v>
      </c>
      <c r="AN33" s="204"/>
      <c r="AO33" s="204"/>
      <c r="AP33" s="204"/>
      <c r="AQ33" s="321" t="s">
        <v>638</v>
      </c>
      <c r="AR33" s="193"/>
      <c r="AS33" s="193"/>
      <c r="AT33" s="322"/>
      <c r="AU33" s="204" t="s">
        <v>638</v>
      </c>
      <c r="AV33" s="204"/>
      <c r="AW33" s="204"/>
      <c r="AX33" s="206"/>
    </row>
    <row r="34" spans="1:51" ht="23.25" customHeight="1">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638</v>
      </c>
      <c r="AF34" s="204"/>
      <c r="AG34" s="204"/>
      <c r="AH34" s="204"/>
      <c r="AI34" s="203" t="s">
        <v>638</v>
      </c>
      <c r="AJ34" s="204"/>
      <c r="AK34" s="204"/>
      <c r="AL34" s="204"/>
      <c r="AM34" s="203" t="s">
        <v>671</v>
      </c>
      <c r="AN34" s="204"/>
      <c r="AO34" s="204"/>
      <c r="AP34" s="204"/>
      <c r="AQ34" s="321" t="s">
        <v>638</v>
      </c>
      <c r="AR34" s="193"/>
      <c r="AS34" s="193"/>
      <c r="AT34" s="322"/>
      <c r="AU34" s="204" t="s">
        <v>638</v>
      </c>
      <c r="AV34" s="204"/>
      <c r="AW34" s="204"/>
      <c r="AX34" s="206"/>
    </row>
    <row r="35" spans="1:51" ht="21.95" customHeight="1">
      <c r="A35" s="213" t="s">
        <v>297</v>
      </c>
      <c r="B35" s="214"/>
      <c r="C35" s="214"/>
      <c r="D35" s="214"/>
      <c r="E35" s="214"/>
      <c r="F35" s="215"/>
      <c r="G35" s="219" t="s">
        <v>671</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1.95" customHeight="1">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c r="A37" s="754" t="s">
        <v>270</v>
      </c>
      <c r="B37" s="755"/>
      <c r="C37" s="755"/>
      <c r="D37" s="755"/>
      <c r="E37" s="755"/>
      <c r="F37" s="756"/>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307</v>
      </c>
      <c r="AF37" s="232"/>
      <c r="AG37" s="232"/>
      <c r="AH37" s="232"/>
      <c r="AI37" s="232" t="s">
        <v>329</v>
      </c>
      <c r="AJ37" s="232"/>
      <c r="AK37" s="232"/>
      <c r="AL37" s="232"/>
      <c r="AM37" s="232" t="s">
        <v>426</v>
      </c>
      <c r="AN37" s="232"/>
      <c r="AO37" s="232"/>
      <c r="AP37" s="232"/>
      <c r="AQ37" s="139" t="s">
        <v>184</v>
      </c>
      <c r="AR37" s="140"/>
      <c r="AS37" s="140"/>
      <c r="AT37" s="141"/>
      <c r="AU37" s="396" t="s">
        <v>133</v>
      </c>
      <c r="AV37" s="396"/>
      <c r="AW37" s="396"/>
      <c r="AX37" s="891"/>
      <c r="AY37">
        <f>COUNTA($G$39)</f>
        <v>0</v>
      </c>
    </row>
    <row r="38" spans="1:51" ht="18.75" hidden="1" customHeight="1">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c r="A42" s="213" t="s">
        <v>297</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c r="A44" s="754" t="s">
        <v>270</v>
      </c>
      <c r="B44" s="755"/>
      <c r="C44" s="755"/>
      <c r="D44" s="755"/>
      <c r="E44" s="755"/>
      <c r="F44" s="756"/>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307</v>
      </c>
      <c r="AF44" s="232"/>
      <c r="AG44" s="232"/>
      <c r="AH44" s="232"/>
      <c r="AI44" s="232" t="s">
        <v>329</v>
      </c>
      <c r="AJ44" s="232"/>
      <c r="AK44" s="232"/>
      <c r="AL44" s="232"/>
      <c r="AM44" s="232" t="s">
        <v>426</v>
      </c>
      <c r="AN44" s="232"/>
      <c r="AO44" s="232"/>
      <c r="AP44" s="232"/>
      <c r="AQ44" s="139" t="s">
        <v>184</v>
      </c>
      <c r="AR44" s="140"/>
      <c r="AS44" s="140"/>
      <c r="AT44" s="141"/>
      <c r="AU44" s="396" t="s">
        <v>133</v>
      </c>
      <c r="AV44" s="396"/>
      <c r="AW44" s="396"/>
      <c r="AX44" s="891"/>
      <c r="AY44">
        <f>COUNTA($G$46)</f>
        <v>0</v>
      </c>
    </row>
    <row r="45" spans="1:51" ht="18.75" hidden="1" customHeight="1">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c r="A49" s="213" t="s">
        <v>297</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307</v>
      </c>
      <c r="AF51" s="232"/>
      <c r="AG51" s="232"/>
      <c r="AH51" s="232"/>
      <c r="AI51" s="232" t="s">
        <v>329</v>
      </c>
      <c r="AJ51" s="232"/>
      <c r="AK51" s="232"/>
      <c r="AL51" s="232"/>
      <c r="AM51" s="232" t="s">
        <v>426</v>
      </c>
      <c r="AN51" s="232"/>
      <c r="AO51" s="232"/>
      <c r="AP51" s="232"/>
      <c r="AQ51" s="139" t="s">
        <v>184</v>
      </c>
      <c r="AR51" s="140"/>
      <c r="AS51" s="140"/>
      <c r="AT51" s="141"/>
      <c r="AU51" s="906" t="s">
        <v>133</v>
      </c>
      <c r="AV51" s="906"/>
      <c r="AW51" s="906"/>
      <c r="AX51" s="907"/>
      <c r="AY51">
        <f>COUNTA($G$53)</f>
        <v>0</v>
      </c>
    </row>
    <row r="52" spans="1:51" ht="18.75" hidden="1" customHeight="1">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c r="A56" s="213" t="s">
        <v>297</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307</v>
      </c>
      <c r="AF58" s="232"/>
      <c r="AG58" s="232"/>
      <c r="AH58" s="232"/>
      <c r="AI58" s="232" t="s">
        <v>329</v>
      </c>
      <c r="AJ58" s="232"/>
      <c r="AK58" s="232"/>
      <c r="AL58" s="232"/>
      <c r="AM58" s="232" t="s">
        <v>426</v>
      </c>
      <c r="AN58" s="232"/>
      <c r="AO58" s="232"/>
      <c r="AP58" s="232"/>
      <c r="AQ58" s="139" t="s">
        <v>184</v>
      </c>
      <c r="AR58" s="140"/>
      <c r="AS58" s="140"/>
      <c r="AT58" s="141"/>
      <c r="AU58" s="906" t="s">
        <v>133</v>
      </c>
      <c r="AV58" s="906"/>
      <c r="AW58" s="906"/>
      <c r="AX58" s="907"/>
      <c r="AY58">
        <f>COUNTA($G$60)</f>
        <v>0</v>
      </c>
    </row>
    <row r="59" spans="1:51" ht="18.75" hidden="1" customHeight="1">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c r="A63" s="213" t="s">
        <v>297</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307</v>
      </c>
      <c r="AF65" s="232"/>
      <c r="AG65" s="232"/>
      <c r="AH65" s="232"/>
      <c r="AI65" s="232" t="s">
        <v>329</v>
      </c>
      <c r="AJ65" s="232"/>
      <c r="AK65" s="232"/>
      <c r="AL65" s="232"/>
      <c r="AM65" s="232" t="s">
        <v>426</v>
      </c>
      <c r="AN65" s="232"/>
      <c r="AO65" s="232"/>
      <c r="AP65" s="232"/>
      <c r="AQ65" s="143" t="s">
        <v>184</v>
      </c>
      <c r="AR65" s="118"/>
      <c r="AS65" s="118"/>
      <c r="AT65" s="119"/>
      <c r="AU65" s="233" t="s">
        <v>133</v>
      </c>
      <c r="AV65" s="233"/>
      <c r="AW65" s="233"/>
      <c r="AX65" s="234"/>
      <c r="AY65">
        <f>COUNTA($H$67)</f>
        <v>0</v>
      </c>
    </row>
    <row r="66" spans="1:51" ht="18.75" hidden="1" customHeight="1">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287</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287</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288</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286</v>
      </c>
      <c r="X70" s="294"/>
      <c r="Y70" s="252" t="s">
        <v>12</v>
      </c>
      <c r="Z70" s="252"/>
      <c r="AA70" s="253"/>
      <c r="AB70" s="254" t="s">
        <v>287</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287</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288</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307</v>
      </c>
      <c r="AF73" s="232"/>
      <c r="AG73" s="232"/>
      <c r="AH73" s="232"/>
      <c r="AI73" s="232" t="s">
        <v>329</v>
      </c>
      <c r="AJ73" s="232"/>
      <c r="AK73" s="232"/>
      <c r="AL73" s="232"/>
      <c r="AM73" s="232" t="s">
        <v>426</v>
      </c>
      <c r="AN73" s="232"/>
      <c r="AO73" s="232"/>
      <c r="AP73" s="232"/>
      <c r="AQ73" s="143" t="s">
        <v>184</v>
      </c>
      <c r="AR73" s="118"/>
      <c r="AS73" s="118"/>
      <c r="AT73" s="119"/>
      <c r="AU73" s="123" t="s">
        <v>133</v>
      </c>
      <c r="AV73" s="124"/>
      <c r="AW73" s="124"/>
      <c r="AX73" s="125"/>
      <c r="AY73">
        <f>COUNTA($H$75)</f>
        <v>0</v>
      </c>
    </row>
    <row r="74" spans="1:51" ht="18.75" hidden="1" customHeight="1">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1"/>
      <c r="AF77" s="872"/>
      <c r="AG77" s="872"/>
      <c r="AH77" s="872"/>
      <c r="AI77" s="871"/>
      <c r="AJ77" s="872"/>
      <c r="AK77" s="872"/>
      <c r="AL77" s="872"/>
      <c r="AM77" s="871"/>
      <c r="AN77" s="872"/>
      <c r="AO77" s="872"/>
      <c r="AP77" s="872"/>
      <c r="AQ77" s="321"/>
      <c r="AR77" s="193"/>
      <c r="AS77" s="193"/>
      <c r="AT77" s="322"/>
      <c r="AU77" s="204"/>
      <c r="AV77" s="204"/>
      <c r="AW77" s="204"/>
      <c r="AX77" s="206"/>
      <c r="AY77">
        <f t="shared" si="9"/>
        <v>0</v>
      </c>
    </row>
    <row r="78" spans="1:51" ht="69.75" hidden="1" customHeight="1">
      <c r="A78" s="314" t="s">
        <v>300</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4"/>
      <c r="AY78">
        <f t="shared" si="9"/>
        <v>0</v>
      </c>
    </row>
    <row r="79" spans="1:51" ht="18.75" hidden="1" customHeight="1">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49"/>
      <c r="AY79">
        <f>COUNTIF($AR$79,"☑")</f>
        <v>0</v>
      </c>
    </row>
    <row r="80" spans="1:51" ht="18.75" customHeight="1">
      <c r="A80" s="845"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617</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1</v>
      </c>
    </row>
    <row r="81" spans="1:60" ht="22.5" customHeight="1">
      <c r="A81" s="846"/>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1</v>
      </c>
    </row>
    <row r="82" spans="1:60" ht="26.45" customHeight="1">
      <c r="A82" s="846"/>
      <c r="B82" s="511"/>
      <c r="C82" s="409"/>
      <c r="D82" s="409"/>
      <c r="E82" s="409"/>
      <c r="F82" s="410"/>
      <c r="G82" s="660" t="s">
        <v>643</v>
      </c>
      <c r="H82" s="660"/>
      <c r="I82" s="660"/>
      <c r="J82" s="660"/>
      <c r="K82" s="660"/>
      <c r="L82" s="660"/>
      <c r="M82" s="660"/>
      <c r="N82" s="660"/>
      <c r="O82" s="660"/>
      <c r="P82" s="660"/>
      <c r="Q82" s="660"/>
      <c r="R82" s="660"/>
      <c r="S82" s="660"/>
      <c r="T82" s="660"/>
      <c r="U82" s="660"/>
      <c r="V82" s="660"/>
      <c r="W82" s="660"/>
      <c r="X82" s="660"/>
      <c r="Y82" s="660"/>
      <c r="Z82" s="660"/>
      <c r="AA82" s="661"/>
      <c r="AB82" s="865" t="s">
        <v>713</v>
      </c>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66"/>
      <c r="AY82">
        <f t="shared" ref="AY82:AY89" si="10">$AY$80</f>
        <v>1</v>
      </c>
    </row>
    <row r="83" spans="1:60" ht="26.45" customHeight="1">
      <c r="A83" s="846"/>
      <c r="B83" s="511"/>
      <c r="C83" s="409"/>
      <c r="D83" s="409"/>
      <c r="E83" s="409"/>
      <c r="F83" s="410"/>
      <c r="G83" s="662"/>
      <c r="H83" s="662"/>
      <c r="I83" s="662"/>
      <c r="J83" s="662"/>
      <c r="K83" s="662"/>
      <c r="L83" s="662"/>
      <c r="M83" s="662"/>
      <c r="N83" s="662"/>
      <c r="O83" s="662"/>
      <c r="P83" s="662"/>
      <c r="Q83" s="662"/>
      <c r="R83" s="662"/>
      <c r="S83" s="662"/>
      <c r="T83" s="662"/>
      <c r="U83" s="662"/>
      <c r="V83" s="662"/>
      <c r="W83" s="662"/>
      <c r="X83" s="662"/>
      <c r="Y83" s="662"/>
      <c r="Z83" s="662"/>
      <c r="AA83" s="663"/>
      <c r="AB83" s="867"/>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68"/>
      <c r="AY83">
        <f t="shared" si="10"/>
        <v>1</v>
      </c>
    </row>
    <row r="84" spans="1:60" ht="26.45" customHeight="1">
      <c r="A84" s="846"/>
      <c r="B84" s="512"/>
      <c r="C84" s="513"/>
      <c r="D84" s="513"/>
      <c r="E84" s="513"/>
      <c r="F84" s="514"/>
      <c r="G84" s="664"/>
      <c r="H84" s="664"/>
      <c r="I84" s="664"/>
      <c r="J84" s="664"/>
      <c r="K84" s="664"/>
      <c r="L84" s="664"/>
      <c r="M84" s="664"/>
      <c r="N84" s="664"/>
      <c r="O84" s="664"/>
      <c r="P84" s="664"/>
      <c r="Q84" s="664"/>
      <c r="R84" s="664"/>
      <c r="S84" s="664"/>
      <c r="T84" s="664"/>
      <c r="U84" s="664"/>
      <c r="V84" s="664"/>
      <c r="W84" s="664"/>
      <c r="X84" s="664"/>
      <c r="Y84" s="664"/>
      <c r="Z84" s="664"/>
      <c r="AA84" s="665"/>
      <c r="AB84" s="869"/>
      <c r="AC84" s="664"/>
      <c r="AD84" s="664"/>
      <c r="AE84" s="662"/>
      <c r="AF84" s="662"/>
      <c r="AG84" s="662"/>
      <c r="AH84" s="662"/>
      <c r="AI84" s="662"/>
      <c r="AJ84" s="662"/>
      <c r="AK84" s="662"/>
      <c r="AL84" s="662"/>
      <c r="AM84" s="662"/>
      <c r="AN84" s="662"/>
      <c r="AO84" s="662"/>
      <c r="AP84" s="662"/>
      <c r="AQ84" s="662"/>
      <c r="AR84" s="662"/>
      <c r="AS84" s="662"/>
      <c r="AT84" s="662"/>
      <c r="AU84" s="664"/>
      <c r="AV84" s="664"/>
      <c r="AW84" s="664"/>
      <c r="AX84" s="870"/>
      <c r="AY84">
        <f t="shared" si="10"/>
        <v>1</v>
      </c>
    </row>
    <row r="85" spans="1:60" ht="18.75" customHeight="1">
      <c r="A85" s="846"/>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307</v>
      </c>
      <c r="AF85" s="232"/>
      <c r="AG85" s="232"/>
      <c r="AH85" s="232"/>
      <c r="AI85" s="232" t="s">
        <v>329</v>
      </c>
      <c r="AJ85" s="232"/>
      <c r="AK85" s="232"/>
      <c r="AL85" s="232"/>
      <c r="AM85" s="232" t="s">
        <v>426</v>
      </c>
      <c r="AN85" s="232"/>
      <c r="AO85" s="232"/>
      <c r="AP85" s="232"/>
      <c r="AQ85" s="143" t="s">
        <v>184</v>
      </c>
      <c r="AR85" s="118"/>
      <c r="AS85" s="118"/>
      <c r="AT85" s="119"/>
      <c r="AU85" s="517" t="s">
        <v>133</v>
      </c>
      <c r="AV85" s="517"/>
      <c r="AW85" s="517"/>
      <c r="AX85" s="518"/>
      <c r="AY85">
        <f t="shared" si="10"/>
        <v>1</v>
      </c>
      <c r="AZ85" s="10"/>
      <c r="BA85" s="10"/>
      <c r="BB85" s="10"/>
      <c r="BC85" s="10"/>
    </row>
    <row r="86" spans="1:60" ht="18.75" customHeight="1">
      <c r="A86" s="846"/>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t="s">
        <v>638</v>
      </c>
      <c r="AR86" s="185"/>
      <c r="AS86" s="121" t="s">
        <v>185</v>
      </c>
      <c r="AT86" s="122"/>
      <c r="AU86" s="185" t="s">
        <v>638</v>
      </c>
      <c r="AV86" s="185"/>
      <c r="AW86" s="377" t="s">
        <v>175</v>
      </c>
      <c r="AX86" s="378"/>
      <c r="AY86">
        <f t="shared" si="10"/>
        <v>1</v>
      </c>
      <c r="AZ86" s="10"/>
      <c r="BA86" s="10"/>
      <c r="BB86" s="10"/>
      <c r="BC86" s="10"/>
      <c r="BD86" s="10"/>
      <c r="BE86" s="10"/>
      <c r="BF86" s="10"/>
      <c r="BG86" s="10"/>
      <c r="BH86" s="10"/>
    </row>
    <row r="87" spans="1:60" ht="60" customHeight="1">
      <c r="A87" s="846"/>
      <c r="B87" s="409"/>
      <c r="C87" s="409"/>
      <c r="D87" s="409"/>
      <c r="E87" s="409"/>
      <c r="F87" s="410"/>
      <c r="G87" s="92" t="s">
        <v>701</v>
      </c>
      <c r="H87" s="93"/>
      <c r="I87" s="93"/>
      <c r="J87" s="93"/>
      <c r="K87" s="93"/>
      <c r="L87" s="93"/>
      <c r="M87" s="93"/>
      <c r="N87" s="93"/>
      <c r="O87" s="94"/>
      <c r="P87" s="93" t="s">
        <v>644</v>
      </c>
      <c r="Q87" s="498"/>
      <c r="R87" s="498"/>
      <c r="S87" s="498"/>
      <c r="T87" s="498"/>
      <c r="U87" s="498"/>
      <c r="V87" s="498"/>
      <c r="W87" s="498"/>
      <c r="X87" s="499"/>
      <c r="Y87" s="545" t="s">
        <v>61</v>
      </c>
      <c r="Z87" s="546"/>
      <c r="AA87" s="547"/>
      <c r="AB87" s="445" t="s">
        <v>644</v>
      </c>
      <c r="AC87" s="445"/>
      <c r="AD87" s="445"/>
      <c r="AE87" s="203">
        <v>1352</v>
      </c>
      <c r="AF87" s="204"/>
      <c r="AG87" s="204"/>
      <c r="AH87" s="204"/>
      <c r="AI87" s="203">
        <v>1184</v>
      </c>
      <c r="AJ87" s="204"/>
      <c r="AK87" s="204"/>
      <c r="AL87" s="204"/>
      <c r="AM87" s="203">
        <v>1100</v>
      </c>
      <c r="AN87" s="204"/>
      <c r="AO87" s="204"/>
      <c r="AP87" s="204"/>
      <c r="AQ87" s="321" t="s">
        <v>638</v>
      </c>
      <c r="AR87" s="193"/>
      <c r="AS87" s="193"/>
      <c r="AT87" s="322"/>
      <c r="AU87" s="204" t="s">
        <v>638</v>
      </c>
      <c r="AV87" s="204"/>
      <c r="AW87" s="204"/>
      <c r="AX87" s="206"/>
      <c r="AY87">
        <f t="shared" si="10"/>
        <v>1</v>
      </c>
    </row>
    <row r="88" spans="1:60" ht="23.25" customHeight="1">
      <c r="A88" s="846"/>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t="s">
        <v>638</v>
      </c>
      <c r="AC88" s="507"/>
      <c r="AD88" s="507"/>
      <c r="AE88" s="203" t="s">
        <v>638</v>
      </c>
      <c r="AF88" s="204"/>
      <c r="AG88" s="204"/>
      <c r="AH88" s="204"/>
      <c r="AI88" s="203" t="s">
        <v>638</v>
      </c>
      <c r="AJ88" s="204"/>
      <c r="AK88" s="204"/>
      <c r="AL88" s="204"/>
      <c r="AM88" s="203" t="s">
        <v>671</v>
      </c>
      <c r="AN88" s="204"/>
      <c r="AO88" s="204"/>
      <c r="AP88" s="204"/>
      <c r="AQ88" s="321" t="s">
        <v>638</v>
      </c>
      <c r="AR88" s="193"/>
      <c r="AS88" s="193"/>
      <c r="AT88" s="322"/>
      <c r="AU88" s="204" t="s">
        <v>638</v>
      </c>
      <c r="AV88" s="204"/>
      <c r="AW88" s="204"/>
      <c r="AX88" s="206"/>
      <c r="AY88">
        <f t="shared" si="10"/>
        <v>1</v>
      </c>
      <c r="AZ88" s="10"/>
      <c r="BA88" s="10"/>
      <c r="BB88" s="10"/>
      <c r="BC88" s="10"/>
    </row>
    <row r="89" spans="1:60" ht="23.25" customHeight="1" thickBot="1">
      <c r="A89" s="846"/>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t="s">
        <v>638</v>
      </c>
      <c r="AF89" s="211"/>
      <c r="AG89" s="211"/>
      <c r="AH89" s="211"/>
      <c r="AI89" s="210" t="s">
        <v>638</v>
      </c>
      <c r="AJ89" s="211"/>
      <c r="AK89" s="211"/>
      <c r="AL89" s="211"/>
      <c r="AM89" s="210" t="s">
        <v>671</v>
      </c>
      <c r="AN89" s="211"/>
      <c r="AO89" s="211"/>
      <c r="AP89" s="211"/>
      <c r="AQ89" s="321" t="s">
        <v>638</v>
      </c>
      <c r="AR89" s="193"/>
      <c r="AS89" s="193"/>
      <c r="AT89" s="322"/>
      <c r="AU89" s="204" t="s">
        <v>638</v>
      </c>
      <c r="AV89" s="204"/>
      <c r="AW89" s="204"/>
      <c r="AX89" s="206"/>
      <c r="AY89">
        <f t="shared" si="10"/>
        <v>1</v>
      </c>
      <c r="AZ89" s="10"/>
      <c r="BA89" s="10"/>
      <c r="BB89" s="10"/>
      <c r="BC89" s="10"/>
      <c r="BD89" s="10"/>
      <c r="BE89" s="10"/>
      <c r="BF89" s="10"/>
      <c r="BG89" s="10"/>
      <c r="BH89" s="10"/>
    </row>
    <row r="90" spans="1:60" ht="18.75" hidden="1" customHeight="1">
      <c r="A90" s="846"/>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307</v>
      </c>
      <c r="AF90" s="232"/>
      <c r="AG90" s="232"/>
      <c r="AH90" s="232"/>
      <c r="AI90" s="232" t="s">
        <v>329</v>
      </c>
      <c r="AJ90" s="232"/>
      <c r="AK90" s="232"/>
      <c r="AL90" s="232"/>
      <c r="AM90" s="232" t="s">
        <v>426</v>
      </c>
      <c r="AN90" s="232"/>
      <c r="AO90" s="232"/>
      <c r="AP90" s="232"/>
      <c r="AQ90" s="143" t="s">
        <v>184</v>
      </c>
      <c r="AR90" s="118"/>
      <c r="AS90" s="118"/>
      <c r="AT90" s="119"/>
      <c r="AU90" s="517" t="s">
        <v>133</v>
      </c>
      <c r="AV90" s="517"/>
      <c r="AW90" s="517"/>
      <c r="AX90" s="518"/>
      <c r="AY90">
        <f>COUNTA($G$92)</f>
        <v>0</v>
      </c>
    </row>
    <row r="91" spans="1:60" ht="18.75" hidden="1" customHeight="1">
      <c r="A91" s="846"/>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c r="A92" s="846"/>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c r="A93" s="846"/>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c r="A94" s="846"/>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c r="A95" s="846"/>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307</v>
      </c>
      <c r="AF95" s="232"/>
      <c r="AG95" s="232"/>
      <c r="AH95" s="232"/>
      <c r="AI95" s="232" t="s">
        <v>329</v>
      </c>
      <c r="AJ95" s="232"/>
      <c r="AK95" s="232"/>
      <c r="AL95" s="232"/>
      <c r="AM95" s="232" t="s">
        <v>426</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c r="A96" s="846"/>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c r="A97" s="846"/>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c r="A98" s="846"/>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c r="A99" s="847"/>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6" t="s">
        <v>13</v>
      </c>
      <c r="Z99" s="877"/>
      <c r="AA99" s="878"/>
      <c r="AB99" s="873" t="s">
        <v>14</v>
      </c>
      <c r="AC99" s="874"/>
      <c r="AD99" s="875"/>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5"/>
      <c r="Z100" s="836"/>
      <c r="AA100" s="837"/>
      <c r="AB100" s="465" t="s">
        <v>11</v>
      </c>
      <c r="AC100" s="465"/>
      <c r="AD100" s="465"/>
      <c r="AE100" s="523" t="s">
        <v>307</v>
      </c>
      <c r="AF100" s="524"/>
      <c r="AG100" s="524"/>
      <c r="AH100" s="525"/>
      <c r="AI100" s="523" t="s">
        <v>329</v>
      </c>
      <c r="AJ100" s="524"/>
      <c r="AK100" s="524"/>
      <c r="AL100" s="525"/>
      <c r="AM100" s="523" t="s">
        <v>426</v>
      </c>
      <c r="AN100" s="524"/>
      <c r="AO100" s="524"/>
      <c r="AP100" s="525"/>
      <c r="AQ100" s="302" t="s">
        <v>334</v>
      </c>
      <c r="AR100" s="303"/>
      <c r="AS100" s="303"/>
      <c r="AT100" s="304"/>
      <c r="AU100" s="302" t="s">
        <v>458</v>
      </c>
      <c r="AV100" s="303"/>
      <c r="AW100" s="303"/>
      <c r="AX100" s="305"/>
    </row>
    <row r="101" spans="1:60" ht="23.25" customHeight="1">
      <c r="A101" s="403"/>
      <c r="B101" s="404"/>
      <c r="C101" s="404"/>
      <c r="D101" s="404"/>
      <c r="E101" s="404"/>
      <c r="F101" s="405"/>
      <c r="G101" s="93" t="s">
        <v>645</v>
      </c>
      <c r="H101" s="93"/>
      <c r="I101" s="93"/>
      <c r="J101" s="93"/>
      <c r="K101" s="93"/>
      <c r="L101" s="93"/>
      <c r="M101" s="93"/>
      <c r="N101" s="93"/>
      <c r="O101" s="93"/>
      <c r="P101" s="93"/>
      <c r="Q101" s="93"/>
      <c r="R101" s="93"/>
      <c r="S101" s="93"/>
      <c r="T101" s="93"/>
      <c r="U101" s="93"/>
      <c r="V101" s="93"/>
      <c r="W101" s="93"/>
      <c r="X101" s="94"/>
      <c r="Y101" s="526" t="s">
        <v>54</v>
      </c>
      <c r="Z101" s="527"/>
      <c r="AA101" s="528"/>
      <c r="AB101" s="445" t="s">
        <v>646</v>
      </c>
      <c r="AC101" s="445"/>
      <c r="AD101" s="445"/>
      <c r="AE101" s="267">
        <v>20</v>
      </c>
      <c r="AF101" s="267"/>
      <c r="AG101" s="267"/>
      <c r="AH101" s="267"/>
      <c r="AI101" s="267">
        <v>26</v>
      </c>
      <c r="AJ101" s="267"/>
      <c r="AK101" s="267"/>
      <c r="AL101" s="267"/>
      <c r="AM101" s="267">
        <v>6</v>
      </c>
      <c r="AN101" s="267"/>
      <c r="AO101" s="267"/>
      <c r="AP101" s="267"/>
      <c r="AQ101" s="267" t="s">
        <v>671</v>
      </c>
      <c r="AR101" s="267"/>
      <c r="AS101" s="267"/>
      <c r="AT101" s="267"/>
      <c r="AU101" s="203" t="s">
        <v>711</v>
      </c>
      <c r="AV101" s="204"/>
      <c r="AW101" s="204"/>
      <c r="AX101" s="206"/>
    </row>
    <row r="102" spans="1:60" ht="23.25" customHeight="1">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646</v>
      </c>
      <c r="AC102" s="445"/>
      <c r="AD102" s="445"/>
      <c r="AE102" s="267">
        <v>18</v>
      </c>
      <c r="AF102" s="267"/>
      <c r="AG102" s="267"/>
      <c r="AH102" s="267"/>
      <c r="AI102" s="267">
        <v>30</v>
      </c>
      <c r="AJ102" s="267"/>
      <c r="AK102" s="267"/>
      <c r="AL102" s="267"/>
      <c r="AM102" s="267">
        <v>30</v>
      </c>
      <c r="AN102" s="267"/>
      <c r="AO102" s="267"/>
      <c r="AP102" s="267"/>
      <c r="AQ102" s="267">
        <v>30</v>
      </c>
      <c r="AR102" s="267"/>
      <c r="AS102" s="267"/>
      <c r="AT102" s="267"/>
      <c r="AU102" s="210" t="s">
        <v>711</v>
      </c>
      <c r="AV102" s="211"/>
      <c r="AW102" s="211"/>
      <c r="AX102" s="306"/>
    </row>
    <row r="103" spans="1:60" ht="31.5" customHeight="1">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307</v>
      </c>
      <c r="AF103" s="232"/>
      <c r="AG103" s="232"/>
      <c r="AH103" s="232"/>
      <c r="AI103" s="232" t="s">
        <v>329</v>
      </c>
      <c r="AJ103" s="232"/>
      <c r="AK103" s="232"/>
      <c r="AL103" s="232"/>
      <c r="AM103" s="232" t="s">
        <v>426</v>
      </c>
      <c r="AN103" s="232"/>
      <c r="AO103" s="232"/>
      <c r="AP103" s="232"/>
      <c r="AQ103" s="264" t="s">
        <v>334</v>
      </c>
      <c r="AR103" s="265"/>
      <c r="AS103" s="265"/>
      <c r="AT103" s="265"/>
      <c r="AU103" s="264" t="s">
        <v>458</v>
      </c>
      <c r="AV103" s="265"/>
      <c r="AW103" s="265"/>
      <c r="AX103" s="266"/>
      <c r="AY103">
        <f>COUNTA($G$104)</f>
        <v>1</v>
      </c>
    </row>
    <row r="104" spans="1:60" ht="23.25" customHeight="1">
      <c r="A104" s="403"/>
      <c r="B104" s="404"/>
      <c r="C104" s="404"/>
      <c r="D104" s="404"/>
      <c r="E104" s="404"/>
      <c r="F104" s="405"/>
      <c r="G104" s="93" t="s">
        <v>647</v>
      </c>
      <c r="H104" s="93"/>
      <c r="I104" s="93"/>
      <c r="J104" s="93"/>
      <c r="K104" s="93"/>
      <c r="L104" s="93"/>
      <c r="M104" s="93"/>
      <c r="N104" s="93"/>
      <c r="O104" s="93"/>
      <c r="P104" s="93"/>
      <c r="Q104" s="93"/>
      <c r="R104" s="93"/>
      <c r="S104" s="93"/>
      <c r="T104" s="93"/>
      <c r="U104" s="93"/>
      <c r="V104" s="93"/>
      <c r="W104" s="93"/>
      <c r="X104" s="94"/>
      <c r="Y104" s="449" t="s">
        <v>54</v>
      </c>
      <c r="Z104" s="450"/>
      <c r="AA104" s="451"/>
      <c r="AB104" s="529" t="s">
        <v>648</v>
      </c>
      <c r="AC104" s="530"/>
      <c r="AD104" s="531"/>
      <c r="AE104" s="267">
        <v>2742</v>
      </c>
      <c r="AF104" s="267"/>
      <c r="AG104" s="267"/>
      <c r="AH104" s="267"/>
      <c r="AI104" s="267">
        <v>2217</v>
      </c>
      <c r="AJ104" s="267"/>
      <c r="AK104" s="267"/>
      <c r="AL104" s="267"/>
      <c r="AM104" s="267">
        <v>1523</v>
      </c>
      <c r="AN104" s="267"/>
      <c r="AO104" s="267"/>
      <c r="AP104" s="267"/>
      <c r="AQ104" s="267" t="s">
        <v>671</v>
      </c>
      <c r="AR104" s="267"/>
      <c r="AS104" s="267"/>
      <c r="AT104" s="267"/>
      <c r="AU104" s="267" t="s">
        <v>711</v>
      </c>
      <c r="AV104" s="267"/>
      <c r="AW104" s="267"/>
      <c r="AX104" s="268"/>
      <c r="AY104">
        <f>$AY$103</f>
        <v>1</v>
      </c>
    </row>
    <row r="105" spans="1:60" ht="23.25" customHeight="1">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t="s">
        <v>648</v>
      </c>
      <c r="AC105" s="453"/>
      <c r="AD105" s="454"/>
      <c r="AE105" s="267">
        <v>2900</v>
      </c>
      <c r="AF105" s="267"/>
      <c r="AG105" s="267"/>
      <c r="AH105" s="267"/>
      <c r="AI105" s="267">
        <v>3900</v>
      </c>
      <c r="AJ105" s="267"/>
      <c r="AK105" s="267"/>
      <c r="AL105" s="267"/>
      <c r="AM105" s="267">
        <v>3900</v>
      </c>
      <c r="AN105" s="267"/>
      <c r="AO105" s="267"/>
      <c r="AP105" s="267"/>
      <c r="AQ105" s="267">
        <v>3900</v>
      </c>
      <c r="AR105" s="267"/>
      <c r="AS105" s="267"/>
      <c r="AT105" s="267"/>
      <c r="AU105" s="267" t="s">
        <v>711</v>
      </c>
      <c r="AV105" s="267"/>
      <c r="AW105" s="267"/>
      <c r="AX105" s="268"/>
      <c r="AY105">
        <f>$AY$103</f>
        <v>1</v>
      </c>
    </row>
    <row r="106" spans="1:60" ht="31.5" hidden="1" customHeight="1">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307</v>
      </c>
      <c r="AF106" s="232"/>
      <c r="AG106" s="232"/>
      <c r="AH106" s="232"/>
      <c r="AI106" s="232" t="s">
        <v>329</v>
      </c>
      <c r="AJ106" s="232"/>
      <c r="AK106" s="232"/>
      <c r="AL106" s="232"/>
      <c r="AM106" s="232" t="s">
        <v>426</v>
      </c>
      <c r="AN106" s="232"/>
      <c r="AO106" s="232"/>
      <c r="AP106" s="232"/>
      <c r="AQ106" s="264" t="s">
        <v>334</v>
      </c>
      <c r="AR106" s="265"/>
      <c r="AS106" s="265"/>
      <c r="AT106" s="265"/>
      <c r="AU106" s="264" t="s">
        <v>458</v>
      </c>
      <c r="AV106" s="265"/>
      <c r="AW106" s="265"/>
      <c r="AX106" s="266"/>
      <c r="AY106">
        <f>COUNTA($G$107)</f>
        <v>1</v>
      </c>
    </row>
    <row r="107" spans="1:60" ht="23.25" hidden="1" customHeight="1">
      <c r="A107" s="403"/>
      <c r="B107" s="404"/>
      <c r="C107" s="404"/>
      <c r="D107" s="404"/>
      <c r="E107" s="404"/>
      <c r="F107" s="405"/>
      <c r="G107" s="93" t="s">
        <v>649</v>
      </c>
      <c r="H107" s="93"/>
      <c r="I107" s="93"/>
      <c r="J107" s="93"/>
      <c r="K107" s="93"/>
      <c r="L107" s="93"/>
      <c r="M107" s="93"/>
      <c r="N107" s="93"/>
      <c r="O107" s="93"/>
      <c r="P107" s="93"/>
      <c r="Q107" s="93"/>
      <c r="R107" s="93"/>
      <c r="S107" s="93"/>
      <c r="T107" s="93"/>
      <c r="U107" s="93"/>
      <c r="V107" s="93"/>
      <c r="W107" s="93"/>
      <c r="X107" s="94"/>
      <c r="Y107" s="449" t="s">
        <v>54</v>
      </c>
      <c r="Z107" s="450"/>
      <c r="AA107" s="451"/>
      <c r="AB107" s="529" t="s">
        <v>648</v>
      </c>
      <c r="AC107" s="530"/>
      <c r="AD107" s="531"/>
      <c r="AE107" s="267" t="s">
        <v>638</v>
      </c>
      <c r="AF107" s="267"/>
      <c r="AG107" s="267"/>
      <c r="AH107" s="267"/>
      <c r="AI107" s="267" t="s">
        <v>638</v>
      </c>
      <c r="AJ107" s="267"/>
      <c r="AK107" s="267"/>
      <c r="AL107" s="267"/>
      <c r="AM107" s="267" t="s">
        <v>702</v>
      </c>
      <c r="AN107" s="267"/>
      <c r="AO107" s="267"/>
      <c r="AP107" s="267"/>
      <c r="AQ107" s="267" t="s">
        <v>671</v>
      </c>
      <c r="AR107" s="267"/>
      <c r="AS107" s="267"/>
      <c r="AT107" s="267"/>
      <c r="AU107" s="267"/>
      <c r="AV107" s="267"/>
      <c r="AW107" s="267"/>
      <c r="AX107" s="268"/>
      <c r="AY107">
        <f>$AY$106</f>
        <v>1</v>
      </c>
    </row>
    <row r="108" spans="1:60" ht="23.25" hidden="1" customHeight="1">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t="s">
        <v>648</v>
      </c>
      <c r="AC108" s="453"/>
      <c r="AD108" s="454"/>
      <c r="AE108" s="267" t="s">
        <v>638</v>
      </c>
      <c r="AF108" s="267"/>
      <c r="AG108" s="267"/>
      <c r="AH108" s="267"/>
      <c r="AI108" s="267" t="s">
        <v>638</v>
      </c>
      <c r="AJ108" s="267"/>
      <c r="AK108" s="267"/>
      <c r="AL108" s="267"/>
      <c r="AM108" s="267" t="s">
        <v>671</v>
      </c>
      <c r="AN108" s="267"/>
      <c r="AO108" s="267"/>
      <c r="AP108" s="267"/>
      <c r="AQ108" s="267"/>
      <c r="AR108" s="267"/>
      <c r="AS108" s="267"/>
      <c r="AT108" s="267"/>
      <c r="AU108" s="267"/>
      <c r="AV108" s="267"/>
      <c r="AW108" s="267"/>
      <c r="AX108" s="268"/>
      <c r="AY108">
        <f>$AY$106</f>
        <v>1</v>
      </c>
    </row>
    <row r="109" spans="1:60" ht="31.5" hidden="1" customHeight="1">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307</v>
      </c>
      <c r="AF109" s="232"/>
      <c r="AG109" s="232"/>
      <c r="AH109" s="232"/>
      <c r="AI109" s="232" t="s">
        <v>329</v>
      </c>
      <c r="AJ109" s="232"/>
      <c r="AK109" s="232"/>
      <c r="AL109" s="232"/>
      <c r="AM109" s="232" t="s">
        <v>426</v>
      </c>
      <c r="AN109" s="232"/>
      <c r="AO109" s="232"/>
      <c r="AP109" s="232"/>
      <c r="AQ109" s="264" t="s">
        <v>334</v>
      </c>
      <c r="AR109" s="265"/>
      <c r="AS109" s="265"/>
      <c r="AT109" s="265"/>
      <c r="AU109" s="264" t="s">
        <v>458</v>
      </c>
      <c r="AV109" s="265"/>
      <c r="AW109" s="265"/>
      <c r="AX109" s="266"/>
      <c r="AY109">
        <f>COUNTA($G$110)</f>
        <v>0</v>
      </c>
    </row>
    <row r="110" spans="1:60" ht="23.25" hidden="1" customHeight="1">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307</v>
      </c>
      <c r="AF112" s="232"/>
      <c r="AG112" s="232"/>
      <c r="AH112" s="232"/>
      <c r="AI112" s="232" t="s">
        <v>329</v>
      </c>
      <c r="AJ112" s="232"/>
      <c r="AK112" s="232"/>
      <c r="AL112" s="232"/>
      <c r="AM112" s="232" t="s">
        <v>426</v>
      </c>
      <c r="AN112" s="232"/>
      <c r="AO112" s="232"/>
      <c r="AP112" s="232"/>
      <c r="AQ112" s="264" t="s">
        <v>334</v>
      </c>
      <c r="AR112" s="265"/>
      <c r="AS112" s="265"/>
      <c r="AT112" s="265"/>
      <c r="AU112" s="264" t="s">
        <v>458</v>
      </c>
      <c r="AV112" s="265"/>
      <c r="AW112" s="265"/>
      <c r="AX112" s="266"/>
      <c r="AY112">
        <f>COUNTA($G$113)</f>
        <v>0</v>
      </c>
    </row>
    <row r="113" spans="1:51" ht="23.25" hidden="1" customHeight="1">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307</v>
      </c>
      <c r="AF115" s="232"/>
      <c r="AG115" s="232"/>
      <c r="AH115" s="232"/>
      <c r="AI115" s="232" t="s">
        <v>329</v>
      </c>
      <c r="AJ115" s="232"/>
      <c r="AK115" s="232"/>
      <c r="AL115" s="232"/>
      <c r="AM115" s="232" t="s">
        <v>426</v>
      </c>
      <c r="AN115" s="232"/>
      <c r="AO115" s="232"/>
      <c r="AP115" s="232"/>
      <c r="AQ115" s="574" t="s">
        <v>459</v>
      </c>
      <c r="AR115" s="575"/>
      <c r="AS115" s="575"/>
      <c r="AT115" s="575"/>
      <c r="AU115" s="575"/>
      <c r="AV115" s="575"/>
      <c r="AW115" s="575"/>
      <c r="AX115" s="576"/>
    </row>
    <row r="116" spans="1:51" ht="23.25" customHeight="1">
      <c r="A116" s="420"/>
      <c r="B116" s="421"/>
      <c r="C116" s="421"/>
      <c r="D116" s="421"/>
      <c r="E116" s="421"/>
      <c r="F116" s="422"/>
      <c r="G116" s="372" t="s">
        <v>650</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651</v>
      </c>
      <c r="AC116" s="447"/>
      <c r="AD116" s="448"/>
      <c r="AE116" s="267">
        <v>669152</v>
      </c>
      <c r="AF116" s="267"/>
      <c r="AG116" s="267"/>
      <c r="AH116" s="267"/>
      <c r="AI116" s="267">
        <v>849175</v>
      </c>
      <c r="AJ116" s="267"/>
      <c r="AK116" s="267"/>
      <c r="AL116" s="267"/>
      <c r="AM116" s="267">
        <v>1117856</v>
      </c>
      <c r="AN116" s="267"/>
      <c r="AO116" s="267"/>
      <c r="AP116" s="267"/>
      <c r="AQ116" s="203">
        <v>1090067</v>
      </c>
      <c r="AR116" s="204"/>
      <c r="AS116" s="204"/>
      <c r="AT116" s="204"/>
      <c r="AU116" s="204"/>
      <c r="AV116" s="204"/>
      <c r="AW116" s="204"/>
      <c r="AX116" s="206"/>
    </row>
    <row r="117" spans="1:51" ht="46.5" customHeight="1">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652</v>
      </c>
      <c r="AC117" s="457"/>
      <c r="AD117" s="458"/>
      <c r="AE117" s="535" t="s">
        <v>653</v>
      </c>
      <c r="AF117" s="535"/>
      <c r="AG117" s="535"/>
      <c r="AH117" s="535"/>
      <c r="AI117" s="535" t="s">
        <v>654</v>
      </c>
      <c r="AJ117" s="535"/>
      <c r="AK117" s="535"/>
      <c r="AL117" s="535"/>
      <c r="AM117" s="535" t="s">
        <v>705</v>
      </c>
      <c r="AN117" s="535"/>
      <c r="AO117" s="535"/>
      <c r="AP117" s="535"/>
      <c r="AQ117" s="535" t="s">
        <v>707</v>
      </c>
      <c r="AR117" s="535"/>
      <c r="AS117" s="535"/>
      <c r="AT117" s="535"/>
      <c r="AU117" s="535"/>
      <c r="AV117" s="535"/>
      <c r="AW117" s="535"/>
      <c r="AX117" s="536"/>
    </row>
    <row r="118" spans="1:51" ht="23.25" customHeight="1">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307</v>
      </c>
      <c r="AF118" s="232"/>
      <c r="AG118" s="232"/>
      <c r="AH118" s="232"/>
      <c r="AI118" s="232" t="s">
        <v>329</v>
      </c>
      <c r="AJ118" s="232"/>
      <c r="AK118" s="232"/>
      <c r="AL118" s="232"/>
      <c r="AM118" s="232" t="s">
        <v>426</v>
      </c>
      <c r="AN118" s="232"/>
      <c r="AO118" s="232"/>
      <c r="AP118" s="232"/>
      <c r="AQ118" s="574" t="s">
        <v>459</v>
      </c>
      <c r="AR118" s="575"/>
      <c r="AS118" s="575"/>
      <c r="AT118" s="575"/>
      <c r="AU118" s="575"/>
      <c r="AV118" s="575"/>
      <c r="AW118" s="575"/>
      <c r="AX118" s="576"/>
      <c r="AY118" s="77">
        <f>IF(SUBSTITUTE(SUBSTITUTE($G$119,"／",""),"　","")="",0,1)</f>
        <v>1</v>
      </c>
    </row>
    <row r="119" spans="1:51" ht="23.25" customHeight="1">
      <c r="A119" s="420"/>
      <c r="B119" s="421"/>
      <c r="C119" s="421"/>
      <c r="D119" s="421"/>
      <c r="E119" s="421"/>
      <c r="F119" s="422"/>
      <c r="G119" s="372" t="s">
        <v>655</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t="s">
        <v>651</v>
      </c>
      <c r="AC119" s="447"/>
      <c r="AD119" s="448"/>
      <c r="AE119" s="267">
        <v>4881</v>
      </c>
      <c r="AF119" s="267"/>
      <c r="AG119" s="267"/>
      <c r="AH119" s="267"/>
      <c r="AI119" s="267">
        <v>9959</v>
      </c>
      <c r="AJ119" s="267"/>
      <c r="AK119" s="267"/>
      <c r="AL119" s="267"/>
      <c r="AM119" s="267">
        <v>4404</v>
      </c>
      <c r="AN119" s="267"/>
      <c r="AO119" s="267"/>
      <c r="AP119" s="267"/>
      <c r="AQ119" s="267">
        <v>8385</v>
      </c>
      <c r="AR119" s="267"/>
      <c r="AS119" s="267"/>
      <c r="AT119" s="267"/>
      <c r="AU119" s="267"/>
      <c r="AV119" s="267"/>
      <c r="AW119" s="267"/>
      <c r="AX119" s="268"/>
      <c r="AY119">
        <f>$AY$118</f>
        <v>1</v>
      </c>
    </row>
    <row r="120" spans="1:51" ht="46.5" customHeight="1" thickBot="1">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652</v>
      </c>
      <c r="AC120" s="457"/>
      <c r="AD120" s="458"/>
      <c r="AE120" s="609" t="s">
        <v>656</v>
      </c>
      <c r="AF120" s="535"/>
      <c r="AG120" s="535"/>
      <c r="AH120" s="535"/>
      <c r="AI120" s="609" t="s">
        <v>657</v>
      </c>
      <c r="AJ120" s="535"/>
      <c r="AK120" s="535"/>
      <c r="AL120" s="535"/>
      <c r="AM120" s="609" t="s">
        <v>706</v>
      </c>
      <c r="AN120" s="535"/>
      <c r="AO120" s="535"/>
      <c r="AP120" s="535"/>
      <c r="AQ120" s="535" t="s">
        <v>708</v>
      </c>
      <c r="AR120" s="535"/>
      <c r="AS120" s="535"/>
      <c r="AT120" s="535"/>
      <c r="AU120" s="535"/>
      <c r="AV120" s="535"/>
      <c r="AW120" s="535"/>
      <c r="AX120" s="536"/>
      <c r="AY120">
        <f>$AY$118</f>
        <v>1</v>
      </c>
    </row>
    <row r="121" spans="1:51" ht="23.25" hidden="1" customHeight="1">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307</v>
      </c>
      <c r="AF121" s="232"/>
      <c r="AG121" s="232"/>
      <c r="AH121" s="232"/>
      <c r="AI121" s="232" t="s">
        <v>329</v>
      </c>
      <c r="AJ121" s="232"/>
      <c r="AK121" s="232"/>
      <c r="AL121" s="232"/>
      <c r="AM121" s="232" t="s">
        <v>426</v>
      </c>
      <c r="AN121" s="232"/>
      <c r="AO121" s="232"/>
      <c r="AP121" s="232"/>
      <c r="AQ121" s="574" t="s">
        <v>459</v>
      </c>
      <c r="AR121" s="575"/>
      <c r="AS121" s="575"/>
      <c r="AT121" s="575"/>
      <c r="AU121" s="575"/>
      <c r="AV121" s="575"/>
      <c r="AW121" s="575"/>
      <c r="AX121" s="576"/>
      <c r="AY121" s="77">
        <f>IF(SUBSTITUTE(SUBSTITUTE($G$122,"／",""),"　","")="",0,1)</f>
        <v>1</v>
      </c>
    </row>
    <row r="122" spans="1:51" ht="23.25" hidden="1" customHeight="1">
      <c r="A122" s="420"/>
      <c r="B122" s="421"/>
      <c r="C122" s="421"/>
      <c r="D122" s="421"/>
      <c r="E122" s="421"/>
      <c r="F122" s="422"/>
      <c r="G122" s="372" t="s">
        <v>658</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t="s">
        <v>651</v>
      </c>
      <c r="AC122" s="447"/>
      <c r="AD122" s="448"/>
      <c r="AE122" s="267" t="s">
        <v>638</v>
      </c>
      <c r="AF122" s="267"/>
      <c r="AG122" s="267"/>
      <c r="AH122" s="267"/>
      <c r="AI122" s="267" t="s">
        <v>638</v>
      </c>
      <c r="AJ122" s="267"/>
      <c r="AK122" s="267"/>
      <c r="AL122" s="267"/>
      <c r="AM122" s="267"/>
      <c r="AN122" s="267"/>
      <c r="AO122" s="267"/>
      <c r="AP122" s="267"/>
      <c r="AQ122" s="267"/>
      <c r="AR122" s="267"/>
      <c r="AS122" s="267"/>
      <c r="AT122" s="267"/>
      <c r="AU122" s="267"/>
      <c r="AV122" s="267"/>
      <c r="AW122" s="267"/>
      <c r="AX122" s="268"/>
      <c r="AY122">
        <f>$AY$121</f>
        <v>1</v>
      </c>
    </row>
    <row r="123" spans="1:51" ht="46.5" hidden="1" customHeight="1" thickBot="1">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652</v>
      </c>
      <c r="AC123" s="457"/>
      <c r="AD123" s="458"/>
      <c r="AE123" s="535" t="s">
        <v>638</v>
      </c>
      <c r="AF123" s="535"/>
      <c r="AG123" s="535"/>
      <c r="AH123" s="535"/>
      <c r="AI123" s="535" t="s">
        <v>638</v>
      </c>
      <c r="AJ123" s="535"/>
      <c r="AK123" s="535"/>
      <c r="AL123" s="535"/>
      <c r="AM123" s="535"/>
      <c r="AN123" s="535"/>
      <c r="AO123" s="535"/>
      <c r="AP123" s="535"/>
      <c r="AQ123" s="535"/>
      <c r="AR123" s="535"/>
      <c r="AS123" s="535"/>
      <c r="AT123" s="535"/>
      <c r="AU123" s="535"/>
      <c r="AV123" s="535"/>
      <c r="AW123" s="535"/>
      <c r="AX123" s="536"/>
      <c r="AY123">
        <f>$AY$121</f>
        <v>1</v>
      </c>
    </row>
    <row r="124" spans="1:51" ht="23.25" hidden="1" customHeight="1">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307</v>
      </c>
      <c r="AF124" s="232"/>
      <c r="AG124" s="232"/>
      <c r="AH124" s="232"/>
      <c r="AI124" s="232" t="s">
        <v>329</v>
      </c>
      <c r="AJ124" s="232"/>
      <c r="AK124" s="232"/>
      <c r="AL124" s="232"/>
      <c r="AM124" s="232" t="s">
        <v>426</v>
      </c>
      <c r="AN124" s="232"/>
      <c r="AO124" s="232"/>
      <c r="AP124" s="232"/>
      <c r="AQ124" s="574" t="s">
        <v>459</v>
      </c>
      <c r="AR124" s="575"/>
      <c r="AS124" s="575"/>
      <c r="AT124" s="575"/>
      <c r="AU124" s="575"/>
      <c r="AV124" s="575"/>
      <c r="AW124" s="575"/>
      <c r="AX124" s="576"/>
      <c r="AY124" s="77">
        <f>IF(SUBSTITUTE(SUBSTITUTE($G$125,"／",""),"　","")="",0,1)</f>
        <v>0</v>
      </c>
    </row>
    <row r="125" spans="1:51" ht="23.25" hidden="1" customHeight="1">
      <c r="A125" s="420"/>
      <c r="B125" s="421"/>
      <c r="C125" s="421"/>
      <c r="D125" s="421"/>
      <c r="E125" s="421"/>
      <c r="F125" s="422"/>
      <c r="G125" s="372" t="s">
        <v>279</v>
      </c>
      <c r="H125" s="372"/>
      <c r="I125" s="372"/>
      <c r="J125" s="372"/>
      <c r="K125" s="372"/>
      <c r="L125" s="372"/>
      <c r="M125" s="372"/>
      <c r="N125" s="372"/>
      <c r="O125" s="372"/>
      <c r="P125" s="372"/>
      <c r="Q125" s="372"/>
      <c r="R125" s="372"/>
      <c r="S125" s="372"/>
      <c r="T125" s="372"/>
      <c r="U125" s="372"/>
      <c r="V125" s="372"/>
      <c r="W125" s="372"/>
      <c r="X125" s="911"/>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2"/>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c r="A127" s="615"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8"/>
      <c r="Z127" s="909"/>
      <c r="AA127" s="910"/>
      <c r="AB127" s="392" t="s">
        <v>11</v>
      </c>
      <c r="AC127" s="393"/>
      <c r="AD127" s="394"/>
      <c r="AE127" s="232" t="s">
        <v>307</v>
      </c>
      <c r="AF127" s="232"/>
      <c r="AG127" s="232"/>
      <c r="AH127" s="232"/>
      <c r="AI127" s="232" t="s">
        <v>329</v>
      </c>
      <c r="AJ127" s="232"/>
      <c r="AK127" s="232"/>
      <c r="AL127" s="232"/>
      <c r="AM127" s="232" t="s">
        <v>426</v>
      </c>
      <c r="AN127" s="232"/>
      <c r="AO127" s="232"/>
      <c r="AP127" s="232"/>
      <c r="AQ127" s="574" t="s">
        <v>459</v>
      </c>
      <c r="AR127" s="575"/>
      <c r="AS127" s="575"/>
      <c r="AT127" s="575"/>
      <c r="AU127" s="575"/>
      <c r="AV127" s="575"/>
      <c r="AW127" s="575"/>
      <c r="AX127" s="576"/>
      <c r="AY127" s="77">
        <f>IF(SUBSTITUTE(SUBSTITUTE($G$128,"／",""),"　","")="",0,1)</f>
        <v>0</v>
      </c>
    </row>
    <row r="128" spans="1:51" ht="23.25" hidden="1" customHeight="1">
      <c r="A128" s="420"/>
      <c r="B128" s="421"/>
      <c r="C128" s="421"/>
      <c r="D128" s="421"/>
      <c r="E128" s="421"/>
      <c r="F128" s="422"/>
      <c r="G128" s="372" t="s">
        <v>279</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c r="A130" s="174" t="s">
        <v>322</v>
      </c>
      <c r="B130" s="171"/>
      <c r="C130" s="170" t="s">
        <v>188</v>
      </c>
      <c r="D130" s="171"/>
      <c r="E130" s="155" t="s">
        <v>217</v>
      </c>
      <c r="F130" s="156"/>
      <c r="G130" s="157" t="s">
        <v>659</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c r="A131" s="175"/>
      <c r="B131" s="172"/>
      <c r="C131" s="166"/>
      <c r="D131" s="172"/>
      <c r="E131" s="160" t="s">
        <v>216</v>
      </c>
      <c r="F131" s="161"/>
      <c r="G131" s="98" t="s">
        <v>660</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307</v>
      </c>
      <c r="AF132" s="118"/>
      <c r="AG132" s="118"/>
      <c r="AH132" s="119"/>
      <c r="AI132" s="143" t="s">
        <v>329</v>
      </c>
      <c r="AJ132" s="118"/>
      <c r="AK132" s="118"/>
      <c r="AL132" s="119"/>
      <c r="AM132" s="143" t="s">
        <v>616</v>
      </c>
      <c r="AN132" s="118"/>
      <c r="AO132" s="118"/>
      <c r="AP132" s="119"/>
      <c r="AQ132" s="139" t="s">
        <v>184</v>
      </c>
      <c r="AR132" s="140"/>
      <c r="AS132" s="140"/>
      <c r="AT132" s="141"/>
      <c r="AU132" s="182" t="s">
        <v>200</v>
      </c>
      <c r="AV132" s="182"/>
      <c r="AW132" s="182"/>
      <c r="AX132" s="183"/>
      <c r="AY132">
        <f>COUNTA($G$134)</f>
        <v>1</v>
      </c>
    </row>
    <row r="133" spans="1:51" ht="18.75" customHeight="1">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638</v>
      </c>
      <c r="AR133" s="185"/>
      <c r="AS133" s="121" t="s">
        <v>185</v>
      </c>
      <c r="AT133" s="122"/>
      <c r="AU133" s="186" t="s">
        <v>638</v>
      </c>
      <c r="AV133" s="186"/>
      <c r="AW133" s="121" t="s">
        <v>175</v>
      </c>
      <c r="AX133" s="181"/>
      <c r="AY133">
        <f>$AY$132</f>
        <v>1</v>
      </c>
    </row>
    <row r="134" spans="1:51" ht="39.75" customHeight="1">
      <c r="A134" s="175"/>
      <c r="B134" s="172"/>
      <c r="C134" s="166"/>
      <c r="D134" s="172"/>
      <c r="E134" s="166"/>
      <c r="F134" s="167"/>
      <c r="G134" s="92" t="s">
        <v>638</v>
      </c>
      <c r="H134" s="93"/>
      <c r="I134" s="93"/>
      <c r="J134" s="93"/>
      <c r="K134" s="93"/>
      <c r="L134" s="93"/>
      <c r="M134" s="93"/>
      <c r="N134" s="93"/>
      <c r="O134" s="93"/>
      <c r="P134" s="93"/>
      <c r="Q134" s="93"/>
      <c r="R134" s="93"/>
      <c r="S134" s="93"/>
      <c r="T134" s="93"/>
      <c r="U134" s="93"/>
      <c r="V134" s="93"/>
      <c r="W134" s="93"/>
      <c r="X134" s="94"/>
      <c r="Y134" s="187" t="s">
        <v>199</v>
      </c>
      <c r="Z134" s="188"/>
      <c r="AA134" s="189"/>
      <c r="AB134" s="190" t="s">
        <v>638</v>
      </c>
      <c r="AC134" s="191"/>
      <c r="AD134" s="191"/>
      <c r="AE134" s="192" t="s">
        <v>638</v>
      </c>
      <c r="AF134" s="193"/>
      <c r="AG134" s="193"/>
      <c r="AH134" s="193"/>
      <c r="AI134" s="192" t="s">
        <v>638</v>
      </c>
      <c r="AJ134" s="193"/>
      <c r="AK134" s="193"/>
      <c r="AL134" s="193"/>
      <c r="AM134" s="192" t="s">
        <v>671</v>
      </c>
      <c r="AN134" s="193"/>
      <c r="AO134" s="193"/>
      <c r="AP134" s="193"/>
      <c r="AQ134" s="192" t="s">
        <v>638</v>
      </c>
      <c r="AR134" s="193"/>
      <c r="AS134" s="193"/>
      <c r="AT134" s="193"/>
      <c r="AU134" s="192" t="s">
        <v>638</v>
      </c>
      <c r="AV134" s="193"/>
      <c r="AW134" s="193"/>
      <c r="AX134" s="194"/>
      <c r="AY134">
        <f t="shared" ref="AY134:AY135" si="13">$AY$132</f>
        <v>1</v>
      </c>
    </row>
    <row r="135" spans="1:51" ht="39.75" customHeight="1">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638</v>
      </c>
      <c r="AC135" s="199"/>
      <c r="AD135" s="199"/>
      <c r="AE135" s="192" t="s">
        <v>638</v>
      </c>
      <c r="AF135" s="193"/>
      <c r="AG135" s="193"/>
      <c r="AH135" s="193"/>
      <c r="AI135" s="192" t="s">
        <v>638</v>
      </c>
      <c r="AJ135" s="193"/>
      <c r="AK135" s="193"/>
      <c r="AL135" s="193"/>
      <c r="AM135" s="192" t="s">
        <v>671</v>
      </c>
      <c r="AN135" s="193"/>
      <c r="AO135" s="193"/>
      <c r="AP135" s="193"/>
      <c r="AQ135" s="192" t="s">
        <v>638</v>
      </c>
      <c r="AR135" s="193"/>
      <c r="AS135" s="193"/>
      <c r="AT135" s="193"/>
      <c r="AU135" s="192" t="s">
        <v>638</v>
      </c>
      <c r="AV135" s="193"/>
      <c r="AW135" s="193"/>
      <c r="AX135" s="194"/>
      <c r="AY135">
        <f t="shared" si="13"/>
        <v>1</v>
      </c>
    </row>
    <row r="136" spans="1:51" ht="18.75" hidden="1" customHeight="1">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307</v>
      </c>
      <c r="AF136" s="118"/>
      <c r="AG136" s="118"/>
      <c r="AH136" s="119"/>
      <c r="AI136" s="143" t="s">
        <v>329</v>
      </c>
      <c r="AJ136" s="118"/>
      <c r="AK136" s="118"/>
      <c r="AL136" s="119"/>
      <c r="AM136" s="143" t="s">
        <v>616</v>
      </c>
      <c r="AN136" s="118"/>
      <c r="AO136" s="118"/>
      <c r="AP136" s="119"/>
      <c r="AQ136" s="139" t="s">
        <v>184</v>
      </c>
      <c r="AR136" s="140"/>
      <c r="AS136" s="140"/>
      <c r="AT136" s="141"/>
      <c r="AU136" s="182" t="s">
        <v>200</v>
      </c>
      <c r="AV136" s="182"/>
      <c r="AW136" s="182"/>
      <c r="AX136" s="183"/>
      <c r="AY136">
        <f>COUNTA($G$138)</f>
        <v>0</v>
      </c>
    </row>
    <row r="137" spans="1:51" ht="18.75" hidden="1" customHeight="1">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307</v>
      </c>
      <c r="AF140" s="118"/>
      <c r="AG140" s="118"/>
      <c r="AH140" s="119"/>
      <c r="AI140" s="143" t="s">
        <v>329</v>
      </c>
      <c r="AJ140" s="118"/>
      <c r="AK140" s="118"/>
      <c r="AL140" s="119"/>
      <c r="AM140" s="143" t="s">
        <v>616</v>
      </c>
      <c r="AN140" s="118"/>
      <c r="AO140" s="118"/>
      <c r="AP140" s="119"/>
      <c r="AQ140" s="139" t="s">
        <v>184</v>
      </c>
      <c r="AR140" s="140"/>
      <c r="AS140" s="140"/>
      <c r="AT140" s="141"/>
      <c r="AU140" s="182" t="s">
        <v>200</v>
      </c>
      <c r="AV140" s="182"/>
      <c r="AW140" s="182"/>
      <c r="AX140" s="183"/>
      <c r="AY140">
        <f>COUNTA($G$142)</f>
        <v>0</v>
      </c>
    </row>
    <row r="141" spans="1:51" ht="18.75" hidden="1" customHeight="1">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307</v>
      </c>
      <c r="AF144" s="118"/>
      <c r="AG144" s="118"/>
      <c r="AH144" s="119"/>
      <c r="AI144" s="143" t="s">
        <v>329</v>
      </c>
      <c r="AJ144" s="118"/>
      <c r="AK144" s="118"/>
      <c r="AL144" s="119"/>
      <c r="AM144" s="143" t="s">
        <v>616</v>
      </c>
      <c r="AN144" s="118"/>
      <c r="AO144" s="118"/>
      <c r="AP144" s="119"/>
      <c r="AQ144" s="139" t="s">
        <v>184</v>
      </c>
      <c r="AR144" s="140"/>
      <c r="AS144" s="140"/>
      <c r="AT144" s="141"/>
      <c r="AU144" s="182" t="s">
        <v>200</v>
      </c>
      <c r="AV144" s="182"/>
      <c r="AW144" s="182"/>
      <c r="AX144" s="183"/>
      <c r="AY144">
        <f>COUNTA($G$146)</f>
        <v>0</v>
      </c>
    </row>
    <row r="145" spans="1:51" ht="18.75" hidden="1" customHeight="1">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307</v>
      </c>
      <c r="AF148" s="118"/>
      <c r="AG148" s="118"/>
      <c r="AH148" s="119"/>
      <c r="AI148" s="143" t="s">
        <v>329</v>
      </c>
      <c r="AJ148" s="118"/>
      <c r="AK148" s="118"/>
      <c r="AL148" s="119"/>
      <c r="AM148" s="143" t="s">
        <v>616</v>
      </c>
      <c r="AN148" s="118"/>
      <c r="AO148" s="118"/>
      <c r="AP148" s="119"/>
      <c r="AQ148" s="139" t="s">
        <v>184</v>
      </c>
      <c r="AR148" s="140"/>
      <c r="AS148" s="140"/>
      <c r="AT148" s="141"/>
      <c r="AU148" s="182" t="s">
        <v>200</v>
      </c>
      <c r="AV148" s="182"/>
      <c r="AW148" s="182"/>
      <c r="AX148" s="183"/>
      <c r="AY148">
        <f>COUNTA($G$150)</f>
        <v>0</v>
      </c>
    </row>
    <row r="149" spans="1:51" ht="18.75" hidden="1" customHeight="1">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customHeight="1">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customHeight="1">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customHeight="1">
      <c r="A154" s="175"/>
      <c r="B154" s="172"/>
      <c r="C154" s="166"/>
      <c r="D154" s="172"/>
      <c r="E154" s="166"/>
      <c r="F154" s="167"/>
      <c r="G154" s="92" t="s">
        <v>638</v>
      </c>
      <c r="H154" s="93"/>
      <c r="I154" s="93"/>
      <c r="J154" s="93"/>
      <c r="K154" s="93"/>
      <c r="L154" s="93"/>
      <c r="M154" s="93"/>
      <c r="N154" s="93"/>
      <c r="O154" s="93"/>
      <c r="P154" s="94"/>
      <c r="Q154" s="113" t="s">
        <v>638</v>
      </c>
      <c r="R154" s="93"/>
      <c r="S154" s="93"/>
      <c r="T154" s="93"/>
      <c r="U154" s="93"/>
      <c r="V154" s="93"/>
      <c r="W154" s="93"/>
      <c r="X154" s="93"/>
      <c r="Y154" s="93"/>
      <c r="Z154" s="93"/>
      <c r="AA154" s="275"/>
      <c r="AB154" s="129" t="s">
        <v>638</v>
      </c>
      <c r="AC154" s="130"/>
      <c r="AD154" s="130"/>
      <c r="AE154" s="135" t="s">
        <v>638</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customHeight="1">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customHeight="1">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671</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22.5" customHeight="1">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hidden="1" customHeight="1">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0</v>
      </c>
    </row>
    <row r="188" spans="1:51" ht="24.75" hidden="1" customHeight="1">
      <c r="A188" s="175"/>
      <c r="B188" s="172"/>
      <c r="C188" s="166"/>
      <c r="D188" s="172"/>
      <c r="E188" s="11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0</v>
      </c>
    </row>
    <row r="189" spans="1:51" ht="24.75" hidden="1" customHeight="1" thickBot="1">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0</v>
      </c>
    </row>
    <row r="190" spans="1:51" ht="45" hidden="1" customHeight="1">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307</v>
      </c>
      <c r="AF192" s="118"/>
      <c r="AG192" s="118"/>
      <c r="AH192" s="119"/>
      <c r="AI192" s="143" t="s">
        <v>329</v>
      </c>
      <c r="AJ192" s="118"/>
      <c r="AK192" s="118"/>
      <c r="AL192" s="119"/>
      <c r="AM192" s="143" t="s">
        <v>616</v>
      </c>
      <c r="AN192" s="118"/>
      <c r="AO192" s="118"/>
      <c r="AP192" s="119"/>
      <c r="AQ192" s="139" t="s">
        <v>184</v>
      </c>
      <c r="AR192" s="140"/>
      <c r="AS192" s="140"/>
      <c r="AT192" s="141"/>
      <c r="AU192" s="182" t="s">
        <v>200</v>
      </c>
      <c r="AV192" s="182"/>
      <c r="AW192" s="182"/>
      <c r="AX192" s="183"/>
      <c r="AY192">
        <f>COUNTA($G$194)</f>
        <v>0</v>
      </c>
    </row>
    <row r="193" spans="1:51" ht="18.75" hidden="1" customHeight="1">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307</v>
      </c>
      <c r="AF196" s="118"/>
      <c r="AG196" s="118"/>
      <c r="AH196" s="119"/>
      <c r="AI196" s="143" t="s">
        <v>329</v>
      </c>
      <c r="AJ196" s="118"/>
      <c r="AK196" s="118"/>
      <c r="AL196" s="119"/>
      <c r="AM196" s="143" t="s">
        <v>616</v>
      </c>
      <c r="AN196" s="118"/>
      <c r="AO196" s="118"/>
      <c r="AP196" s="119"/>
      <c r="AQ196" s="139" t="s">
        <v>184</v>
      </c>
      <c r="AR196" s="140"/>
      <c r="AS196" s="140"/>
      <c r="AT196" s="141"/>
      <c r="AU196" s="182" t="s">
        <v>200</v>
      </c>
      <c r="AV196" s="182"/>
      <c r="AW196" s="182"/>
      <c r="AX196" s="183"/>
      <c r="AY196">
        <f>COUNTA($G$198)</f>
        <v>0</v>
      </c>
    </row>
    <row r="197" spans="1:51" ht="18.75" hidden="1" customHeight="1">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307</v>
      </c>
      <c r="AF200" s="118"/>
      <c r="AG200" s="118"/>
      <c r="AH200" s="119"/>
      <c r="AI200" s="143" t="s">
        <v>329</v>
      </c>
      <c r="AJ200" s="118"/>
      <c r="AK200" s="118"/>
      <c r="AL200" s="119"/>
      <c r="AM200" s="143" t="s">
        <v>616</v>
      </c>
      <c r="AN200" s="118"/>
      <c r="AO200" s="118"/>
      <c r="AP200" s="119"/>
      <c r="AQ200" s="139" t="s">
        <v>184</v>
      </c>
      <c r="AR200" s="140"/>
      <c r="AS200" s="140"/>
      <c r="AT200" s="141"/>
      <c r="AU200" s="182" t="s">
        <v>200</v>
      </c>
      <c r="AV200" s="182"/>
      <c r="AW200" s="182"/>
      <c r="AX200" s="183"/>
      <c r="AY200">
        <f>COUNTA($G$202)</f>
        <v>0</v>
      </c>
    </row>
    <row r="201" spans="1:51" ht="18.75" hidden="1" customHeight="1">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307</v>
      </c>
      <c r="AF204" s="118"/>
      <c r="AG204" s="118"/>
      <c r="AH204" s="119"/>
      <c r="AI204" s="143" t="s">
        <v>329</v>
      </c>
      <c r="AJ204" s="118"/>
      <c r="AK204" s="118"/>
      <c r="AL204" s="119"/>
      <c r="AM204" s="143" t="s">
        <v>616</v>
      </c>
      <c r="AN204" s="118"/>
      <c r="AO204" s="118"/>
      <c r="AP204" s="119"/>
      <c r="AQ204" s="139" t="s">
        <v>184</v>
      </c>
      <c r="AR204" s="140"/>
      <c r="AS204" s="140"/>
      <c r="AT204" s="141"/>
      <c r="AU204" s="182" t="s">
        <v>200</v>
      </c>
      <c r="AV204" s="182"/>
      <c r="AW204" s="182"/>
      <c r="AX204" s="183"/>
      <c r="AY204">
        <f>COUNTA($G$206)</f>
        <v>0</v>
      </c>
    </row>
    <row r="205" spans="1:51" ht="18.75" hidden="1" customHeight="1">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307</v>
      </c>
      <c r="AF208" s="118"/>
      <c r="AG208" s="118"/>
      <c r="AH208" s="119"/>
      <c r="AI208" s="143" t="s">
        <v>329</v>
      </c>
      <c r="AJ208" s="118"/>
      <c r="AK208" s="118"/>
      <c r="AL208" s="119"/>
      <c r="AM208" s="143" t="s">
        <v>616</v>
      </c>
      <c r="AN208" s="118"/>
      <c r="AO208" s="118"/>
      <c r="AP208" s="119"/>
      <c r="AQ208" s="139" t="s">
        <v>184</v>
      </c>
      <c r="AR208" s="140"/>
      <c r="AS208" s="140"/>
      <c r="AT208" s="141"/>
      <c r="AU208" s="182" t="s">
        <v>200</v>
      </c>
      <c r="AV208" s="182"/>
      <c r="AW208" s="182"/>
      <c r="AX208" s="183"/>
      <c r="AY208">
        <f>COUNTA($G$210)</f>
        <v>0</v>
      </c>
    </row>
    <row r="209" spans="1:51" ht="18.75" hidden="1" customHeight="1">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307</v>
      </c>
      <c r="AF252" s="118"/>
      <c r="AG252" s="118"/>
      <c r="AH252" s="119"/>
      <c r="AI252" s="143" t="s">
        <v>329</v>
      </c>
      <c r="AJ252" s="118"/>
      <c r="AK252" s="118"/>
      <c r="AL252" s="119"/>
      <c r="AM252" s="143" t="s">
        <v>616</v>
      </c>
      <c r="AN252" s="118"/>
      <c r="AO252" s="118"/>
      <c r="AP252" s="119"/>
      <c r="AQ252" s="139" t="s">
        <v>184</v>
      </c>
      <c r="AR252" s="140"/>
      <c r="AS252" s="140"/>
      <c r="AT252" s="141"/>
      <c r="AU252" s="182" t="s">
        <v>200</v>
      </c>
      <c r="AV252" s="182"/>
      <c r="AW252" s="182"/>
      <c r="AX252" s="183"/>
      <c r="AY252">
        <f>COUNTA($G$254)</f>
        <v>0</v>
      </c>
    </row>
    <row r="253" spans="1:51" ht="18.75" hidden="1" customHeight="1">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307</v>
      </c>
      <c r="AF256" s="118"/>
      <c r="AG256" s="118"/>
      <c r="AH256" s="119"/>
      <c r="AI256" s="143" t="s">
        <v>329</v>
      </c>
      <c r="AJ256" s="118"/>
      <c r="AK256" s="118"/>
      <c r="AL256" s="119"/>
      <c r="AM256" s="143" t="s">
        <v>616</v>
      </c>
      <c r="AN256" s="118"/>
      <c r="AO256" s="118"/>
      <c r="AP256" s="119"/>
      <c r="AQ256" s="139" t="s">
        <v>184</v>
      </c>
      <c r="AR256" s="140"/>
      <c r="AS256" s="140"/>
      <c r="AT256" s="141"/>
      <c r="AU256" s="182" t="s">
        <v>200</v>
      </c>
      <c r="AV256" s="182"/>
      <c r="AW256" s="182"/>
      <c r="AX256" s="183"/>
      <c r="AY256">
        <f>COUNTA($G$258)</f>
        <v>0</v>
      </c>
    </row>
    <row r="257" spans="1:51" ht="18.75" hidden="1" customHeight="1">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307</v>
      </c>
      <c r="AF260" s="118"/>
      <c r="AG260" s="118"/>
      <c r="AH260" s="119"/>
      <c r="AI260" s="143" t="s">
        <v>329</v>
      </c>
      <c r="AJ260" s="118"/>
      <c r="AK260" s="118"/>
      <c r="AL260" s="119"/>
      <c r="AM260" s="143" t="s">
        <v>616</v>
      </c>
      <c r="AN260" s="118"/>
      <c r="AO260" s="118"/>
      <c r="AP260" s="119"/>
      <c r="AQ260" s="139" t="s">
        <v>184</v>
      </c>
      <c r="AR260" s="140"/>
      <c r="AS260" s="140"/>
      <c r="AT260" s="141"/>
      <c r="AU260" s="182" t="s">
        <v>200</v>
      </c>
      <c r="AV260" s="182"/>
      <c r="AW260" s="182"/>
      <c r="AX260" s="183"/>
      <c r="AY260">
        <f>COUNTA($G$262)</f>
        <v>0</v>
      </c>
    </row>
    <row r="261" spans="1:51" ht="18.75" hidden="1" customHeight="1">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307</v>
      </c>
      <c r="AF264" s="118"/>
      <c r="AG264" s="118"/>
      <c r="AH264" s="119"/>
      <c r="AI264" s="143" t="s">
        <v>329</v>
      </c>
      <c r="AJ264" s="118"/>
      <c r="AK264" s="118"/>
      <c r="AL264" s="119"/>
      <c r="AM264" s="143" t="s">
        <v>616</v>
      </c>
      <c r="AN264" s="118"/>
      <c r="AO264" s="118"/>
      <c r="AP264" s="119"/>
      <c r="AQ264" s="143" t="s">
        <v>184</v>
      </c>
      <c r="AR264" s="118"/>
      <c r="AS264" s="118"/>
      <c r="AT264" s="119"/>
      <c r="AU264" s="124" t="s">
        <v>200</v>
      </c>
      <c r="AV264" s="124"/>
      <c r="AW264" s="124"/>
      <c r="AX264" s="125"/>
      <c r="AY264">
        <f>COUNTA($G$266)</f>
        <v>0</v>
      </c>
    </row>
    <row r="265" spans="1:51" ht="18.75" hidden="1" customHeight="1">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307</v>
      </c>
      <c r="AF268" s="118"/>
      <c r="AG268" s="118"/>
      <c r="AH268" s="119"/>
      <c r="AI268" s="143" t="s">
        <v>329</v>
      </c>
      <c r="AJ268" s="118"/>
      <c r="AK268" s="118"/>
      <c r="AL268" s="119"/>
      <c r="AM268" s="143" t="s">
        <v>616</v>
      </c>
      <c r="AN268" s="118"/>
      <c r="AO268" s="118"/>
      <c r="AP268" s="119"/>
      <c r="AQ268" s="139" t="s">
        <v>184</v>
      </c>
      <c r="AR268" s="140"/>
      <c r="AS268" s="140"/>
      <c r="AT268" s="141"/>
      <c r="AU268" s="182" t="s">
        <v>200</v>
      </c>
      <c r="AV268" s="182"/>
      <c r="AW268" s="182"/>
      <c r="AX268" s="183"/>
      <c r="AY268">
        <f>COUNTA($G$270)</f>
        <v>0</v>
      </c>
    </row>
    <row r="269" spans="1:51" ht="18.75" hidden="1" customHeight="1">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307</v>
      </c>
      <c r="AF312" s="118"/>
      <c r="AG312" s="118"/>
      <c r="AH312" s="119"/>
      <c r="AI312" s="143" t="s">
        <v>329</v>
      </c>
      <c r="AJ312" s="118"/>
      <c r="AK312" s="118"/>
      <c r="AL312" s="119"/>
      <c r="AM312" s="143" t="s">
        <v>616</v>
      </c>
      <c r="AN312" s="118"/>
      <c r="AO312" s="118"/>
      <c r="AP312" s="119"/>
      <c r="AQ312" s="139" t="s">
        <v>184</v>
      </c>
      <c r="AR312" s="140"/>
      <c r="AS312" s="140"/>
      <c r="AT312" s="141"/>
      <c r="AU312" s="182" t="s">
        <v>200</v>
      </c>
      <c r="AV312" s="182"/>
      <c r="AW312" s="182"/>
      <c r="AX312" s="183"/>
      <c r="AY312">
        <f>COUNTA($G$314)</f>
        <v>0</v>
      </c>
    </row>
    <row r="313" spans="1:51" ht="18.75" hidden="1" customHeight="1">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307</v>
      </c>
      <c r="AF316" s="118"/>
      <c r="AG316" s="118"/>
      <c r="AH316" s="119"/>
      <c r="AI316" s="143" t="s">
        <v>329</v>
      </c>
      <c r="AJ316" s="118"/>
      <c r="AK316" s="118"/>
      <c r="AL316" s="119"/>
      <c r="AM316" s="143" t="s">
        <v>616</v>
      </c>
      <c r="AN316" s="118"/>
      <c r="AO316" s="118"/>
      <c r="AP316" s="119"/>
      <c r="AQ316" s="139" t="s">
        <v>184</v>
      </c>
      <c r="AR316" s="140"/>
      <c r="AS316" s="140"/>
      <c r="AT316" s="141"/>
      <c r="AU316" s="182" t="s">
        <v>200</v>
      </c>
      <c r="AV316" s="182"/>
      <c r="AW316" s="182"/>
      <c r="AX316" s="183"/>
      <c r="AY316">
        <f>COUNTA($G$318)</f>
        <v>0</v>
      </c>
    </row>
    <row r="317" spans="1:51" ht="18.75" hidden="1" customHeight="1">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307</v>
      </c>
      <c r="AF320" s="118"/>
      <c r="AG320" s="118"/>
      <c r="AH320" s="119"/>
      <c r="AI320" s="143" t="s">
        <v>329</v>
      </c>
      <c r="AJ320" s="118"/>
      <c r="AK320" s="118"/>
      <c r="AL320" s="119"/>
      <c r="AM320" s="143" t="s">
        <v>616</v>
      </c>
      <c r="AN320" s="118"/>
      <c r="AO320" s="118"/>
      <c r="AP320" s="119"/>
      <c r="AQ320" s="139" t="s">
        <v>184</v>
      </c>
      <c r="AR320" s="140"/>
      <c r="AS320" s="140"/>
      <c r="AT320" s="141"/>
      <c r="AU320" s="182" t="s">
        <v>200</v>
      </c>
      <c r="AV320" s="182"/>
      <c r="AW320" s="182"/>
      <c r="AX320" s="183"/>
      <c r="AY320">
        <f>COUNTA($G$322)</f>
        <v>0</v>
      </c>
    </row>
    <row r="321" spans="1:51" ht="18.75" hidden="1" customHeight="1">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307</v>
      </c>
      <c r="AF324" s="118"/>
      <c r="AG324" s="118"/>
      <c r="AH324" s="119"/>
      <c r="AI324" s="143" t="s">
        <v>329</v>
      </c>
      <c r="AJ324" s="118"/>
      <c r="AK324" s="118"/>
      <c r="AL324" s="119"/>
      <c r="AM324" s="143" t="s">
        <v>616</v>
      </c>
      <c r="AN324" s="118"/>
      <c r="AO324" s="118"/>
      <c r="AP324" s="119"/>
      <c r="AQ324" s="139" t="s">
        <v>184</v>
      </c>
      <c r="AR324" s="140"/>
      <c r="AS324" s="140"/>
      <c r="AT324" s="141"/>
      <c r="AU324" s="182" t="s">
        <v>200</v>
      </c>
      <c r="AV324" s="182"/>
      <c r="AW324" s="182"/>
      <c r="AX324" s="183"/>
      <c r="AY324">
        <f>COUNTA($G$326)</f>
        <v>0</v>
      </c>
    </row>
    <row r="325" spans="1:51" ht="18.75" hidden="1" customHeight="1">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307</v>
      </c>
      <c r="AF328" s="118"/>
      <c r="AG328" s="118"/>
      <c r="AH328" s="119"/>
      <c r="AI328" s="143" t="s">
        <v>329</v>
      </c>
      <c r="AJ328" s="118"/>
      <c r="AK328" s="118"/>
      <c r="AL328" s="119"/>
      <c r="AM328" s="143" t="s">
        <v>616</v>
      </c>
      <c r="AN328" s="118"/>
      <c r="AO328" s="118"/>
      <c r="AP328" s="119"/>
      <c r="AQ328" s="139" t="s">
        <v>184</v>
      </c>
      <c r="AR328" s="140"/>
      <c r="AS328" s="140"/>
      <c r="AT328" s="141"/>
      <c r="AU328" s="182" t="s">
        <v>200</v>
      </c>
      <c r="AV328" s="182"/>
      <c r="AW328" s="182"/>
      <c r="AX328" s="183"/>
      <c r="AY328">
        <f>COUNTA($G$330)</f>
        <v>0</v>
      </c>
    </row>
    <row r="329" spans="1:51" ht="18.75" hidden="1" customHeight="1">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307</v>
      </c>
      <c r="AF372" s="118"/>
      <c r="AG372" s="118"/>
      <c r="AH372" s="119"/>
      <c r="AI372" s="143" t="s">
        <v>329</v>
      </c>
      <c r="AJ372" s="118"/>
      <c r="AK372" s="118"/>
      <c r="AL372" s="119"/>
      <c r="AM372" s="143" t="s">
        <v>616</v>
      </c>
      <c r="AN372" s="118"/>
      <c r="AO372" s="118"/>
      <c r="AP372" s="119"/>
      <c r="AQ372" s="139" t="s">
        <v>184</v>
      </c>
      <c r="AR372" s="140"/>
      <c r="AS372" s="140"/>
      <c r="AT372" s="141"/>
      <c r="AU372" s="182" t="s">
        <v>200</v>
      </c>
      <c r="AV372" s="182"/>
      <c r="AW372" s="182"/>
      <c r="AX372" s="183"/>
      <c r="AY372">
        <f>COUNTA($G$374)</f>
        <v>0</v>
      </c>
    </row>
    <row r="373" spans="1:51" ht="18.75" hidden="1" customHeight="1">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307</v>
      </c>
      <c r="AF376" s="118"/>
      <c r="AG376" s="118"/>
      <c r="AH376" s="119"/>
      <c r="AI376" s="143" t="s">
        <v>329</v>
      </c>
      <c r="AJ376" s="118"/>
      <c r="AK376" s="118"/>
      <c r="AL376" s="119"/>
      <c r="AM376" s="143" t="s">
        <v>616</v>
      </c>
      <c r="AN376" s="118"/>
      <c r="AO376" s="118"/>
      <c r="AP376" s="119"/>
      <c r="AQ376" s="139" t="s">
        <v>184</v>
      </c>
      <c r="AR376" s="140"/>
      <c r="AS376" s="140"/>
      <c r="AT376" s="141"/>
      <c r="AU376" s="182" t="s">
        <v>200</v>
      </c>
      <c r="AV376" s="182"/>
      <c r="AW376" s="182"/>
      <c r="AX376" s="183"/>
      <c r="AY376">
        <f>COUNTA($G$378)</f>
        <v>0</v>
      </c>
    </row>
    <row r="377" spans="1:51" ht="18.75" hidden="1" customHeight="1">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307</v>
      </c>
      <c r="AF380" s="118"/>
      <c r="AG380" s="118"/>
      <c r="AH380" s="119"/>
      <c r="AI380" s="143" t="s">
        <v>329</v>
      </c>
      <c r="AJ380" s="118"/>
      <c r="AK380" s="118"/>
      <c r="AL380" s="119"/>
      <c r="AM380" s="143" t="s">
        <v>616</v>
      </c>
      <c r="AN380" s="118"/>
      <c r="AO380" s="118"/>
      <c r="AP380" s="119"/>
      <c r="AQ380" s="139" t="s">
        <v>184</v>
      </c>
      <c r="AR380" s="140"/>
      <c r="AS380" s="140"/>
      <c r="AT380" s="141"/>
      <c r="AU380" s="182" t="s">
        <v>200</v>
      </c>
      <c r="AV380" s="182"/>
      <c r="AW380" s="182"/>
      <c r="AX380" s="183"/>
      <c r="AY380">
        <f>COUNTA($G$382)</f>
        <v>0</v>
      </c>
    </row>
    <row r="381" spans="1:51" ht="18.75" hidden="1" customHeight="1">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307</v>
      </c>
      <c r="AF384" s="118"/>
      <c r="AG384" s="118"/>
      <c r="AH384" s="119"/>
      <c r="AI384" s="143" t="s">
        <v>329</v>
      </c>
      <c r="AJ384" s="118"/>
      <c r="AK384" s="118"/>
      <c r="AL384" s="119"/>
      <c r="AM384" s="143" t="s">
        <v>616</v>
      </c>
      <c r="AN384" s="118"/>
      <c r="AO384" s="118"/>
      <c r="AP384" s="119"/>
      <c r="AQ384" s="139" t="s">
        <v>184</v>
      </c>
      <c r="AR384" s="140"/>
      <c r="AS384" s="140"/>
      <c r="AT384" s="141"/>
      <c r="AU384" s="182" t="s">
        <v>200</v>
      </c>
      <c r="AV384" s="182"/>
      <c r="AW384" s="182"/>
      <c r="AX384" s="183"/>
      <c r="AY384">
        <f>COUNTA($G$386)</f>
        <v>0</v>
      </c>
    </row>
    <row r="385" spans="1:51" ht="18.75" hidden="1" customHeight="1">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307</v>
      </c>
      <c r="AF388" s="118"/>
      <c r="AG388" s="118"/>
      <c r="AH388" s="119"/>
      <c r="AI388" s="143" t="s">
        <v>329</v>
      </c>
      <c r="AJ388" s="118"/>
      <c r="AK388" s="118"/>
      <c r="AL388" s="119"/>
      <c r="AM388" s="143" t="s">
        <v>616</v>
      </c>
      <c r="AN388" s="118"/>
      <c r="AO388" s="118"/>
      <c r="AP388" s="119"/>
      <c r="AQ388" s="139" t="s">
        <v>184</v>
      </c>
      <c r="AR388" s="140"/>
      <c r="AS388" s="140"/>
      <c r="AT388" s="141"/>
      <c r="AU388" s="182" t="s">
        <v>200</v>
      </c>
      <c r="AV388" s="182"/>
      <c r="AW388" s="182"/>
      <c r="AX388" s="183"/>
      <c r="AY388">
        <f>COUNTA($G$390)</f>
        <v>0</v>
      </c>
    </row>
    <row r="389" spans="1:51" ht="18.75" hidden="1" customHeight="1">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customHeight="1">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1</v>
      </c>
    </row>
    <row r="428" spans="1:51" ht="24.75" customHeight="1">
      <c r="A428" s="175"/>
      <c r="B428" s="172"/>
      <c r="C428" s="166"/>
      <c r="D428" s="172"/>
      <c r="E428" s="113" t="s">
        <v>703</v>
      </c>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1</v>
      </c>
    </row>
    <row r="429" spans="1:51" ht="24.75" customHeight="1">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1</v>
      </c>
    </row>
    <row r="430" spans="1:51" ht="34.5" customHeight="1">
      <c r="A430" s="175"/>
      <c r="B430" s="172"/>
      <c r="C430" s="164" t="s">
        <v>588</v>
      </c>
      <c r="D430" s="913"/>
      <c r="E430" s="160" t="s">
        <v>316</v>
      </c>
      <c r="F430" s="879"/>
      <c r="G430" s="880" t="s">
        <v>204</v>
      </c>
      <c r="H430" s="111"/>
      <c r="I430" s="111"/>
      <c r="J430" s="881" t="s">
        <v>638</v>
      </c>
      <c r="K430" s="882"/>
      <c r="L430" s="882"/>
      <c r="M430" s="882"/>
      <c r="N430" s="882"/>
      <c r="O430" s="882"/>
      <c r="P430" s="882"/>
      <c r="Q430" s="882"/>
      <c r="R430" s="882"/>
      <c r="S430" s="882"/>
      <c r="T430" s="883"/>
      <c r="U430" s="572" t="s">
        <v>671</v>
      </c>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4"/>
      <c r="AY430" s="78" t="str">
        <f>IF(SUBSTITUTE($J$430,"-","")="","0","1")</f>
        <v>0</v>
      </c>
    </row>
    <row r="431" spans="1:51" ht="18.75" customHeight="1">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460</v>
      </c>
      <c r="AJ431" s="319"/>
      <c r="AK431" s="319"/>
      <c r="AL431" s="143"/>
      <c r="AM431" s="319" t="s">
        <v>461</v>
      </c>
      <c r="AN431" s="319"/>
      <c r="AO431" s="319"/>
      <c r="AP431" s="143"/>
      <c r="AQ431" s="143" t="s">
        <v>184</v>
      </c>
      <c r="AR431" s="118"/>
      <c r="AS431" s="118"/>
      <c r="AT431" s="119"/>
      <c r="AU431" s="124" t="s">
        <v>133</v>
      </c>
      <c r="AV431" s="124"/>
      <c r="AW431" s="124"/>
      <c r="AX431" s="125"/>
      <c r="AY431">
        <f>COUNTA($G$433)</f>
        <v>1</v>
      </c>
    </row>
    <row r="432" spans="1:51" ht="18.75" customHeight="1">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638</v>
      </c>
      <c r="AF432" s="186"/>
      <c r="AG432" s="121" t="s">
        <v>185</v>
      </c>
      <c r="AH432" s="122"/>
      <c r="AI432" s="320"/>
      <c r="AJ432" s="320"/>
      <c r="AK432" s="320"/>
      <c r="AL432" s="142"/>
      <c r="AM432" s="320"/>
      <c r="AN432" s="320"/>
      <c r="AO432" s="320"/>
      <c r="AP432" s="142"/>
      <c r="AQ432" s="235" t="s">
        <v>638</v>
      </c>
      <c r="AR432" s="186"/>
      <c r="AS432" s="121" t="s">
        <v>185</v>
      </c>
      <c r="AT432" s="122"/>
      <c r="AU432" s="186" t="s">
        <v>638</v>
      </c>
      <c r="AV432" s="186"/>
      <c r="AW432" s="121" t="s">
        <v>175</v>
      </c>
      <c r="AX432" s="181"/>
      <c r="AY432">
        <f>$AY$431</f>
        <v>1</v>
      </c>
    </row>
    <row r="433" spans="1:51" ht="23.25" customHeight="1">
      <c r="A433" s="175"/>
      <c r="B433" s="172"/>
      <c r="C433" s="166"/>
      <c r="D433" s="172"/>
      <c r="E433" s="323"/>
      <c r="F433" s="324"/>
      <c r="G433" s="92" t="s">
        <v>638</v>
      </c>
      <c r="H433" s="93"/>
      <c r="I433" s="93"/>
      <c r="J433" s="93"/>
      <c r="K433" s="93"/>
      <c r="L433" s="93"/>
      <c r="M433" s="93"/>
      <c r="N433" s="93"/>
      <c r="O433" s="93"/>
      <c r="P433" s="93"/>
      <c r="Q433" s="93"/>
      <c r="R433" s="93"/>
      <c r="S433" s="93"/>
      <c r="T433" s="93"/>
      <c r="U433" s="93"/>
      <c r="V433" s="93"/>
      <c r="W433" s="93"/>
      <c r="X433" s="94"/>
      <c r="Y433" s="187" t="s">
        <v>12</v>
      </c>
      <c r="Z433" s="188"/>
      <c r="AA433" s="189"/>
      <c r="AB433" s="199" t="s">
        <v>638</v>
      </c>
      <c r="AC433" s="199"/>
      <c r="AD433" s="199"/>
      <c r="AE433" s="321" t="s">
        <v>638</v>
      </c>
      <c r="AF433" s="193"/>
      <c r="AG433" s="193"/>
      <c r="AH433" s="193"/>
      <c r="AI433" s="321" t="s">
        <v>638</v>
      </c>
      <c r="AJ433" s="193"/>
      <c r="AK433" s="193"/>
      <c r="AL433" s="193"/>
      <c r="AM433" s="321" t="s">
        <v>671</v>
      </c>
      <c r="AN433" s="193"/>
      <c r="AO433" s="193"/>
      <c r="AP433" s="322"/>
      <c r="AQ433" s="321" t="s">
        <v>638</v>
      </c>
      <c r="AR433" s="193"/>
      <c r="AS433" s="193"/>
      <c r="AT433" s="322"/>
      <c r="AU433" s="193" t="s">
        <v>638</v>
      </c>
      <c r="AV433" s="193"/>
      <c r="AW433" s="193"/>
      <c r="AX433" s="194"/>
      <c r="AY433">
        <f t="shared" ref="AY433:AY435" si="63">$AY$431</f>
        <v>1</v>
      </c>
    </row>
    <row r="434" spans="1:51" ht="23.25" customHeight="1">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638</v>
      </c>
      <c r="AC434" s="191"/>
      <c r="AD434" s="191"/>
      <c r="AE434" s="321" t="s">
        <v>638</v>
      </c>
      <c r="AF434" s="193"/>
      <c r="AG434" s="193"/>
      <c r="AH434" s="322"/>
      <c r="AI434" s="321" t="s">
        <v>638</v>
      </c>
      <c r="AJ434" s="193"/>
      <c r="AK434" s="193"/>
      <c r="AL434" s="193"/>
      <c r="AM434" s="321" t="s">
        <v>671</v>
      </c>
      <c r="AN434" s="193"/>
      <c r="AO434" s="193"/>
      <c r="AP434" s="322"/>
      <c r="AQ434" s="321" t="s">
        <v>638</v>
      </c>
      <c r="AR434" s="193"/>
      <c r="AS434" s="193"/>
      <c r="AT434" s="322"/>
      <c r="AU434" s="193" t="s">
        <v>638</v>
      </c>
      <c r="AV434" s="193"/>
      <c r="AW434" s="193"/>
      <c r="AX434" s="194"/>
      <c r="AY434">
        <f t="shared" si="63"/>
        <v>1</v>
      </c>
    </row>
    <row r="435" spans="1:51" ht="23.25" customHeight="1">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638</v>
      </c>
      <c r="AF435" s="193"/>
      <c r="AG435" s="193"/>
      <c r="AH435" s="322"/>
      <c r="AI435" s="321" t="s">
        <v>638</v>
      </c>
      <c r="AJ435" s="193"/>
      <c r="AK435" s="193"/>
      <c r="AL435" s="193"/>
      <c r="AM435" s="321" t="s">
        <v>671</v>
      </c>
      <c r="AN435" s="193"/>
      <c r="AO435" s="193"/>
      <c r="AP435" s="322"/>
      <c r="AQ435" s="321" t="s">
        <v>638</v>
      </c>
      <c r="AR435" s="193"/>
      <c r="AS435" s="193"/>
      <c r="AT435" s="322"/>
      <c r="AU435" s="193" t="s">
        <v>638</v>
      </c>
      <c r="AV435" s="193"/>
      <c r="AW435" s="193"/>
      <c r="AX435" s="194"/>
      <c r="AY435">
        <f t="shared" si="63"/>
        <v>1</v>
      </c>
    </row>
    <row r="436" spans="1:51" ht="18.75" hidden="1" customHeight="1">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460</v>
      </c>
      <c r="AJ436" s="319"/>
      <c r="AK436" s="319"/>
      <c r="AL436" s="143"/>
      <c r="AM436" s="319" t="s">
        <v>461</v>
      </c>
      <c r="AN436" s="319"/>
      <c r="AO436" s="319"/>
      <c r="AP436" s="143"/>
      <c r="AQ436" s="143" t="s">
        <v>184</v>
      </c>
      <c r="AR436" s="118"/>
      <c r="AS436" s="118"/>
      <c r="AT436" s="119"/>
      <c r="AU436" s="124" t="s">
        <v>133</v>
      </c>
      <c r="AV436" s="124"/>
      <c r="AW436" s="124"/>
      <c r="AX436" s="125"/>
      <c r="AY436">
        <f>COUNTA($G$438)</f>
        <v>0</v>
      </c>
    </row>
    <row r="437" spans="1:51" ht="18.75" hidden="1" customHeight="1">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460</v>
      </c>
      <c r="AJ441" s="319"/>
      <c r="AK441" s="319"/>
      <c r="AL441" s="143"/>
      <c r="AM441" s="319" t="s">
        <v>461</v>
      </c>
      <c r="AN441" s="319"/>
      <c r="AO441" s="319"/>
      <c r="AP441" s="143"/>
      <c r="AQ441" s="143" t="s">
        <v>184</v>
      </c>
      <c r="AR441" s="118"/>
      <c r="AS441" s="118"/>
      <c r="AT441" s="119"/>
      <c r="AU441" s="124" t="s">
        <v>133</v>
      </c>
      <c r="AV441" s="124"/>
      <c r="AW441" s="124"/>
      <c r="AX441" s="125"/>
      <c r="AY441">
        <f>COUNTA($G$443)</f>
        <v>0</v>
      </c>
    </row>
    <row r="442" spans="1:51" ht="18.75" hidden="1" customHeight="1">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460</v>
      </c>
      <c r="AJ446" s="319"/>
      <c r="AK446" s="319"/>
      <c r="AL446" s="143"/>
      <c r="AM446" s="319" t="s">
        <v>461</v>
      </c>
      <c r="AN446" s="319"/>
      <c r="AO446" s="319"/>
      <c r="AP446" s="143"/>
      <c r="AQ446" s="143" t="s">
        <v>184</v>
      </c>
      <c r="AR446" s="118"/>
      <c r="AS446" s="118"/>
      <c r="AT446" s="119"/>
      <c r="AU446" s="124" t="s">
        <v>133</v>
      </c>
      <c r="AV446" s="124"/>
      <c r="AW446" s="124"/>
      <c r="AX446" s="125"/>
      <c r="AY446">
        <f>COUNTA($G$448)</f>
        <v>0</v>
      </c>
    </row>
    <row r="447" spans="1:51" ht="18.75" hidden="1" customHeight="1">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460</v>
      </c>
      <c r="AJ451" s="319"/>
      <c r="AK451" s="319"/>
      <c r="AL451" s="143"/>
      <c r="AM451" s="319" t="s">
        <v>461</v>
      </c>
      <c r="AN451" s="319"/>
      <c r="AO451" s="319"/>
      <c r="AP451" s="143"/>
      <c r="AQ451" s="143" t="s">
        <v>184</v>
      </c>
      <c r="AR451" s="118"/>
      <c r="AS451" s="118"/>
      <c r="AT451" s="119"/>
      <c r="AU451" s="124" t="s">
        <v>133</v>
      </c>
      <c r="AV451" s="124"/>
      <c r="AW451" s="124"/>
      <c r="AX451" s="125"/>
      <c r="AY451">
        <f>COUNTA($G$453)</f>
        <v>0</v>
      </c>
    </row>
    <row r="452" spans="1:51" ht="18.75" hidden="1" customHeight="1">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460</v>
      </c>
      <c r="AJ456" s="319"/>
      <c r="AK456" s="319"/>
      <c r="AL456" s="143"/>
      <c r="AM456" s="319" t="s">
        <v>461</v>
      </c>
      <c r="AN456" s="319"/>
      <c r="AO456" s="319"/>
      <c r="AP456" s="143"/>
      <c r="AQ456" s="143" t="s">
        <v>184</v>
      </c>
      <c r="AR456" s="118"/>
      <c r="AS456" s="118"/>
      <c r="AT456" s="119"/>
      <c r="AU456" s="124" t="s">
        <v>133</v>
      </c>
      <c r="AV456" s="124"/>
      <c r="AW456" s="124"/>
      <c r="AX456" s="125"/>
      <c r="AY456">
        <f>COUNTA($G$458)</f>
        <v>1</v>
      </c>
    </row>
    <row r="457" spans="1:51" ht="18.75" customHeight="1">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638</v>
      </c>
      <c r="AF457" s="186"/>
      <c r="AG457" s="121" t="s">
        <v>185</v>
      </c>
      <c r="AH457" s="122"/>
      <c r="AI457" s="320"/>
      <c r="AJ457" s="320"/>
      <c r="AK457" s="320"/>
      <c r="AL457" s="142"/>
      <c r="AM457" s="320"/>
      <c r="AN457" s="320"/>
      <c r="AO457" s="320"/>
      <c r="AP457" s="142"/>
      <c r="AQ457" s="235" t="s">
        <v>638</v>
      </c>
      <c r="AR457" s="186"/>
      <c r="AS457" s="121" t="s">
        <v>185</v>
      </c>
      <c r="AT457" s="122"/>
      <c r="AU457" s="186" t="s">
        <v>638</v>
      </c>
      <c r="AV457" s="186"/>
      <c r="AW457" s="121" t="s">
        <v>175</v>
      </c>
      <c r="AX457" s="181"/>
      <c r="AY457">
        <f>$AY$456</f>
        <v>1</v>
      </c>
    </row>
    <row r="458" spans="1:51" ht="23.25" customHeight="1">
      <c r="A458" s="175"/>
      <c r="B458" s="172"/>
      <c r="C458" s="166"/>
      <c r="D458" s="172"/>
      <c r="E458" s="323"/>
      <c r="F458" s="324"/>
      <c r="G458" s="92" t="s">
        <v>638</v>
      </c>
      <c r="H458" s="93"/>
      <c r="I458" s="93"/>
      <c r="J458" s="93"/>
      <c r="K458" s="93"/>
      <c r="L458" s="93"/>
      <c r="M458" s="93"/>
      <c r="N458" s="93"/>
      <c r="O458" s="93"/>
      <c r="P458" s="93"/>
      <c r="Q458" s="93"/>
      <c r="R458" s="93"/>
      <c r="S458" s="93"/>
      <c r="T458" s="93"/>
      <c r="U458" s="93"/>
      <c r="V458" s="93"/>
      <c r="W458" s="93"/>
      <c r="X458" s="94"/>
      <c r="Y458" s="187" t="s">
        <v>12</v>
      </c>
      <c r="Z458" s="188"/>
      <c r="AA458" s="189"/>
      <c r="AB458" s="199" t="s">
        <v>638</v>
      </c>
      <c r="AC458" s="199"/>
      <c r="AD458" s="199"/>
      <c r="AE458" s="321" t="s">
        <v>638</v>
      </c>
      <c r="AF458" s="193"/>
      <c r="AG458" s="193"/>
      <c r="AH458" s="193"/>
      <c r="AI458" s="321" t="s">
        <v>638</v>
      </c>
      <c r="AJ458" s="193"/>
      <c r="AK458" s="193"/>
      <c r="AL458" s="193"/>
      <c r="AM458" s="321" t="s">
        <v>671</v>
      </c>
      <c r="AN458" s="193"/>
      <c r="AO458" s="193"/>
      <c r="AP458" s="322"/>
      <c r="AQ458" s="321" t="s">
        <v>638</v>
      </c>
      <c r="AR458" s="193"/>
      <c r="AS458" s="193"/>
      <c r="AT458" s="322"/>
      <c r="AU458" s="193" t="s">
        <v>638</v>
      </c>
      <c r="AV458" s="193"/>
      <c r="AW458" s="193"/>
      <c r="AX458" s="194"/>
      <c r="AY458">
        <f t="shared" ref="AY458:AY460" si="68">$AY$456</f>
        <v>1</v>
      </c>
    </row>
    <row r="459" spans="1:51" ht="23.25" customHeight="1">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638</v>
      </c>
      <c r="AC459" s="191"/>
      <c r="AD459" s="191"/>
      <c r="AE459" s="321" t="s">
        <v>638</v>
      </c>
      <c r="AF459" s="193"/>
      <c r="AG459" s="193"/>
      <c r="AH459" s="322"/>
      <c r="AI459" s="321" t="s">
        <v>638</v>
      </c>
      <c r="AJ459" s="193"/>
      <c r="AK459" s="193"/>
      <c r="AL459" s="193"/>
      <c r="AM459" s="321" t="s">
        <v>671</v>
      </c>
      <c r="AN459" s="193"/>
      <c r="AO459" s="193"/>
      <c r="AP459" s="322"/>
      <c r="AQ459" s="321" t="s">
        <v>638</v>
      </c>
      <c r="AR459" s="193"/>
      <c r="AS459" s="193"/>
      <c r="AT459" s="322"/>
      <c r="AU459" s="193" t="s">
        <v>638</v>
      </c>
      <c r="AV459" s="193"/>
      <c r="AW459" s="193"/>
      <c r="AX459" s="194"/>
      <c r="AY459">
        <f t="shared" si="68"/>
        <v>1</v>
      </c>
    </row>
    <row r="460" spans="1:51" ht="23.25" customHeight="1">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638</v>
      </c>
      <c r="AF460" s="193"/>
      <c r="AG460" s="193"/>
      <c r="AH460" s="322"/>
      <c r="AI460" s="321" t="s">
        <v>638</v>
      </c>
      <c r="AJ460" s="193"/>
      <c r="AK460" s="193"/>
      <c r="AL460" s="193"/>
      <c r="AM460" s="321" t="s">
        <v>671</v>
      </c>
      <c r="AN460" s="193"/>
      <c r="AO460" s="193"/>
      <c r="AP460" s="322"/>
      <c r="AQ460" s="321" t="s">
        <v>638</v>
      </c>
      <c r="AR460" s="193"/>
      <c r="AS460" s="193"/>
      <c r="AT460" s="322"/>
      <c r="AU460" s="193" t="s">
        <v>638</v>
      </c>
      <c r="AV460" s="193"/>
      <c r="AW460" s="193"/>
      <c r="AX460" s="194"/>
      <c r="AY460">
        <f t="shared" si="68"/>
        <v>1</v>
      </c>
    </row>
    <row r="461" spans="1:51" ht="18.75" hidden="1" customHeight="1">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460</v>
      </c>
      <c r="AJ461" s="319"/>
      <c r="AK461" s="319"/>
      <c r="AL461" s="143"/>
      <c r="AM461" s="319" t="s">
        <v>461</v>
      </c>
      <c r="AN461" s="319"/>
      <c r="AO461" s="319"/>
      <c r="AP461" s="143"/>
      <c r="AQ461" s="143" t="s">
        <v>184</v>
      </c>
      <c r="AR461" s="118"/>
      <c r="AS461" s="118"/>
      <c r="AT461" s="119"/>
      <c r="AU461" s="124" t="s">
        <v>133</v>
      </c>
      <c r="AV461" s="124"/>
      <c r="AW461" s="124"/>
      <c r="AX461" s="125"/>
      <c r="AY461">
        <f>COUNTA($G$463)</f>
        <v>0</v>
      </c>
    </row>
    <row r="462" spans="1:51" ht="18.75" hidden="1" customHeight="1">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460</v>
      </c>
      <c r="AJ466" s="319"/>
      <c r="AK466" s="319"/>
      <c r="AL466" s="143"/>
      <c r="AM466" s="319" t="s">
        <v>461</v>
      </c>
      <c r="AN466" s="319"/>
      <c r="AO466" s="319"/>
      <c r="AP466" s="143"/>
      <c r="AQ466" s="143" t="s">
        <v>184</v>
      </c>
      <c r="AR466" s="118"/>
      <c r="AS466" s="118"/>
      <c r="AT466" s="119"/>
      <c r="AU466" s="124" t="s">
        <v>133</v>
      </c>
      <c r="AV466" s="124"/>
      <c r="AW466" s="124"/>
      <c r="AX466" s="125"/>
      <c r="AY466">
        <f>COUNTA($G$468)</f>
        <v>0</v>
      </c>
    </row>
    <row r="467" spans="1:51" ht="18.75" hidden="1" customHeight="1">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460</v>
      </c>
      <c r="AJ471" s="319"/>
      <c r="AK471" s="319"/>
      <c r="AL471" s="143"/>
      <c r="AM471" s="319" t="s">
        <v>461</v>
      </c>
      <c r="AN471" s="319"/>
      <c r="AO471" s="319"/>
      <c r="AP471" s="143"/>
      <c r="AQ471" s="143" t="s">
        <v>184</v>
      </c>
      <c r="AR471" s="118"/>
      <c r="AS471" s="118"/>
      <c r="AT471" s="119"/>
      <c r="AU471" s="124" t="s">
        <v>133</v>
      </c>
      <c r="AV471" s="124"/>
      <c r="AW471" s="124"/>
      <c r="AX471" s="125"/>
      <c r="AY471">
        <f>COUNTA($G$473)</f>
        <v>0</v>
      </c>
    </row>
    <row r="472" spans="1:51" ht="18.75" hidden="1" customHeight="1">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460</v>
      </c>
      <c r="AJ476" s="319"/>
      <c r="AK476" s="319"/>
      <c r="AL476" s="143"/>
      <c r="AM476" s="319" t="s">
        <v>461</v>
      </c>
      <c r="AN476" s="319"/>
      <c r="AO476" s="319"/>
      <c r="AP476" s="143"/>
      <c r="AQ476" s="143" t="s">
        <v>184</v>
      </c>
      <c r="AR476" s="118"/>
      <c r="AS476" s="118"/>
      <c r="AT476" s="119"/>
      <c r="AU476" s="124" t="s">
        <v>133</v>
      </c>
      <c r="AV476" s="124"/>
      <c r="AW476" s="124"/>
      <c r="AX476" s="125"/>
      <c r="AY476">
        <f>COUNTA($G$478)</f>
        <v>0</v>
      </c>
    </row>
    <row r="477" spans="1:51" ht="18.75" hidden="1" customHeight="1">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c r="A481" s="175"/>
      <c r="B481" s="172"/>
      <c r="C481" s="166"/>
      <c r="D481" s="172"/>
      <c r="E481" s="110" t="s">
        <v>324</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c r="A482" s="175"/>
      <c r="B482" s="172"/>
      <c r="C482" s="166"/>
      <c r="D482" s="172"/>
      <c r="E482" s="113" t="s">
        <v>671</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c r="A484" s="175"/>
      <c r="B484" s="172"/>
      <c r="C484" s="166"/>
      <c r="D484" s="172"/>
      <c r="E484" s="160" t="s">
        <v>319</v>
      </c>
      <c r="F484" s="161"/>
      <c r="G484" s="880" t="s">
        <v>204</v>
      </c>
      <c r="H484" s="111"/>
      <c r="I484" s="111"/>
      <c r="J484" s="881"/>
      <c r="K484" s="882"/>
      <c r="L484" s="882"/>
      <c r="M484" s="882"/>
      <c r="N484" s="882"/>
      <c r="O484" s="882"/>
      <c r="P484" s="882"/>
      <c r="Q484" s="882"/>
      <c r="R484" s="882"/>
      <c r="S484" s="882"/>
      <c r="T484" s="883"/>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4"/>
      <c r="AY484" s="78" t="str">
        <f>IF(SUBSTITUTE($J$484,"-","")="","0","1")</f>
        <v>0</v>
      </c>
    </row>
    <row r="485" spans="1:51" ht="18.75" hidden="1" customHeight="1">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460</v>
      </c>
      <c r="AJ485" s="319"/>
      <c r="AK485" s="319"/>
      <c r="AL485" s="143"/>
      <c r="AM485" s="319" t="s">
        <v>461</v>
      </c>
      <c r="AN485" s="319"/>
      <c r="AO485" s="319"/>
      <c r="AP485" s="143"/>
      <c r="AQ485" s="143" t="s">
        <v>184</v>
      </c>
      <c r="AR485" s="118"/>
      <c r="AS485" s="118"/>
      <c r="AT485" s="119"/>
      <c r="AU485" s="124" t="s">
        <v>133</v>
      </c>
      <c r="AV485" s="124"/>
      <c r="AW485" s="124"/>
      <c r="AX485" s="125"/>
      <c r="AY485">
        <f>COUNTA($G$487)</f>
        <v>0</v>
      </c>
    </row>
    <row r="486" spans="1:51" ht="18.75" hidden="1" customHeight="1">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460</v>
      </c>
      <c r="AJ490" s="319"/>
      <c r="AK490" s="319"/>
      <c r="AL490" s="143"/>
      <c r="AM490" s="319" t="s">
        <v>461</v>
      </c>
      <c r="AN490" s="319"/>
      <c r="AO490" s="319"/>
      <c r="AP490" s="143"/>
      <c r="AQ490" s="143" t="s">
        <v>184</v>
      </c>
      <c r="AR490" s="118"/>
      <c r="AS490" s="118"/>
      <c r="AT490" s="119"/>
      <c r="AU490" s="124" t="s">
        <v>133</v>
      </c>
      <c r="AV490" s="124"/>
      <c r="AW490" s="124"/>
      <c r="AX490" s="125"/>
      <c r="AY490">
        <f>COUNTA($G$492)</f>
        <v>0</v>
      </c>
    </row>
    <row r="491" spans="1:51" ht="18.75" hidden="1" customHeight="1">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460</v>
      </c>
      <c r="AJ495" s="319"/>
      <c r="AK495" s="319"/>
      <c r="AL495" s="143"/>
      <c r="AM495" s="319" t="s">
        <v>461</v>
      </c>
      <c r="AN495" s="319"/>
      <c r="AO495" s="319"/>
      <c r="AP495" s="143"/>
      <c r="AQ495" s="143" t="s">
        <v>184</v>
      </c>
      <c r="AR495" s="118"/>
      <c r="AS495" s="118"/>
      <c r="AT495" s="119"/>
      <c r="AU495" s="124" t="s">
        <v>133</v>
      </c>
      <c r="AV495" s="124"/>
      <c r="AW495" s="124"/>
      <c r="AX495" s="125"/>
      <c r="AY495">
        <f>COUNTA($G$497)</f>
        <v>0</v>
      </c>
    </row>
    <row r="496" spans="1:51" ht="18.75" hidden="1" customHeight="1">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460</v>
      </c>
      <c r="AJ500" s="319"/>
      <c r="AK500" s="319"/>
      <c r="AL500" s="143"/>
      <c r="AM500" s="319" t="s">
        <v>461</v>
      </c>
      <c r="AN500" s="319"/>
      <c r="AO500" s="319"/>
      <c r="AP500" s="143"/>
      <c r="AQ500" s="143" t="s">
        <v>184</v>
      </c>
      <c r="AR500" s="118"/>
      <c r="AS500" s="118"/>
      <c r="AT500" s="119"/>
      <c r="AU500" s="124" t="s">
        <v>133</v>
      </c>
      <c r="AV500" s="124"/>
      <c r="AW500" s="124"/>
      <c r="AX500" s="125"/>
      <c r="AY500">
        <f>COUNTA($G$502)</f>
        <v>0</v>
      </c>
    </row>
    <row r="501" spans="1:51" ht="18.75" hidden="1" customHeight="1">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460</v>
      </c>
      <c r="AJ505" s="319"/>
      <c r="AK505" s="319"/>
      <c r="AL505" s="143"/>
      <c r="AM505" s="319" t="s">
        <v>461</v>
      </c>
      <c r="AN505" s="319"/>
      <c r="AO505" s="319"/>
      <c r="AP505" s="143"/>
      <c r="AQ505" s="143" t="s">
        <v>184</v>
      </c>
      <c r="AR505" s="118"/>
      <c r="AS505" s="118"/>
      <c r="AT505" s="119"/>
      <c r="AU505" s="124" t="s">
        <v>133</v>
      </c>
      <c r="AV505" s="124"/>
      <c r="AW505" s="124"/>
      <c r="AX505" s="125"/>
      <c r="AY505">
        <f>COUNTA($G$507)</f>
        <v>0</v>
      </c>
    </row>
    <row r="506" spans="1:51" ht="18.75" hidden="1" customHeight="1">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460</v>
      </c>
      <c r="AJ510" s="319"/>
      <c r="AK510" s="319"/>
      <c r="AL510" s="143"/>
      <c r="AM510" s="319" t="s">
        <v>461</v>
      </c>
      <c r="AN510" s="319"/>
      <c r="AO510" s="319"/>
      <c r="AP510" s="143"/>
      <c r="AQ510" s="143" t="s">
        <v>184</v>
      </c>
      <c r="AR510" s="118"/>
      <c r="AS510" s="118"/>
      <c r="AT510" s="119"/>
      <c r="AU510" s="124" t="s">
        <v>133</v>
      </c>
      <c r="AV510" s="124"/>
      <c r="AW510" s="124"/>
      <c r="AX510" s="125"/>
      <c r="AY510">
        <f>COUNTA($G$512)</f>
        <v>0</v>
      </c>
    </row>
    <row r="511" spans="1:51" ht="18.75" hidden="1" customHeight="1">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460</v>
      </c>
      <c r="AJ515" s="319"/>
      <c r="AK515" s="319"/>
      <c r="AL515" s="143"/>
      <c r="AM515" s="319" t="s">
        <v>461</v>
      </c>
      <c r="AN515" s="319"/>
      <c r="AO515" s="319"/>
      <c r="AP515" s="143"/>
      <c r="AQ515" s="143" t="s">
        <v>184</v>
      </c>
      <c r="AR515" s="118"/>
      <c r="AS515" s="118"/>
      <c r="AT515" s="119"/>
      <c r="AU515" s="124" t="s">
        <v>133</v>
      </c>
      <c r="AV515" s="124"/>
      <c r="AW515" s="124"/>
      <c r="AX515" s="125"/>
      <c r="AY515">
        <f>COUNTA($G$517)</f>
        <v>0</v>
      </c>
    </row>
    <row r="516" spans="1:51" ht="18.75" hidden="1" customHeight="1">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460</v>
      </c>
      <c r="AJ520" s="319"/>
      <c r="AK520" s="319"/>
      <c r="AL520" s="143"/>
      <c r="AM520" s="319" t="s">
        <v>461</v>
      </c>
      <c r="AN520" s="319"/>
      <c r="AO520" s="319"/>
      <c r="AP520" s="143"/>
      <c r="AQ520" s="143" t="s">
        <v>184</v>
      </c>
      <c r="AR520" s="118"/>
      <c r="AS520" s="118"/>
      <c r="AT520" s="119"/>
      <c r="AU520" s="124" t="s">
        <v>133</v>
      </c>
      <c r="AV520" s="124"/>
      <c r="AW520" s="124"/>
      <c r="AX520" s="125"/>
      <c r="AY520">
        <f>COUNTA($G$522)</f>
        <v>0</v>
      </c>
    </row>
    <row r="521" spans="1:51" ht="18.75" hidden="1" customHeight="1">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460</v>
      </c>
      <c r="AJ525" s="319"/>
      <c r="AK525" s="319"/>
      <c r="AL525" s="143"/>
      <c r="AM525" s="319" t="s">
        <v>461</v>
      </c>
      <c r="AN525" s="319"/>
      <c r="AO525" s="319"/>
      <c r="AP525" s="143"/>
      <c r="AQ525" s="143" t="s">
        <v>184</v>
      </c>
      <c r="AR525" s="118"/>
      <c r="AS525" s="118"/>
      <c r="AT525" s="119"/>
      <c r="AU525" s="124" t="s">
        <v>133</v>
      </c>
      <c r="AV525" s="124"/>
      <c r="AW525" s="124"/>
      <c r="AX525" s="125"/>
      <c r="AY525">
        <f>COUNTA($G$527)</f>
        <v>0</v>
      </c>
    </row>
    <row r="526" spans="1:51" ht="18.75" hidden="1" customHeight="1">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460</v>
      </c>
      <c r="AJ530" s="319"/>
      <c r="AK530" s="319"/>
      <c r="AL530" s="143"/>
      <c r="AM530" s="319" t="s">
        <v>461</v>
      </c>
      <c r="AN530" s="319"/>
      <c r="AO530" s="319"/>
      <c r="AP530" s="143"/>
      <c r="AQ530" s="143" t="s">
        <v>184</v>
      </c>
      <c r="AR530" s="118"/>
      <c r="AS530" s="118"/>
      <c r="AT530" s="119"/>
      <c r="AU530" s="124" t="s">
        <v>133</v>
      </c>
      <c r="AV530" s="124"/>
      <c r="AW530" s="124"/>
      <c r="AX530" s="125"/>
      <c r="AY530">
        <f>COUNTA($G$532)</f>
        <v>0</v>
      </c>
    </row>
    <row r="531" spans="1:51" ht="18.75" hidden="1" customHeight="1">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c r="A535" s="175"/>
      <c r="B535" s="172"/>
      <c r="C535" s="166"/>
      <c r="D535" s="172"/>
      <c r="E535" s="110" t="s">
        <v>325</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c r="A538" s="175"/>
      <c r="B538" s="172"/>
      <c r="C538" s="166"/>
      <c r="D538" s="172"/>
      <c r="E538" s="160" t="s">
        <v>320</v>
      </c>
      <c r="F538" s="161"/>
      <c r="G538" s="880" t="s">
        <v>204</v>
      </c>
      <c r="H538" s="111"/>
      <c r="I538" s="111"/>
      <c r="J538" s="881"/>
      <c r="K538" s="882"/>
      <c r="L538" s="882"/>
      <c r="M538" s="882"/>
      <c r="N538" s="882"/>
      <c r="O538" s="882"/>
      <c r="P538" s="882"/>
      <c r="Q538" s="882"/>
      <c r="R538" s="882"/>
      <c r="S538" s="882"/>
      <c r="T538" s="883"/>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4"/>
      <c r="AY538" s="78" t="str">
        <f>IF(SUBSTITUTE($J$538,"-","")="","0","1")</f>
        <v>0</v>
      </c>
    </row>
    <row r="539" spans="1:51" ht="18.75" hidden="1" customHeight="1">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460</v>
      </c>
      <c r="AJ539" s="319"/>
      <c r="AK539" s="319"/>
      <c r="AL539" s="143"/>
      <c r="AM539" s="319" t="s">
        <v>461</v>
      </c>
      <c r="AN539" s="319"/>
      <c r="AO539" s="319"/>
      <c r="AP539" s="143"/>
      <c r="AQ539" s="143" t="s">
        <v>184</v>
      </c>
      <c r="AR539" s="118"/>
      <c r="AS539" s="118"/>
      <c r="AT539" s="119"/>
      <c r="AU539" s="124" t="s">
        <v>133</v>
      </c>
      <c r="AV539" s="124"/>
      <c r="AW539" s="124"/>
      <c r="AX539" s="125"/>
      <c r="AY539">
        <f>COUNTA($G$541)</f>
        <v>0</v>
      </c>
    </row>
    <row r="540" spans="1:51" ht="18.75" hidden="1" customHeight="1">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460</v>
      </c>
      <c r="AJ544" s="319"/>
      <c r="AK544" s="319"/>
      <c r="AL544" s="143"/>
      <c r="AM544" s="319" t="s">
        <v>461</v>
      </c>
      <c r="AN544" s="319"/>
      <c r="AO544" s="319"/>
      <c r="AP544" s="143"/>
      <c r="AQ544" s="143" t="s">
        <v>184</v>
      </c>
      <c r="AR544" s="118"/>
      <c r="AS544" s="118"/>
      <c r="AT544" s="119"/>
      <c r="AU544" s="124" t="s">
        <v>133</v>
      </c>
      <c r="AV544" s="124"/>
      <c r="AW544" s="124"/>
      <c r="AX544" s="125"/>
      <c r="AY544">
        <f>COUNTA($G$546)</f>
        <v>0</v>
      </c>
    </row>
    <row r="545" spans="1:51" ht="18.75" hidden="1" customHeight="1">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460</v>
      </c>
      <c r="AJ549" s="319"/>
      <c r="AK549" s="319"/>
      <c r="AL549" s="143"/>
      <c r="AM549" s="319" t="s">
        <v>461</v>
      </c>
      <c r="AN549" s="319"/>
      <c r="AO549" s="319"/>
      <c r="AP549" s="143"/>
      <c r="AQ549" s="143" t="s">
        <v>184</v>
      </c>
      <c r="AR549" s="118"/>
      <c r="AS549" s="118"/>
      <c r="AT549" s="119"/>
      <c r="AU549" s="124" t="s">
        <v>133</v>
      </c>
      <c r="AV549" s="124"/>
      <c r="AW549" s="124"/>
      <c r="AX549" s="125"/>
      <c r="AY549">
        <f>COUNTA($G$551)</f>
        <v>0</v>
      </c>
    </row>
    <row r="550" spans="1:51" ht="18.75" hidden="1" customHeight="1">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460</v>
      </c>
      <c r="AJ554" s="319"/>
      <c r="AK554" s="319"/>
      <c r="AL554" s="143"/>
      <c r="AM554" s="319" t="s">
        <v>461</v>
      </c>
      <c r="AN554" s="319"/>
      <c r="AO554" s="319"/>
      <c r="AP554" s="143"/>
      <c r="AQ554" s="143" t="s">
        <v>184</v>
      </c>
      <c r="AR554" s="118"/>
      <c r="AS554" s="118"/>
      <c r="AT554" s="119"/>
      <c r="AU554" s="124" t="s">
        <v>133</v>
      </c>
      <c r="AV554" s="124"/>
      <c r="AW554" s="124"/>
      <c r="AX554" s="125"/>
      <c r="AY554">
        <f>COUNTA($G$556)</f>
        <v>0</v>
      </c>
    </row>
    <row r="555" spans="1:51" ht="18.75" hidden="1" customHeight="1">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460</v>
      </c>
      <c r="AJ559" s="319"/>
      <c r="AK559" s="319"/>
      <c r="AL559" s="143"/>
      <c r="AM559" s="319" t="s">
        <v>461</v>
      </c>
      <c r="AN559" s="319"/>
      <c r="AO559" s="319"/>
      <c r="AP559" s="143"/>
      <c r="AQ559" s="143" t="s">
        <v>184</v>
      </c>
      <c r="AR559" s="118"/>
      <c r="AS559" s="118"/>
      <c r="AT559" s="119"/>
      <c r="AU559" s="124" t="s">
        <v>133</v>
      </c>
      <c r="AV559" s="124"/>
      <c r="AW559" s="124"/>
      <c r="AX559" s="125"/>
      <c r="AY559">
        <f>COUNTA($G$561)</f>
        <v>0</v>
      </c>
    </row>
    <row r="560" spans="1:51" ht="18.75" hidden="1" customHeight="1">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460</v>
      </c>
      <c r="AJ564" s="319"/>
      <c r="AK564" s="319"/>
      <c r="AL564" s="143"/>
      <c r="AM564" s="319" t="s">
        <v>461</v>
      </c>
      <c r="AN564" s="319"/>
      <c r="AO564" s="319"/>
      <c r="AP564" s="143"/>
      <c r="AQ564" s="143" t="s">
        <v>184</v>
      </c>
      <c r="AR564" s="118"/>
      <c r="AS564" s="118"/>
      <c r="AT564" s="119"/>
      <c r="AU564" s="124" t="s">
        <v>133</v>
      </c>
      <c r="AV564" s="124"/>
      <c r="AW564" s="124"/>
      <c r="AX564" s="125"/>
      <c r="AY564">
        <f>COUNTA($G$566)</f>
        <v>0</v>
      </c>
    </row>
    <row r="565" spans="1:51" ht="18.75" hidden="1" customHeight="1">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460</v>
      </c>
      <c r="AJ569" s="319"/>
      <c r="AK569" s="319"/>
      <c r="AL569" s="143"/>
      <c r="AM569" s="319" t="s">
        <v>461</v>
      </c>
      <c r="AN569" s="319"/>
      <c r="AO569" s="319"/>
      <c r="AP569" s="143"/>
      <c r="AQ569" s="143" t="s">
        <v>184</v>
      </c>
      <c r="AR569" s="118"/>
      <c r="AS569" s="118"/>
      <c r="AT569" s="119"/>
      <c r="AU569" s="124" t="s">
        <v>133</v>
      </c>
      <c r="AV569" s="124"/>
      <c r="AW569" s="124"/>
      <c r="AX569" s="125"/>
      <c r="AY569">
        <f>COUNTA($G$571)</f>
        <v>0</v>
      </c>
    </row>
    <row r="570" spans="1:51" ht="18.75" hidden="1" customHeight="1">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460</v>
      </c>
      <c r="AJ574" s="319"/>
      <c r="AK574" s="319"/>
      <c r="AL574" s="143"/>
      <c r="AM574" s="319" t="s">
        <v>461</v>
      </c>
      <c r="AN574" s="319"/>
      <c r="AO574" s="319"/>
      <c r="AP574" s="143"/>
      <c r="AQ574" s="143" t="s">
        <v>184</v>
      </c>
      <c r="AR574" s="118"/>
      <c r="AS574" s="118"/>
      <c r="AT574" s="119"/>
      <c r="AU574" s="124" t="s">
        <v>133</v>
      </c>
      <c r="AV574" s="124"/>
      <c r="AW574" s="124"/>
      <c r="AX574" s="125"/>
      <c r="AY574">
        <f>COUNTA($G$576)</f>
        <v>0</v>
      </c>
    </row>
    <row r="575" spans="1:51" ht="18.75" hidden="1" customHeight="1">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460</v>
      </c>
      <c r="AJ579" s="319"/>
      <c r="AK579" s="319"/>
      <c r="AL579" s="143"/>
      <c r="AM579" s="319" t="s">
        <v>461</v>
      </c>
      <c r="AN579" s="319"/>
      <c r="AO579" s="319"/>
      <c r="AP579" s="143"/>
      <c r="AQ579" s="143" t="s">
        <v>184</v>
      </c>
      <c r="AR579" s="118"/>
      <c r="AS579" s="118"/>
      <c r="AT579" s="119"/>
      <c r="AU579" s="124" t="s">
        <v>133</v>
      </c>
      <c r="AV579" s="124"/>
      <c r="AW579" s="124"/>
      <c r="AX579" s="125"/>
      <c r="AY579">
        <f>COUNTA($G$581)</f>
        <v>0</v>
      </c>
    </row>
    <row r="580" spans="1:51" ht="18.75" hidden="1" customHeight="1">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460</v>
      </c>
      <c r="AJ584" s="319"/>
      <c r="AK584" s="319"/>
      <c r="AL584" s="143"/>
      <c r="AM584" s="319" t="s">
        <v>461</v>
      </c>
      <c r="AN584" s="319"/>
      <c r="AO584" s="319"/>
      <c r="AP584" s="143"/>
      <c r="AQ584" s="143" t="s">
        <v>184</v>
      </c>
      <c r="AR584" s="118"/>
      <c r="AS584" s="118"/>
      <c r="AT584" s="119"/>
      <c r="AU584" s="124" t="s">
        <v>133</v>
      </c>
      <c r="AV584" s="124"/>
      <c r="AW584" s="124"/>
      <c r="AX584" s="125"/>
      <c r="AY584">
        <f>COUNTA($G$586)</f>
        <v>0</v>
      </c>
    </row>
    <row r="585" spans="1:51" ht="18.75" hidden="1" customHeight="1">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c r="A589" s="175"/>
      <c r="B589" s="172"/>
      <c r="C589" s="166"/>
      <c r="D589" s="172"/>
      <c r="E589" s="110" t="s">
        <v>325</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c r="A592" s="175"/>
      <c r="B592" s="172"/>
      <c r="C592" s="166"/>
      <c r="D592" s="172"/>
      <c r="E592" s="160" t="s">
        <v>319</v>
      </c>
      <c r="F592" s="161"/>
      <c r="G592" s="880" t="s">
        <v>204</v>
      </c>
      <c r="H592" s="111"/>
      <c r="I592" s="111"/>
      <c r="J592" s="881"/>
      <c r="K592" s="882"/>
      <c r="L592" s="882"/>
      <c r="M592" s="882"/>
      <c r="N592" s="882"/>
      <c r="O592" s="882"/>
      <c r="P592" s="882"/>
      <c r="Q592" s="882"/>
      <c r="R592" s="882"/>
      <c r="S592" s="882"/>
      <c r="T592" s="883"/>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4"/>
      <c r="AY592" s="78" t="str">
        <f>IF(SUBSTITUTE($J$592,"-","")="","0","1")</f>
        <v>0</v>
      </c>
    </row>
    <row r="593" spans="1:51" ht="18.75" hidden="1" customHeight="1">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460</v>
      </c>
      <c r="AJ593" s="319"/>
      <c r="AK593" s="319"/>
      <c r="AL593" s="143"/>
      <c r="AM593" s="319" t="s">
        <v>461</v>
      </c>
      <c r="AN593" s="319"/>
      <c r="AO593" s="319"/>
      <c r="AP593" s="143"/>
      <c r="AQ593" s="143" t="s">
        <v>184</v>
      </c>
      <c r="AR593" s="118"/>
      <c r="AS593" s="118"/>
      <c r="AT593" s="119"/>
      <c r="AU593" s="124" t="s">
        <v>133</v>
      </c>
      <c r="AV593" s="124"/>
      <c r="AW593" s="124"/>
      <c r="AX593" s="125"/>
      <c r="AY593">
        <f>COUNTA($G$595)</f>
        <v>0</v>
      </c>
    </row>
    <row r="594" spans="1:51" ht="18.75" hidden="1" customHeight="1">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460</v>
      </c>
      <c r="AJ598" s="319"/>
      <c r="AK598" s="319"/>
      <c r="AL598" s="143"/>
      <c r="AM598" s="319" t="s">
        <v>461</v>
      </c>
      <c r="AN598" s="319"/>
      <c r="AO598" s="319"/>
      <c r="AP598" s="143"/>
      <c r="AQ598" s="143" t="s">
        <v>184</v>
      </c>
      <c r="AR598" s="118"/>
      <c r="AS598" s="118"/>
      <c r="AT598" s="119"/>
      <c r="AU598" s="124" t="s">
        <v>133</v>
      </c>
      <c r="AV598" s="124"/>
      <c r="AW598" s="124"/>
      <c r="AX598" s="125"/>
      <c r="AY598">
        <f>COUNTA($G$600)</f>
        <v>0</v>
      </c>
    </row>
    <row r="599" spans="1:51" ht="18.75" hidden="1" customHeight="1">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460</v>
      </c>
      <c r="AJ603" s="319"/>
      <c r="AK603" s="319"/>
      <c r="AL603" s="143"/>
      <c r="AM603" s="319" t="s">
        <v>461</v>
      </c>
      <c r="AN603" s="319"/>
      <c r="AO603" s="319"/>
      <c r="AP603" s="143"/>
      <c r="AQ603" s="143" t="s">
        <v>184</v>
      </c>
      <c r="AR603" s="118"/>
      <c r="AS603" s="118"/>
      <c r="AT603" s="119"/>
      <c r="AU603" s="124" t="s">
        <v>133</v>
      </c>
      <c r="AV603" s="124"/>
      <c r="AW603" s="124"/>
      <c r="AX603" s="125"/>
      <c r="AY603">
        <f>COUNTA($G$605)</f>
        <v>0</v>
      </c>
    </row>
    <row r="604" spans="1:51" ht="18.75" hidden="1" customHeight="1">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460</v>
      </c>
      <c r="AJ608" s="319"/>
      <c r="AK608" s="319"/>
      <c r="AL608" s="143"/>
      <c r="AM608" s="319" t="s">
        <v>461</v>
      </c>
      <c r="AN608" s="319"/>
      <c r="AO608" s="319"/>
      <c r="AP608" s="143"/>
      <c r="AQ608" s="143" t="s">
        <v>184</v>
      </c>
      <c r="AR608" s="118"/>
      <c r="AS608" s="118"/>
      <c r="AT608" s="119"/>
      <c r="AU608" s="124" t="s">
        <v>133</v>
      </c>
      <c r="AV608" s="124"/>
      <c r="AW608" s="124"/>
      <c r="AX608" s="125"/>
      <c r="AY608">
        <f>COUNTA($G$610)</f>
        <v>0</v>
      </c>
    </row>
    <row r="609" spans="1:51" ht="18.75" hidden="1" customHeight="1">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460</v>
      </c>
      <c r="AJ613" s="319"/>
      <c r="AK613" s="319"/>
      <c r="AL613" s="143"/>
      <c r="AM613" s="319" t="s">
        <v>461</v>
      </c>
      <c r="AN613" s="319"/>
      <c r="AO613" s="319"/>
      <c r="AP613" s="143"/>
      <c r="AQ613" s="143" t="s">
        <v>184</v>
      </c>
      <c r="AR613" s="118"/>
      <c r="AS613" s="118"/>
      <c r="AT613" s="119"/>
      <c r="AU613" s="124" t="s">
        <v>133</v>
      </c>
      <c r="AV613" s="124"/>
      <c r="AW613" s="124"/>
      <c r="AX613" s="125"/>
      <c r="AY613">
        <f>COUNTA($G$615)</f>
        <v>0</v>
      </c>
    </row>
    <row r="614" spans="1:51" ht="18.75" hidden="1" customHeight="1">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460</v>
      </c>
      <c r="AJ618" s="319"/>
      <c r="AK618" s="319"/>
      <c r="AL618" s="143"/>
      <c r="AM618" s="319" t="s">
        <v>461</v>
      </c>
      <c r="AN618" s="319"/>
      <c r="AO618" s="319"/>
      <c r="AP618" s="143"/>
      <c r="AQ618" s="143" t="s">
        <v>184</v>
      </c>
      <c r="AR618" s="118"/>
      <c r="AS618" s="118"/>
      <c r="AT618" s="119"/>
      <c r="AU618" s="124" t="s">
        <v>133</v>
      </c>
      <c r="AV618" s="124"/>
      <c r="AW618" s="124"/>
      <c r="AX618" s="125"/>
      <c r="AY618">
        <f>COUNTA($G$620)</f>
        <v>0</v>
      </c>
    </row>
    <row r="619" spans="1:51" ht="18.75" hidden="1" customHeight="1">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460</v>
      </c>
      <c r="AJ623" s="319"/>
      <c r="AK623" s="319"/>
      <c r="AL623" s="143"/>
      <c r="AM623" s="319" t="s">
        <v>461</v>
      </c>
      <c r="AN623" s="319"/>
      <c r="AO623" s="319"/>
      <c r="AP623" s="143"/>
      <c r="AQ623" s="143" t="s">
        <v>184</v>
      </c>
      <c r="AR623" s="118"/>
      <c r="AS623" s="118"/>
      <c r="AT623" s="119"/>
      <c r="AU623" s="124" t="s">
        <v>133</v>
      </c>
      <c r="AV623" s="124"/>
      <c r="AW623" s="124"/>
      <c r="AX623" s="125"/>
      <c r="AY623">
        <f>COUNTA($G$625)</f>
        <v>0</v>
      </c>
    </row>
    <row r="624" spans="1:51" ht="18.75" hidden="1" customHeight="1">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460</v>
      </c>
      <c r="AJ628" s="319"/>
      <c r="AK628" s="319"/>
      <c r="AL628" s="143"/>
      <c r="AM628" s="319" t="s">
        <v>461</v>
      </c>
      <c r="AN628" s="319"/>
      <c r="AO628" s="319"/>
      <c r="AP628" s="143"/>
      <c r="AQ628" s="143" t="s">
        <v>184</v>
      </c>
      <c r="AR628" s="118"/>
      <c r="AS628" s="118"/>
      <c r="AT628" s="119"/>
      <c r="AU628" s="124" t="s">
        <v>133</v>
      </c>
      <c r="AV628" s="124"/>
      <c r="AW628" s="124"/>
      <c r="AX628" s="125"/>
      <c r="AY628">
        <f>COUNTA($G$630)</f>
        <v>0</v>
      </c>
    </row>
    <row r="629" spans="1:51" ht="18.75" hidden="1" customHeight="1">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460</v>
      </c>
      <c r="AJ633" s="319"/>
      <c r="AK633" s="319"/>
      <c r="AL633" s="143"/>
      <c r="AM633" s="319" t="s">
        <v>461</v>
      </c>
      <c r="AN633" s="319"/>
      <c r="AO633" s="319"/>
      <c r="AP633" s="143"/>
      <c r="AQ633" s="143" t="s">
        <v>184</v>
      </c>
      <c r="AR633" s="118"/>
      <c r="AS633" s="118"/>
      <c r="AT633" s="119"/>
      <c r="AU633" s="124" t="s">
        <v>133</v>
      </c>
      <c r="AV633" s="124"/>
      <c r="AW633" s="124"/>
      <c r="AX633" s="125"/>
      <c r="AY633">
        <f>COUNTA($G$635)</f>
        <v>0</v>
      </c>
    </row>
    <row r="634" spans="1:51" ht="18.75" hidden="1" customHeight="1">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460</v>
      </c>
      <c r="AJ638" s="319"/>
      <c r="AK638" s="319"/>
      <c r="AL638" s="143"/>
      <c r="AM638" s="319" t="s">
        <v>461</v>
      </c>
      <c r="AN638" s="319"/>
      <c r="AO638" s="319"/>
      <c r="AP638" s="143"/>
      <c r="AQ638" s="143" t="s">
        <v>184</v>
      </c>
      <c r="AR638" s="118"/>
      <c r="AS638" s="118"/>
      <c r="AT638" s="119"/>
      <c r="AU638" s="124" t="s">
        <v>133</v>
      </c>
      <c r="AV638" s="124"/>
      <c r="AW638" s="124"/>
      <c r="AX638" s="125"/>
      <c r="AY638">
        <f>COUNTA($G$640)</f>
        <v>0</v>
      </c>
    </row>
    <row r="639" spans="1:51" ht="18.75" hidden="1" customHeight="1">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c r="A643" s="175"/>
      <c r="B643" s="172"/>
      <c r="C643" s="166"/>
      <c r="D643" s="172"/>
      <c r="E643" s="110" t="s">
        <v>325</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c r="A646" s="175"/>
      <c r="B646" s="172"/>
      <c r="C646" s="166"/>
      <c r="D646" s="172"/>
      <c r="E646" s="160" t="s">
        <v>320</v>
      </c>
      <c r="F646" s="161"/>
      <c r="G646" s="880" t="s">
        <v>204</v>
      </c>
      <c r="H646" s="111"/>
      <c r="I646" s="111"/>
      <c r="J646" s="881"/>
      <c r="K646" s="882"/>
      <c r="L646" s="882"/>
      <c r="M646" s="882"/>
      <c r="N646" s="882"/>
      <c r="O646" s="882"/>
      <c r="P646" s="882"/>
      <c r="Q646" s="882"/>
      <c r="R646" s="882"/>
      <c r="S646" s="882"/>
      <c r="T646" s="883"/>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4"/>
      <c r="AY646" s="78" t="str">
        <f>IF(SUBSTITUTE($J$646,"-","")="","0","1")</f>
        <v>0</v>
      </c>
    </row>
    <row r="647" spans="1:51" ht="18.75" hidden="1" customHeight="1">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460</v>
      </c>
      <c r="AJ647" s="319"/>
      <c r="AK647" s="319"/>
      <c r="AL647" s="143"/>
      <c r="AM647" s="319" t="s">
        <v>461</v>
      </c>
      <c r="AN647" s="319"/>
      <c r="AO647" s="319"/>
      <c r="AP647" s="143"/>
      <c r="AQ647" s="143" t="s">
        <v>184</v>
      </c>
      <c r="AR647" s="118"/>
      <c r="AS647" s="118"/>
      <c r="AT647" s="119"/>
      <c r="AU647" s="124" t="s">
        <v>133</v>
      </c>
      <c r="AV647" s="124"/>
      <c r="AW647" s="124"/>
      <c r="AX647" s="125"/>
      <c r="AY647">
        <f>COUNTA($G$649)</f>
        <v>0</v>
      </c>
    </row>
    <row r="648" spans="1:51" ht="18.75" hidden="1" customHeight="1">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460</v>
      </c>
      <c r="AJ652" s="319"/>
      <c r="AK652" s="319"/>
      <c r="AL652" s="143"/>
      <c r="AM652" s="319" t="s">
        <v>461</v>
      </c>
      <c r="AN652" s="319"/>
      <c r="AO652" s="319"/>
      <c r="AP652" s="143"/>
      <c r="AQ652" s="143" t="s">
        <v>184</v>
      </c>
      <c r="AR652" s="118"/>
      <c r="AS652" s="118"/>
      <c r="AT652" s="119"/>
      <c r="AU652" s="124" t="s">
        <v>133</v>
      </c>
      <c r="AV652" s="124"/>
      <c r="AW652" s="124"/>
      <c r="AX652" s="125"/>
      <c r="AY652">
        <f>COUNTA($G$654)</f>
        <v>0</v>
      </c>
    </row>
    <row r="653" spans="1:51" ht="18.75" hidden="1" customHeight="1">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460</v>
      </c>
      <c r="AJ657" s="319"/>
      <c r="AK657" s="319"/>
      <c r="AL657" s="143"/>
      <c r="AM657" s="319" t="s">
        <v>461</v>
      </c>
      <c r="AN657" s="319"/>
      <c r="AO657" s="319"/>
      <c r="AP657" s="143"/>
      <c r="AQ657" s="143" t="s">
        <v>184</v>
      </c>
      <c r="AR657" s="118"/>
      <c r="AS657" s="118"/>
      <c r="AT657" s="119"/>
      <c r="AU657" s="124" t="s">
        <v>133</v>
      </c>
      <c r="AV657" s="124"/>
      <c r="AW657" s="124"/>
      <c r="AX657" s="125"/>
      <c r="AY657">
        <f>COUNTA($G$659)</f>
        <v>0</v>
      </c>
    </row>
    <row r="658" spans="1:51" ht="18.75" hidden="1" customHeight="1">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460</v>
      </c>
      <c r="AJ662" s="319"/>
      <c r="AK662" s="319"/>
      <c r="AL662" s="143"/>
      <c r="AM662" s="319" t="s">
        <v>461</v>
      </c>
      <c r="AN662" s="319"/>
      <c r="AO662" s="319"/>
      <c r="AP662" s="143"/>
      <c r="AQ662" s="143" t="s">
        <v>184</v>
      </c>
      <c r="AR662" s="118"/>
      <c r="AS662" s="118"/>
      <c r="AT662" s="119"/>
      <c r="AU662" s="124" t="s">
        <v>133</v>
      </c>
      <c r="AV662" s="124"/>
      <c r="AW662" s="124"/>
      <c r="AX662" s="125"/>
      <c r="AY662">
        <f>COUNTA($G$664)</f>
        <v>0</v>
      </c>
    </row>
    <row r="663" spans="1:51" ht="18.75" hidden="1" customHeight="1">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460</v>
      </c>
      <c r="AJ667" s="319"/>
      <c r="AK667" s="319"/>
      <c r="AL667" s="143"/>
      <c r="AM667" s="319" t="s">
        <v>461</v>
      </c>
      <c r="AN667" s="319"/>
      <c r="AO667" s="319"/>
      <c r="AP667" s="143"/>
      <c r="AQ667" s="143" t="s">
        <v>184</v>
      </c>
      <c r="AR667" s="118"/>
      <c r="AS667" s="118"/>
      <c r="AT667" s="119"/>
      <c r="AU667" s="124" t="s">
        <v>133</v>
      </c>
      <c r="AV667" s="124"/>
      <c r="AW667" s="124"/>
      <c r="AX667" s="125"/>
      <c r="AY667">
        <f>COUNTA($G$669)</f>
        <v>0</v>
      </c>
    </row>
    <row r="668" spans="1:51" ht="18.75" hidden="1" customHeight="1">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460</v>
      </c>
      <c r="AJ672" s="319"/>
      <c r="AK672" s="319"/>
      <c r="AL672" s="143"/>
      <c r="AM672" s="319" t="s">
        <v>461</v>
      </c>
      <c r="AN672" s="319"/>
      <c r="AO672" s="319"/>
      <c r="AP672" s="143"/>
      <c r="AQ672" s="143" t="s">
        <v>184</v>
      </c>
      <c r="AR672" s="118"/>
      <c r="AS672" s="118"/>
      <c r="AT672" s="119"/>
      <c r="AU672" s="124" t="s">
        <v>133</v>
      </c>
      <c r="AV672" s="124"/>
      <c r="AW672" s="124"/>
      <c r="AX672" s="125"/>
      <c r="AY672">
        <f>COUNTA($G$674)</f>
        <v>0</v>
      </c>
    </row>
    <row r="673" spans="1:51" ht="18.75" hidden="1" customHeight="1">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460</v>
      </c>
      <c r="AJ677" s="319"/>
      <c r="AK677" s="319"/>
      <c r="AL677" s="143"/>
      <c r="AM677" s="319" t="s">
        <v>461</v>
      </c>
      <c r="AN677" s="319"/>
      <c r="AO677" s="319"/>
      <c r="AP677" s="143"/>
      <c r="AQ677" s="143" t="s">
        <v>184</v>
      </c>
      <c r="AR677" s="118"/>
      <c r="AS677" s="118"/>
      <c r="AT677" s="119"/>
      <c r="AU677" s="124" t="s">
        <v>133</v>
      </c>
      <c r="AV677" s="124"/>
      <c r="AW677" s="124"/>
      <c r="AX677" s="125"/>
      <c r="AY677">
        <f>COUNTA($G$679)</f>
        <v>0</v>
      </c>
    </row>
    <row r="678" spans="1:51" ht="18.75" hidden="1" customHeight="1">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460</v>
      </c>
      <c r="AJ682" s="319"/>
      <c r="AK682" s="319"/>
      <c r="AL682" s="143"/>
      <c r="AM682" s="319" t="s">
        <v>461</v>
      </c>
      <c r="AN682" s="319"/>
      <c r="AO682" s="319"/>
      <c r="AP682" s="143"/>
      <c r="AQ682" s="143" t="s">
        <v>184</v>
      </c>
      <c r="AR682" s="118"/>
      <c r="AS682" s="118"/>
      <c r="AT682" s="119"/>
      <c r="AU682" s="124" t="s">
        <v>133</v>
      </c>
      <c r="AV682" s="124"/>
      <c r="AW682" s="124"/>
      <c r="AX682" s="125"/>
      <c r="AY682">
        <f>COUNTA($G$684)</f>
        <v>0</v>
      </c>
    </row>
    <row r="683" spans="1:51" ht="18.75" hidden="1" customHeight="1">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460</v>
      </c>
      <c r="AJ687" s="319"/>
      <c r="AK687" s="319"/>
      <c r="AL687" s="143"/>
      <c r="AM687" s="319" t="s">
        <v>461</v>
      </c>
      <c r="AN687" s="319"/>
      <c r="AO687" s="319"/>
      <c r="AP687" s="143"/>
      <c r="AQ687" s="143" t="s">
        <v>184</v>
      </c>
      <c r="AR687" s="118"/>
      <c r="AS687" s="118"/>
      <c r="AT687" s="119"/>
      <c r="AU687" s="124" t="s">
        <v>133</v>
      </c>
      <c r="AV687" s="124"/>
      <c r="AW687" s="124"/>
      <c r="AX687" s="125"/>
      <c r="AY687">
        <f>COUNTA($G$689)</f>
        <v>0</v>
      </c>
    </row>
    <row r="688" spans="1:51" ht="18.75" hidden="1" customHeight="1">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460</v>
      </c>
      <c r="AJ692" s="319"/>
      <c r="AK692" s="319"/>
      <c r="AL692" s="143"/>
      <c r="AM692" s="319" t="s">
        <v>461</v>
      </c>
      <c r="AN692" s="319"/>
      <c r="AO692" s="319"/>
      <c r="AP692" s="143"/>
      <c r="AQ692" s="143" t="s">
        <v>184</v>
      </c>
      <c r="AR692" s="118"/>
      <c r="AS692" s="118"/>
      <c r="AT692" s="119"/>
      <c r="AU692" s="124" t="s">
        <v>133</v>
      </c>
      <c r="AV692" s="124"/>
      <c r="AW692" s="124"/>
      <c r="AX692" s="125"/>
      <c r="AY692">
        <f>COUNTA($G$694)</f>
        <v>0</v>
      </c>
    </row>
    <row r="693" spans="1:51" ht="18.75" hidden="1" customHeight="1">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c r="A697" s="175"/>
      <c r="B697" s="172"/>
      <c r="C697" s="166"/>
      <c r="D697" s="172"/>
      <c r="E697" s="110" t="s">
        <v>325</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c r="A699" s="176"/>
      <c r="B699" s="177"/>
      <c r="C699" s="914"/>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c r="A700" s="888" t="s">
        <v>46</v>
      </c>
      <c r="B700" s="889"/>
      <c r="C700" s="889"/>
      <c r="D700" s="889"/>
      <c r="E700" s="889"/>
      <c r="F700" s="889"/>
      <c r="G700" s="889"/>
      <c r="H700" s="889"/>
      <c r="I700" s="889"/>
      <c r="J700" s="889"/>
      <c r="K700" s="889"/>
      <c r="L700" s="889"/>
      <c r="M700" s="889"/>
      <c r="N700" s="889"/>
      <c r="O700" s="889"/>
      <c r="P700" s="889"/>
      <c r="Q700" s="889"/>
      <c r="R700" s="889"/>
      <c r="S700" s="889"/>
      <c r="T700" s="889"/>
      <c r="U700" s="889"/>
      <c r="V700" s="889"/>
      <c r="W700" s="889"/>
      <c r="X700" s="889"/>
      <c r="Y700" s="889"/>
      <c r="Z700" s="889"/>
      <c r="AA700" s="889"/>
      <c r="AB700" s="889"/>
      <c r="AC700" s="889"/>
      <c r="AD700" s="889"/>
      <c r="AE700" s="889"/>
      <c r="AF700" s="889"/>
      <c r="AG700" s="889"/>
      <c r="AH700" s="889"/>
      <c r="AI700" s="889"/>
      <c r="AJ700" s="889"/>
      <c r="AK700" s="889"/>
      <c r="AL700" s="889"/>
      <c r="AM700" s="889"/>
      <c r="AN700" s="889"/>
      <c r="AO700" s="889"/>
      <c r="AP700" s="889"/>
      <c r="AQ700" s="889"/>
      <c r="AR700" s="889"/>
      <c r="AS700" s="889"/>
      <c r="AT700" s="889"/>
      <c r="AU700" s="889"/>
      <c r="AV700" s="889"/>
      <c r="AW700" s="889"/>
      <c r="AX700" s="890"/>
    </row>
    <row r="701" spans="1:51" ht="27" customHeight="1">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5" t="s">
        <v>30</v>
      </c>
      <c r="AH701" s="361"/>
      <c r="AI701" s="361"/>
      <c r="AJ701" s="361"/>
      <c r="AK701" s="361"/>
      <c r="AL701" s="361"/>
      <c r="AM701" s="361"/>
      <c r="AN701" s="361"/>
      <c r="AO701" s="361"/>
      <c r="AP701" s="361"/>
      <c r="AQ701" s="361"/>
      <c r="AR701" s="361"/>
      <c r="AS701" s="361"/>
      <c r="AT701" s="361"/>
      <c r="AU701" s="361"/>
      <c r="AV701" s="361"/>
      <c r="AW701" s="361"/>
      <c r="AX701" s="806"/>
    </row>
    <row r="702" spans="1:51" ht="33" customHeight="1">
      <c r="A702" s="851" t="s">
        <v>139</v>
      </c>
      <c r="B702" s="852"/>
      <c r="C702" s="692" t="s">
        <v>140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26" t="s">
        <v>670</v>
      </c>
      <c r="AE702" s="327"/>
      <c r="AF702" s="327"/>
      <c r="AG702" s="364" t="s">
        <v>673</v>
      </c>
      <c r="AH702" s="365"/>
      <c r="AI702" s="365"/>
      <c r="AJ702" s="365"/>
      <c r="AK702" s="365"/>
      <c r="AL702" s="365"/>
      <c r="AM702" s="365"/>
      <c r="AN702" s="365"/>
      <c r="AO702" s="365"/>
      <c r="AP702" s="365"/>
      <c r="AQ702" s="365"/>
      <c r="AR702" s="365"/>
      <c r="AS702" s="365"/>
      <c r="AT702" s="365"/>
      <c r="AU702" s="365"/>
      <c r="AV702" s="365"/>
      <c r="AW702" s="365"/>
      <c r="AX702" s="366"/>
    </row>
    <row r="703" spans="1:51" ht="33" customHeight="1">
      <c r="A703" s="853"/>
      <c r="B703" s="854"/>
      <c r="C703" s="797" t="s">
        <v>36</v>
      </c>
      <c r="D703" s="798"/>
      <c r="E703" s="798"/>
      <c r="F703" s="798"/>
      <c r="G703" s="798"/>
      <c r="H703" s="798"/>
      <c r="I703" s="798"/>
      <c r="J703" s="798"/>
      <c r="K703" s="798"/>
      <c r="L703" s="798"/>
      <c r="M703" s="798"/>
      <c r="N703" s="798"/>
      <c r="O703" s="798"/>
      <c r="P703" s="798"/>
      <c r="Q703" s="798"/>
      <c r="R703" s="798"/>
      <c r="S703" s="798"/>
      <c r="T703" s="798"/>
      <c r="U703" s="798"/>
      <c r="V703" s="798"/>
      <c r="W703" s="798"/>
      <c r="X703" s="798"/>
      <c r="Y703" s="798"/>
      <c r="Z703" s="798"/>
      <c r="AA703" s="798"/>
      <c r="AB703" s="798"/>
      <c r="AC703" s="371"/>
      <c r="AD703" s="307" t="s">
        <v>670</v>
      </c>
      <c r="AE703" s="308"/>
      <c r="AF703" s="308"/>
      <c r="AG703" s="89" t="s">
        <v>674</v>
      </c>
      <c r="AH703" s="90"/>
      <c r="AI703" s="90"/>
      <c r="AJ703" s="90"/>
      <c r="AK703" s="90"/>
      <c r="AL703" s="90"/>
      <c r="AM703" s="90"/>
      <c r="AN703" s="90"/>
      <c r="AO703" s="90"/>
      <c r="AP703" s="90"/>
      <c r="AQ703" s="90"/>
      <c r="AR703" s="90"/>
      <c r="AS703" s="90"/>
      <c r="AT703" s="90"/>
      <c r="AU703" s="90"/>
      <c r="AV703" s="90"/>
      <c r="AW703" s="90"/>
      <c r="AX703" s="91"/>
    </row>
    <row r="704" spans="1:51" ht="33" customHeight="1">
      <c r="A704" s="855"/>
      <c r="B704" s="856"/>
      <c r="C704" s="799" t="s">
        <v>141</v>
      </c>
      <c r="D704" s="800"/>
      <c r="E704" s="800"/>
      <c r="F704" s="800"/>
      <c r="G704" s="800"/>
      <c r="H704" s="800"/>
      <c r="I704" s="800"/>
      <c r="J704" s="800"/>
      <c r="K704" s="800"/>
      <c r="L704" s="800"/>
      <c r="M704" s="800"/>
      <c r="N704" s="800"/>
      <c r="O704" s="800"/>
      <c r="P704" s="800"/>
      <c r="Q704" s="800"/>
      <c r="R704" s="800"/>
      <c r="S704" s="800"/>
      <c r="T704" s="800"/>
      <c r="U704" s="800"/>
      <c r="V704" s="800"/>
      <c r="W704" s="800"/>
      <c r="X704" s="800"/>
      <c r="Y704" s="800"/>
      <c r="Z704" s="800"/>
      <c r="AA704" s="800"/>
      <c r="AB704" s="800"/>
      <c r="AC704" s="801"/>
      <c r="AD704" s="766" t="s">
        <v>670</v>
      </c>
      <c r="AE704" s="767"/>
      <c r="AF704" s="767"/>
      <c r="AG704" s="153" t="s">
        <v>675</v>
      </c>
      <c r="AH704" s="96"/>
      <c r="AI704" s="96"/>
      <c r="AJ704" s="96"/>
      <c r="AK704" s="96"/>
      <c r="AL704" s="96"/>
      <c r="AM704" s="96"/>
      <c r="AN704" s="96"/>
      <c r="AO704" s="96"/>
      <c r="AP704" s="96"/>
      <c r="AQ704" s="96"/>
      <c r="AR704" s="96"/>
      <c r="AS704" s="96"/>
      <c r="AT704" s="96"/>
      <c r="AU704" s="96"/>
      <c r="AV704" s="96"/>
      <c r="AW704" s="96"/>
      <c r="AX704" s="154"/>
    </row>
    <row r="705" spans="1:50" ht="27" customHeight="1">
      <c r="A705" s="624" t="s">
        <v>38</v>
      </c>
      <c r="B705" s="625"/>
      <c r="C705" s="802" t="s">
        <v>40</v>
      </c>
      <c r="D705" s="803"/>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4"/>
      <c r="AD705" s="698" t="s">
        <v>670</v>
      </c>
      <c r="AE705" s="699"/>
      <c r="AF705" s="699"/>
      <c r="AG705" s="113" t="s">
        <v>700</v>
      </c>
      <c r="AH705" s="93"/>
      <c r="AI705" s="93"/>
      <c r="AJ705" s="93"/>
      <c r="AK705" s="93"/>
      <c r="AL705" s="93"/>
      <c r="AM705" s="93"/>
      <c r="AN705" s="93"/>
      <c r="AO705" s="93"/>
      <c r="AP705" s="93"/>
      <c r="AQ705" s="93"/>
      <c r="AR705" s="93"/>
      <c r="AS705" s="93"/>
      <c r="AT705" s="93"/>
      <c r="AU705" s="93"/>
      <c r="AV705" s="93"/>
      <c r="AW705" s="93"/>
      <c r="AX705" s="114"/>
    </row>
    <row r="706" spans="1:50" ht="35.25" customHeight="1">
      <c r="A706" s="626"/>
      <c r="B706" s="627"/>
      <c r="C706" s="778"/>
      <c r="D706" s="779"/>
      <c r="E706" s="714" t="s">
        <v>298</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307" t="s">
        <v>672</v>
      </c>
      <c r="AE706" s="308"/>
      <c r="AF706" s="647"/>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c r="A707" s="626"/>
      <c r="B707" s="627"/>
      <c r="C707" s="780"/>
      <c r="D707" s="781"/>
      <c r="E707" s="717" t="s">
        <v>239</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816" t="s">
        <v>672</v>
      </c>
      <c r="AE707" s="817"/>
      <c r="AF707" s="817"/>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c r="A708" s="626"/>
      <c r="B708" s="628"/>
      <c r="C708" s="794" t="s">
        <v>41</v>
      </c>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587" t="s">
        <v>676</v>
      </c>
      <c r="AE708" s="588"/>
      <c r="AF708" s="588"/>
      <c r="AG708" s="726" t="s">
        <v>671</v>
      </c>
      <c r="AH708" s="727"/>
      <c r="AI708" s="727"/>
      <c r="AJ708" s="727"/>
      <c r="AK708" s="727"/>
      <c r="AL708" s="727"/>
      <c r="AM708" s="727"/>
      <c r="AN708" s="727"/>
      <c r="AO708" s="727"/>
      <c r="AP708" s="727"/>
      <c r="AQ708" s="727"/>
      <c r="AR708" s="727"/>
      <c r="AS708" s="727"/>
      <c r="AT708" s="727"/>
      <c r="AU708" s="727"/>
      <c r="AV708" s="727"/>
      <c r="AW708" s="727"/>
      <c r="AX708" s="728"/>
    </row>
    <row r="709" spans="1:50" ht="66" customHeight="1">
      <c r="A709" s="626"/>
      <c r="B709" s="628"/>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670</v>
      </c>
      <c r="AE709" s="308"/>
      <c r="AF709" s="308"/>
      <c r="AG709" s="89" t="s">
        <v>677</v>
      </c>
      <c r="AH709" s="90"/>
      <c r="AI709" s="90"/>
      <c r="AJ709" s="90"/>
      <c r="AK709" s="90"/>
      <c r="AL709" s="90"/>
      <c r="AM709" s="90"/>
      <c r="AN709" s="90"/>
      <c r="AO709" s="90"/>
      <c r="AP709" s="90"/>
      <c r="AQ709" s="90"/>
      <c r="AR709" s="90"/>
      <c r="AS709" s="90"/>
      <c r="AT709" s="90"/>
      <c r="AU709" s="90"/>
      <c r="AV709" s="90"/>
      <c r="AW709" s="90"/>
      <c r="AX709" s="91"/>
    </row>
    <row r="710" spans="1:50" ht="26.25" customHeight="1">
      <c r="A710" s="626"/>
      <c r="B710" s="628"/>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676</v>
      </c>
      <c r="AE710" s="308"/>
      <c r="AF710" s="308"/>
      <c r="AG710" s="89" t="s">
        <v>671</v>
      </c>
      <c r="AH710" s="90"/>
      <c r="AI710" s="90"/>
      <c r="AJ710" s="90"/>
      <c r="AK710" s="90"/>
      <c r="AL710" s="90"/>
      <c r="AM710" s="90"/>
      <c r="AN710" s="90"/>
      <c r="AO710" s="90"/>
      <c r="AP710" s="90"/>
      <c r="AQ710" s="90"/>
      <c r="AR710" s="90"/>
      <c r="AS710" s="90"/>
      <c r="AT710" s="90"/>
      <c r="AU710" s="90"/>
      <c r="AV710" s="90"/>
      <c r="AW710" s="90"/>
      <c r="AX710" s="91"/>
    </row>
    <row r="711" spans="1:50" ht="26.25" customHeight="1">
      <c r="A711" s="626"/>
      <c r="B711" s="628"/>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670</v>
      </c>
      <c r="AE711" s="308"/>
      <c r="AF711" s="308"/>
      <c r="AG711" s="89" t="s">
        <v>678</v>
      </c>
      <c r="AH711" s="90"/>
      <c r="AI711" s="90"/>
      <c r="AJ711" s="90"/>
      <c r="AK711" s="90"/>
      <c r="AL711" s="90"/>
      <c r="AM711" s="90"/>
      <c r="AN711" s="90"/>
      <c r="AO711" s="90"/>
      <c r="AP711" s="90"/>
      <c r="AQ711" s="90"/>
      <c r="AR711" s="90"/>
      <c r="AS711" s="90"/>
      <c r="AT711" s="90"/>
      <c r="AU711" s="90"/>
      <c r="AV711" s="90"/>
      <c r="AW711" s="90"/>
      <c r="AX711" s="91"/>
    </row>
    <row r="712" spans="1:50" ht="33" customHeight="1">
      <c r="A712" s="626"/>
      <c r="B712" s="628"/>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6" t="s">
        <v>709</v>
      </c>
      <c r="AE712" s="767"/>
      <c r="AF712" s="767"/>
      <c r="AG712" s="791" t="s">
        <v>710</v>
      </c>
      <c r="AH712" s="792"/>
      <c r="AI712" s="792"/>
      <c r="AJ712" s="792"/>
      <c r="AK712" s="792"/>
      <c r="AL712" s="792"/>
      <c r="AM712" s="792"/>
      <c r="AN712" s="792"/>
      <c r="AO712" s="792"/>
      <c r="AP712" s="792"/>
      <c r="AQ712" s="792"/>
      <c r="AR712" s="792"/>
      <c r="AS712" s="792"/>
      <c r="AT712" s="792"/>
      <c r="AU712" s="792"/>
      <c r="AV712" s="792"/>
      <c r="AW712" s="792"/>
      <c r="AX712" s="793"/>
    </row>
    <row r="713" spans="1:50" ht="26.25" customHeight="1">
      <c r="A713" s="626"/>
      <c r="B713" s="628"/>
      <c r="C713" s="929" t="s">
        <v>268</v>
      </c>
      <c r="D713" s="930"/>
      <c r="E713" s="930"/>
      <c r="F713" s="930"/>
      <c r="G713" s="930"/>
      <c r="H713" s="930"/>
      <c r="I713" s="930"/>
      <c r="J713" s="930"/>
      <c r="K713" s="930"/>
      <c r="L713" s="930"/>
      <c r="M713" s="930"/>
      <c r="N713" s="930"/>
      <c r="O713" s="930"/>
      <c r="P713" s="930"/>
      <c r="Q713" s="930"/>
      <c r="R713" s="930"/>
      <c r="S713" s="930"/>
      <c r="T713" s="930"/>
      <c r="U713" s="930"/>
      <c r="V713" s="930"/>
      <c r="W713" s="930"/>
      <c r="X713" s="930"/>
      <c r="Y713" s="930"/>
      <c r="Z713" s="930"/>
      <c r="AA713" s="930"/>
      <c r="AB713" s="930"/>
      <c r="AC713" s="931"/>
      <c r="AD713" s="307" t="s">
        <v>676</v>
      </c>
      <c r="AE713" s="308"/>
      <c r="AF713" s="647"/>
      <c r="AG713" s="89" t="s">
        <v>671</v>
      </c>
      <c r="AH713" s="90"/>
      <c r="AI713" s="90"/>
      <c r="AJ713" s="90"/>
      <c r="AK713" s="90"/>
      <c r="AL713" s="90"/>
      <c r="AM713" s="90"/>
      <c r="AN713" s="90"/>
      <c r="AO713" s="90"/>
      <c r="AP713" s="90"/>
      <c r="AQ713" s="90"/>
      <c r="AR713" s="90"/>
      <c r="AS713" s="90"/>
      <c r="AT713" s="90"/>
      <c r="AU713" s="90"/>
      <c r="AV713" s="90"/>
      <c r="AW713" s="90"/>
      <c r="AX713" s="91"/>
    </row>
    <row r="714" spans="1:50" ht="26.25" customHeight="1">
      <c r="A714" s="629"/>
      <c r="B714" s="630"/>
      <c r="C714" s="631" t="s">
        <v>246</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88" t="s">
        <v>676</v>
      </c>
      <c r="AE714" s="789"/>
      <c r="AF714" s="790"/>
      <c r="AG714" s="720" t="s">
        <v>679</v>
      </c>
      <c r="AH714" s="721"/>
      <c r="AI714" s="721"/>
      <c r="AJ714" s="721"/>
      <c r="AK714" s="721"/>
      <c r="AL714" s="721"/>
      <c r="AM714" s="721"/>
      <c r="AN714" s="721"/>
      <c r="AO714" s="721"/>
      <c r="AP714" s="721"/>
      <c r="AQ714" s="721"/>
      <c r="AR714" s="721"/>
      <c r="AS714" s="721"/>
      <c r="AT714" s="721"/>
      <c r="AU714" s="721"/>
      <c r="AV714" s="721"/>
      <c r="AW714" s="721"/>
      <c r="AX714" s="722"/>
    </row>
    <row r="715" spans="1:50" ht="83.1" customHeight="1">
      <c r="A715" s="624" t="s">
        <v>39</v>
      </c>
      <c r="B715" s="768"/>
      <c r="C715" s="769" t="s">
        <v>247</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87" t="s">
        <v>670</v>
      </c>
      <c r="AE715" s="588"/>
      <c r="AF715" s="640"/>
      <c r="AG715" s="726" t="s">
        <v>680</v>
      </c>
      <c r="AH715" s="727"/>
      <c r="AI715" s="727"/>
      <c r="AJ715" s="727"/>
      <c r="AK715" s="727"/>
      <c r="AL715" s="727"/>
      <c r="AM715" s="727"/>
      <c r="AN715" s="727"/>
      <c r="AO715" s="727"/>
      <c r="AP715" s="727"/>
      <c r="AQ715" s="727"/>
      <c r="AR715" s="727"/>
      <c r="AS715" s="727"/>
      <c r="AT715" s="727"/>
      <c r="AU715" s="727"/>
      <c r="AV715" s="727"/>
      <c r="AW715" s="727"/>
      <c r="AX715" s="728"/>
    </row>
    <row r="716" spans="1:50" ht="35.25" customHeight="1">
      <c r="A716" s="626"/>
      <c r="B716" s="628"/>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10" t="s">
        <v>670</v>
      </c>
      <c r="AE716" s="611"/>
      <c r="AF716" s="611"/>
      <c r="AG716" s="89" t="s">
        <v>681</v>
      </c>
      <c r="AH716" s="90"/>
      <c r="AI716" s="90"/>
      <c r="AJ716" s="90"/>
      <c r="AK716" s="90"/>
      <c r="AL716" s="90"/>
      <c r="AM716" s="90"/>
      <c r="AN716" s="90"/>
      <c r="AO716" s="90"/>
      <c r="AP716" s="90"/>
      <c r="AQ716" s="90"/>
      <c r="AR716" s="90"/>
      <c r="AS716" s="90"/>
      <c r="AT716" s="90"/>
      <c r="AU716" s="90"/>
      <c r="AV716" s="90"/>
      <c r="AW716" s="90"/>
      <c r="AX716" s="91"/>
    </row>
    <row r="717" spans="1:50" ht="27" customHeight="1">
      <c r="A717" s="626"/>
      <c r="B717" s="628"/>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670</v>
      </c>
      <c r="AE717" s="308"/>
      <c r="AF717" s="308"/>
      <c r="AG717" s="89" t="s">
        <v>682</v>
      </c>
      <c r="AH717" s="90"/>
      <c r="AI717" s="90"/>
      <c r="AJ717" s="90"/>
      <c r="AK717" s="90"/>
      <c r="AL717" s="90"/>
      <c r="AM717" s="90"/>
      <c r="AN717" s="90"/>
      <c r="AO717" s="90"/>
      <c r="AP717" s="90"/>
      <c r="AQ717" s="90"/>
      <c r="AR717" s="90"/>
      <c r="AS717" s="90"/>
      <c r="AT717" s="90"/>
      <c r="AU717" s="90"/>
      <c r="AV717" s="90"/>
      <c r="AW717" s="90"/>
      <c r="AX717" s="91"/>
    </row>
    <row r="718" spans="1:50" ht="27" customHeight="1">
      <c r="A718" s="629"/>
      <c r="B718" s="630"/>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676</v>
      </c>
      <c r="AE718" s="308"/>
      <c r="AF718" s="308"/>
      <c r="AG718" s="115" t="s">
        <v>671</v>
      </c>
      <c r="AH718" s="99"/>
      <c r="AI718" s="99"/>
      <c r="AJ718" s="99"/>
      <c r="AK718" s="99"/>
      <c r="AL718" s="99"/>
      <c r="AM718" s="99"/>
      <c r="AN718" s="99"/>
      <c r="AO718" s="99"/>
      <c r="AP718" s="99"/>
      <c r="AQ718" s="99"/>
      <c r="AR718" s="99"/>
      <c r="AS718" s="99"/>
      <c r="AT718" s="99"/>
      <c r="AU718" s="99"/>
      <c r="AV718" s="99"/>
      <c r="AW718" s="99"/>
      <c r="AX718" s="116"/>
    </row>
    <row r="719" spans="1:50" ht="41.25" customHeight="1">
      <c r="A719" s="760" t="s">
        <v>57</v>
      </c>
      <c r="B719" s="761"/>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c r="AE719" s="588"/>
      <c r="AF719" s="588"/>
      <c r="AG719" s="113" t="s">
        <v>671</v>
      </c>
      <c r="AH719" s="93"/>
      <c r="AI719" s="93"/>
      <c r="AJ719" s="93"/>
      <c r="AK719" s="93"/>
      <c r="AL719" s="93"/>
      <c r="AM719" s="93"/>
      <c r="AN719" s="93"/>
      <c r="AO719" s="93"/>
      <c r="AP719" s="93"/>
      <c r="AQ719" s="93"/>
      <c r="AR719" s="93"/>
      <c r="AS719" s="93"/>
      <c r="AT719" s="93"/>
      <c r="AU719" s="93"/>
      <c r="AV719" s="93"/>
      <c r="AW719" s="93"/>
      <c r="AX719" s="114"/>
    </row>
    <row r="720" spans="1:50" ht="19.7" customHeight="1">
      <c r="A720" s="762"/>
      <c r="B720" s="763"/>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c r="A721" s="762"/>
      <c r="B721" s="763"/>
      <c r="C721" s="278"/>
      <c r="D721" s="279"/>
      <c r="E721" s="279"/>
      <c r="F721" s="280"/>
      <c r="G721" s="269"/>
      <c r="H721" s="270"/>
      <c r="I721" s="63" t="str">
        <f>IF(OR(G721="　", G721=""), "", "-")</f>
        <v/>
      </c>
      <c r="J721" s="273"/>
      <c r="K721" s="273"/>
      <c r="L721" s="63" t="str">
        <f>IF(M721="","","-")</f>
        <v/>
      </c>
      <c r="M721" s="64"/>
      <c r="N721" s="286" t="s">
        <v>638</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c r="A722" s="762"/>
      <c r="B722" s="763"/>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c r="A723" s="762"/>
      <c r="B723" s="763"/>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c r="A724" s="762"/>
      <c r="B724" s="763"/>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c r="A725" s="764"/>
      <c r="B725" s="765"/>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c r="A726" s="624" t="s">
        <v>47</v>
      </c>
      <c r="B726" s="783"/>
      <c r="C726" s="796" t="s">
        <v>52</v>
      </c>
      <c r="D726" s="818"/>
      <c r="E726" s="818"/>
      <c r="F726" s="819"/>
      <c r="G726" s="561" t="s">
        <v>683</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c r="A727" s="784"/>
      <c r="B727" s="785"/>
      <c r="C727" s="732" t="s">
        <v>56</v>
      </c>
      <c r="D727" s="733"/>
      <c r="E727" s="733"/>
      <c r="F727" s="734"/>
      <c r="G727" s="559" t="s">
        <v>704</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c r="A728" s="729" t="s">
        <v>32</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2" ht="33" customHeight="1" thickBot="1">
      <c r="A729" s="618" t="s">
        <v>712</v>
      </c>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2" ht="24.75" customHeight="1">
      <c r="A730" s="723" t="s">
        <v>33</v>
      </c>
      <c r="B730" s="724"/>
      <c r="C730" s="724"/>
      <c r="D730" s="724"/>
      <c r="E730" s="724"/>
      <c r="F730" s="724"/>
      <c r="G730" s="724"/>
      <c r="H730" s="724"/>
      <c r="I730" s="724"/>
      <c r="J730" s="724"/>
      <c r="K730" s="724"/>
      <c r="L730" s="724"/>
      <c r="M730" s="724"/>
      <c r="N730" s="724"/>
      <c r="O730" s="724"/>
      <c r="P730" s="724"/>
      <c r="Q730" s="724"/>
      <c r="R730" s="724"/>
      <c r="S730" s="724"/>
      <c r="T730" s="724"/>
      <c r="U730" s="724"/>
      <c r="V730" s="724"/>
      <c r="W730" s="724"/>
      <c r="X730" s="724"/>
      <c r="Y730" s="724"/>
      <c r="Z730" s="724"/>
      <c r="AA730" s="724"/>
      <c r="AB730" s="724"/>
      <c r="AC730" s="724"/>
      <c r="AD730" s="724"/>
      <c r="AE730" s="724"/>
      <c r="AF730" s="724"/>
      <c r="AG730" s="724"/>
      <c r="AH730" s="724"/>
      <c r="AI730" s="724"/>
      <c r="AJ730" s="724"/>
      <c r="AK730" s="724"/>
      <c r="AL730" s="724"/>
      <c r="AM730" s="724"/>
      <c r="AN730" s="724"/>
      <c r="AO730" s="724"/>
      <c r="AP730" s="724"/>
      <c r="AQ730" s="724"/>
      <c r="AR730" s="724"/>
      <c r="AS730" s="724"/>
      <c r="AT730" s="724"/>
      <c r="AU730" s="724"/>
      <c r="AV730" s="724"/>
      <c r="AW730" s="724"/>
      <c r="AX730" s="725"/>
    </row>
    <row r="731" spans="1:52" ht="67.5" customHeight="1" thickBot="1">
      <c r="A731" s="657" t="s">
        <v>137</v>
      </c>
      <c r="B731" s="658"/>
      <c r="C731" s="658"/>
      <c r="D731" s="658"/>
      <c r="E731" s="659"/>
      <c r="F731" s="713" t="s">
        <v>714</v>
      </c>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2" ht="24.75" customHeight="1">
      <c r="A732" s="723" t="s">
        <v>45</v>
      </c>
      <c r="B732" s="724"/>
      <c r="C732" s="724"/>
      <c r="D732" s="724"/>
      <c r="E732" s="724"/>
      <c r="F732" s="724"/>
      <c r="G732" s="724"/>
      <c r="H732" s="724"/>
      <c r="I732" s="724"/>
      <c r="J732" s="724"/>
      <c r="K732" s="724"/>
      <c r="L732" s="724"/>
      <c r="M732" s="724"/>
      <c r="N732" s="724"/>
      <c r="O732" s="724"/>
      <c r="P732" s="724"/>
      <c r="Q732" s="724"/>
      <c r="R732" s="724"/>
      <c r="S732" s="724"/>
      <c r="T732" s="724"/>
      <c r="U732" s="724"/>
      <c r="V732" s="724"/>
      <c r="W732" s="724"/>
      <c r="X732" s="724"/>
      <c r="Y732" s="724"/>
      <c r="Z732" s="724"/>
      <c r="AA732" s="724"/>
      <c r="AB732" s="724"/>
      <c r="AC732" s="724"/>
      <c r="AD732" s="724"/>
      <c r="AE732" s="724"/>
      <c r="AF732" s="724"/>
      <c r="AG732" s="724"/>
      <c r="AH732" s="724"/>
      <c r="AI732" s="724"/>
      <c r="AJ732" s="724"/>
      <c r="AK732" s="724"/>
      <c r="AL732" s="724"/>
      <c r="AM732" s="724"/>
      <c r="AN732" s="724"/>
      <c r="AO732" s="724"/>
      <c r="AP732" s="724"/>
      <c r="AQ732" s="724"/>
      <c r="AR732" s="724"/>
      <c r="AS732" s="724"/>
      <c r="AT732" s="724"/>
      <c r="AU732" s="724"/>
      <c r="AV732" s="724"/>
      <c r="AW732" s="724"/>
      <c r="AX732" s="725"/>
    </row>
    <row r="733" spans="1:52" ht="66" customHeight="1" thickBot="1">
      <c r="A733" s="657" t="s">
        <v>137</v>
      </c>
      <c r="B733" s="658"/>
      <c r="C733" s="658"/>
      <c r="D733" s="658"/>
      <c r="E733" s="659"/>
      <c r="F733" s="621" t="s">
        <v>715</v>
      </c>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2" ht="24.75" customHeight="1">
      <c r="A734" s="735" t="s">
        <v>34</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2" ht="67.5" customHeight="1" thickBot="1">
      <c r="A735" s="774"/>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2" ht="24.75" customHeight="1">
      <c r="A736" s="634" t="s">
        <v>273</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c r="AZ736" s="10"/>
    </row>
    <row r="737" spans="1:51" ht="24.75" customHeight="1">
      <c r="A737" s="972" t="s">
        <v>589</v>
      </c>
      <c r="B737" s="196"/>
      <c r="C737" s="196"/>
      <c r="D737" s="197"/>
      <c r="E737" s="936" t="s">
        <v>661</v>
      </c>
      <c r="F737" s="937"/>
      <c r="G737" s="937"/>
      <c r="H737" s="937"/>
      <c r="I737" s="937"/>
      <c r="J737" s="937"/>
      <c r="K737" s="937"/>
      <c r="L737" s="937"/>
      <c r="M737" s="937"/>
      <c r="N737" s="937"/>
      <c r="O737" s="937"/>
      <c r="P737" s="939"/>
      <c r="Q737" s="936"/>
      <c r="R737" s="937"/>
      <c r="S737" s="937"/>
      <c r="T737" s="937"/>
      <c r="U737" s="937"/>
      <c r="V737" s="937"/>
      <c r="W737" s="937"/>
      <c r="X737" s="937"/>
      <c r="Y737" s="937"/>
      <c r="Z737" s="937"/>
      <c r="AA737" s="937"/>
      <c r="AB737" s="939"/>
      <c r="AC737" s="936"/>
      <c r="AD737" s="937"/>
      <c r="AE737" s="937"/>
      <c r="AF737" s="937"/>
      <c r="AG737" s="937"/>
      <c r="AH737" s="937"/>
      <c r="AI737" s="937"/>
      <c r="AJ737" s="937"/>
      <c r="AK737" s="937"/>
      <c r="AL737" s="937"/>
      <c r="AM737" s="937"/>
      <c r="AN737" s="939"/>
      <c r="AO737" s="936"/>
      <c r="AP737" s="937"/>
      <c r="AQ737" s="937"/>
      <c r="AR737" s="937"/>
      <c r="AS737" s="937"/>
      <c r="AT737" s="937"/>
      <c r="AU737" s="937"/>
      <c r="AV737" s="937"/>
      <c r="AW737" s="937"/>
      <c r="AX737" s="938"/>
      <c r="AY737" s="82"/>
    </row>
    <row r="738" spans="1:51" ht="24.75" customHeight="1">
      <c r="A738" s="346" t="s">
        <v>314</v>
      </c>
      <c r="B738" s="346"/>
      <c r="C738" s="346"/>
      <c r="D738" s="346"/>
      <c r="E738" s="936" t="s">
        <v>662</v>
      </c>
      <c r="F738" s="937"/>
      <c r="G738" s="937"/>
      <c r="H738" s="937"/>
      <c r="I738" s="937"/>
      <c r="J738" s="937"/>
      <c r="K738" s="937"/>
      <c r="L738" s="937"/>
      <c r="M738" s="937"/>
      <c r="N738" s="937"/>
      <c r="O738" s="937"/>
      <c r="P738" s="939"/>
      <c r="Q738" s="936"/>
      <c r="R738" s="937"/>
      <c r="S738" s="937"/>
      <c r="T738" s="937"/>
      <c r="U738" s="937"/>
      <c r="V738" s="937"/>
      <c r="W738" s="937"/>
      <c r="X738" s="937"/>
      <c r="Y738" s="937"/>
      <c r="Z738" s="937"/>
      <c r="AA738" s="937"/>
      <c r="AB738" s="939"/>
      <c r="AC738" s="936"/>
      <c r="AD738" s="937"/>
      <c r="AE738" s="937"/>
      <c r="AF738" s="937"/>
      <c r="AG738" s="937"/>
      <c r="AH738" s="937"/>
      <c r="AI738" s="937"/>
      <c r="AJ738" s="937"/>
      <c r="AK738" s="937"/>
      <c r="AL738" s="937"/>
      <c r="AM738" s="937"/>
      <c r="AN738" s="939"/>
      <c r="AO738" s="936"/>
      <c r="AP738" s="937"/>
      <c r="AQ738" s="937"/>
      <c r="AR738" s="937"/>
      <c r="AS738" s="937"/>
      <c r="AT738" s="937"/>
      <c r="AU738" s="937"/>
      <c r="AV738" s="937"/>
      <c r="AW738" s="937"/>
      <c r="AX738" s="938"/>
    </row>
    <row r="739" spans="1:51" ht="24.75" customHeight="1">
      <c r="A739" s="346" t="s">
        <v>313</v>
      </c>
      <c r="B739" s="346"/>
      <c r="C739" s="346"/>
      <c r="D739" s="346"/>
      <c r="E739" s="936" t="s">
        <v>663</v>
      </c>
      <c r="F739" s="937"/>
      <c r="G739" s="937"/>
      <c r="H739" s="937"/>
      <c r="I739" s="937"/>
      <c r="J739" s="937"/>
      <c r="K739" s="937"/>
      <c r="L739" s="937"/>
      <c r="M739" s="937"/>
      <c r="N739" s="937"/>
      <c r="O739" s="937"/>
      <c r="P739" s="939"/>
      <c r="Q739" s="936"/>
      <c r="R739" s="937"/>
      <c r="S739" s="937"/>
      <c r="T739" s="937"/>
      <c r="U739" s="937"/>
      <c r="V739" s="937"/>
      <c r="W739" s="937"/>
      <c r="X739" s="937"/>
      <c r="Y739" s="937"/>
      <c r="Z739" s="937"/>
      <c r="AA739" s="937"/>
      <c r="AB739" s="939"/>
      <c r="AC739" s="936"/>
      <c r="AD739" s="937"/>
      <c r="AE739" s="937"/>
      <c r="AF739" s="937"/>
      <c r="AG739" s="937"/>
      <c r="AH739" s="937"/>
      <c r="AI739" s="937"/>
      <c r="AJ739" s="937"/>
      <c r="AK739" s="937"/>
      <c r="AL739" s="937"/>
      <c r="AM739" s="937"/>
      <c r="AN739" s="939"/>
      <c r="AO739" s="936"/>
      <c r="AP739" s="937"/>
      <c r="AQ739" s="937"/>
      <c r="AR739" s="937"/>
      <c r="AS739" s="937"/>
      <c r="AT739" s="937"/>
      <c r="AU739" s="937"/>
      <c r="AV739" s="937"/>
      <c r="AW739" s="937"/>
      <c r="AX739" s="938"/>
    </row>
    <row r="740" spans="1:51" ht="24.75" customHeight="1">
      <c r="A740" s="346" t="s">
        <v>312</v>
      </c>
      <c r="B740" s="346"/>
      <c r="C740" s="346"/>
      <c r="D740" s="346"/>
      <c r="E740" s="936" t="s">
        <v>664</v>
      </c>
      <c r="F740" s="937"/>
      <c r="G740" s="937"/>
      <c r="H740" s="937"/>
      <c r="I740" s="937"/>
      <c r="J740" s="937"/>
      <c r="K740" s="937"/>
      <c r="L740" s="937"/>
      <c r="M740" s="937"/>
      <c r="N740" s="937"/>
      <c r="O740" s="937"/>
      <c r="P740" s="939"/>
      <c r="Q740" s="936"/>
      <c r="R740" s="937"/>
      <c r="S740" s="937"/>
      <c r="T740" s="937"/>
      <c r="U740" s="937"/>
      <c r="V740" s="937"/>
      <c r="W740" s="937"/>
      <c r="X740" s="937"/>
      <c r="Y740" s="937"/>
      <c r="Z740" s="937"/>
      <c r="AA740" s="937"/>
      <c r="AB740" s="939"/>
      <c r="AC740" s="936"/>
      <c r="AD740" s="937"/>
      <c r="AE740" s="937"/>
      <c r="AF740" s="937"/>
      <c r="AG740" s="937"/>
      <c r="AH740" s="937"/>
      <c r="AI740" s="937"/>
      <c r="AJ740" s="937"/>
      <c r="AK740" s="937"/>
      <c r="AL740" s="937"/>
      <c r="AM740" s="937"/>
      <c r="AN740" s="939"/>
      <c r="AO740" s="936"/>
      <c r="AP740" s="937"/>
      <c r="AQ740" s="937"/>
      <c r="AR740" s="937"/>
      <c r="AS740" s="937"/>
      <c r="AT740" s="937"/>
      <c r="AU740" s="937"/>
      <c r="AV740" s="937"/>
      <c r="AW740" s="937"/>
      <c r="AX740" s="938"/>
    </row>
    <row r="741" spans="1:51" ht="24.75" customHeight="1">
      <c r="A741" s="346" t="s">
        <v>311</v>
      </c>
      <c r="B741" s="346"/>
      <c r="C741" s="346"/>
      <c r="D741" s="346"/>
      <c r="E741" s="936" t="s">
        <v>665</v>
      </c>
      <c r="F741" s="937"/>
      <c r="G741" s="937"/>
      <c r="H741" s="937"/>
      <c r="I741" s="937"/>
      <c r="J741" s="937"/>
      <c r="K741" s="937"/>
      <c r="L741" s="937"/>
      <c r="M741" s="937"/>
      <c r="N741" s="937"/>
      <c r="O741" s="937"/>
      <c r="P741" s="939"/>
      <c r="Q741" s="936"/>
      <c r="R741" s="937"/>
      <c r="S741" s="937"/>
      <c r="T741" s="937"/>
      <c r="U741" s="937"/>
      <c r="V741" s="937"/>
      <c r="W741" s="937"/>
      <c r="X741" s="937"/>
      <c r="Y741" s="937"/>
      <c r="Z741" s="937"/>
      <c r="AA741" s="937"/>
      <c r="AB741" s="939"/>
      <c r="AC741" s="936"/>
      <c r="AD741" s="937"/>
      <c r="AE741" s="937"/>
      <c r="AF741" s="937"/>
      <c r="AG741" s="937"/>
      <c r="AH741" s="937"/>
      <c r="AI741" s="937"/>
      <c r="AJ741" s="937"/>
      <c r="AK741" s="937"/>
      <c r="AL741" s="937"/>
      <c r="AM741" s="937"/>
      <c r="AN741" s="939"/>
      <c r="AO741" s="936"/>
      <c r="AP741" s="937"/>
      <c r="AQ741" s="937"/>
      <c r="AR741" s="937"/>
      <c r="AS741" s="937"/>
      <c r="AT741" s="937"/>
      <c r="AU741" s="937"/>
      <c r="AV741" s="937"/>
      <c r="AW741" s="937"/>
      <c r="AX741" s="938"/>
    </row>
    <row r="742" spans="1:51" ht="24.75" customHeight="1">
      <c r="A742" s="346" t="s">
        <v>310</v>
      </c>
      <c r="B742" s="346"/>
      <c r="C742" s="346"/>
      <c r="D742" s="346"/>
      <c r="E742" s="936" t="s">
        <v>666</v>
      </c>
      <c r="F742" s="937"/>
      <c r="G742" s="937"/>
      <c r="H742" s="937"/>
      <c r="I742" s="937"/>
      <c r="J742" s="937"/>
      <c r="K742" s="937"/>
      <c r="L742" s="937"/>
      <c r="M742" s="937"/>
      <c r="N742" s="937"/>
      <c r="O742" s="937"/>
      <c r="P742" s="939"/>
      <c r="Q742" s="936"/>
      <c r="R742" s="937"/>
      <c r="S742" s="937"/>
      <c r="T742" s="937"/>
      <c r="U742" s="937"/>
      <c r="V742" s="937"/>
      <c r="W742" s="937"/>
      <c r="X742" s="937"/>
      <c r="Y742" s="937"/>
      <c r="Z742" s="937"/>
      <c r="AA742" s="937"/>
      <c r="AB742" s="939"/>
      <c r="AC742" s="936"/>
      <c r="AD742" s="937"/>
      <c r="AE742" s="937"/>
      <c r="AF742" s="937"/>
      <c r="AG742" s="937"/>
      <c r="AH742" s="937"/>
      <c r="AI742" s="937"/>
      <c r="AJ742" s="937"/>
      <c r="AK742" s="937"/>
      <c r="AL742" s="937"/>
      <c r="AM742" s="937"/>
      <c r="AN742" s="939"/>
      <c r="AO742" s="936"/>
      <c r="AP742" s="937"/>
      <c r="AQ742" s="937"/>
      <c r="AR742" s="937"/>
      <c r="AS742" s="937"/>
      <c r="AT742" s="937"/>
      <c r="AU742" s="937"/>
      <c r="AV742" s="937"/>
      <c r="AW742" s="937"/>
      <c r="AX742" s="938"/>
    </row>
    <row r="743" spans="1:51" ht="24.75" customHeight="1">
      <c r="A743" s="346" t="s">
        <v>309</v>
      </c>
      <c r="B743" s="346"/>
      <c r="C743" s="346"/>
      <c r="D743" s="346"/>
      <c r="E743" s="936" t="s">
        <v>667</v>
      </c>
      <c r="F743" s="937"/>
      <c r="G743" s="937"/>
      <c r="H743" s="937"/>
      <c r="I743" s="937"/>
      <c r="J743" s="937"/>
      <c r="K743" s="937"/>
      <c r="L743" s="937"/>
      <c r="M743" s="937"/>
      <c r="N743" s="937"/>
      <c r="O743" s="937"/>
      <c r="P743" s="939"/>
      <c r="Q743" s="936"/>
      <c r="R743" s="937"/>
      <c r="S743" s="937"/>
      <c r="T743" s="937"/>
      <c r="U743" s="937"/>
      <c r="V743" s="937"/>
      <c r="W743" s="937"/>
      <c r="X743" s="937"/>
      <c r="Y743" s="937"/>
      <c r="Z743" s="937"/>
      <c r="AA743" s="937"/>
      <c r="AB743" s="939"/>
      <c r="AC743" s="936"/>
      <c r="AD743" s="937"/>
      <c r="AE743" s="937"/>
      <c r="AF743" s="937"/>
      <c r="AG743" s="937"/>
      <c r="AH743" s="937"/>
      <c r="AI743" s="937"/>
      <c r="AJ743" s="937"/>
      <c r="AK743" s="937"/>
      <c r="AL743" s="937"/>
      <c r="AM743" s="937"/>
      <c r="AN743" s="939"/>
      <c r="AO743" s="936"/>
      <c r="AP743" s="937"/>
      <c r="AQ743" s="937"/>
      <c r="AR743" s="937"/>
      <c r="AS743" s="937"/>
      <c r="AT743" s="937"/>
      <c r="AU743" s="937"/>
      <c r="AV743" s="937"/>
      <c r="AW743" s="937"/>
      <c r="AX743" s="938"/>
    </row>
    <row r="744" spans="1:51" ht="24.75" customHeight="1">
      <c r="A744" s="346" t="s">
        <v>308</v>
      </c>
      <c r="B744" s="346"/>
      <c r="C744" s="346"/>
      <c r="D744" s="346"/>
      <c r="E744" s="936" t="s">
        <v>668</v>
      </c>
      <c r="F744" s="937"/>
      <c r="G744" s="937"/>
      <c r="H744" s="937"/>
      <c r="I744" s="937"/>
      <c r="J744" s="937"/>
      <c r="K744" s="937"/>
      <c r="L744" s="937"/>
      <c r="M744" s="937"/>
      <c r="N744" s="937"/>
      <c r="O744" s="937"/>
      <c r="P744" s="939"/>
      <c r="Q744" s="936"/>
      <c r="R744" s="937"/>
      <c r="S744" s="937"/>
      <c r="T744" s="937"/>
      <c r="U744" s="937"/>
      <c r="V744" s="937"/>
      <c r="W744" s="937"/>
      <c r="X744" s="937"/>
      <c r="Y744" s="937"/>
      <c r="Z744" s="937"/>
      <c r="AA744" s="937"/>
      <c r="AB744" s="939"/>
      <c r="AC744" s="936"/>
      <c r="AD744" s="937"/>
      <c r="AE744" s="937"/>
      <c r="AF744" s="937"/>
      <c r="AG744" s="937"/>
      <c r="AH744" s="937"/>
      <c r="AI744" s="937"/>
      <c r="AJ744" s="937"/>
      <c r="AK744" s="937"/>
      <c r="AL744" s="937"/>
      <c r="AM744" s="937"/>
      <c r="AN744" s="939"/>
      <c r="AO744" s="936"/>
      <c r="AP744" s="937"/>
      <c r="AQ744" s="937"/>
      <c r="AR744" s="937"/>
      <c r="AS744" s="937"/>
      <c r="AT744" s="937"/>
      <c r="AU744" s="937"/>
      <c r="AV744" s="937"/>
      <c r="AW744" s="937"/>
      <c r="AX744" s="938"/>
    </row>
    <row r="745" spans="1:51" ht="24.75" customHeight="1">
      <c r="A745" s="346" t="s">
        <v>307</v>
      </c>
      <c r="B745" s="346"/>
      <c r="C745" s="346"/>
      <c r="D745" s="346"/>
      <c r="E745" s="973" t="s">
        <v>669</v>
      </c>
      <c r="F745" s="974"/>
      <c r="G745" s="974"/>
      <c r="H745" s="974"/>
      <c r="I745" s="974"/>
      <c r="J745" s="974"/>
      <c r="K745" s="974"/>
      <c r="L745" s="974"/>
      <c r="M745" s="974"/>
      <c r="N745" s="974"/>
      <c r="O745" s="974"/>
      <c r="P745" s="975"/>
      <c r="Q745" s="973"/>
      <c r="R745" s="974"/>
      <c r="S745" s="974"/>
      <c r="T745" s="974"/>
      <c r="U745" s="974"/>
      <c r="V745" s="974"/>
      <c r="W745" s="974"/>
      <c r="X745" s="974"/>
      <c r="Y745" s="974"/>
      <c r="Z745" s="974"/>
      <c r="AA745" s="974"/>
      <c r="AB745" s="975"/>
      <c r="AC745" s="973"/>
      <c r="AD745" s="974"/>
      <c r="AE745" s="974"/>
      <c r="AF745" s="974"/>
      <c r="AG745" s="974"/>
      <c r="AH745" s="974"/>
      <c r="AI745" s="974"/>
      <c r="AJ745" s="974"/>
      <c r="AK745" s="974"/>
      <c r="AL745" s="974"/>
      <c r="AM745" s="974"/>
      <c r="AN745" s="975"/>
      <c r="AO745" s="936"/>
      <c r="AP745" s="937"/>
      <c r="AQ745" s="937"/>
      <c r="AR745" s="937"/>
      <c r="AS745" s="937"/>
      <c r="AT745" s="937"/>
      <c r="AU745" s="937"/>
      <c r="AV745" s="937"/>
      <c r="AW745" s="937"/>
      <c r="AX745" s="938"/>
    </row>
    <row r="746" spans="1:51" ht="24.75" customHeight="1">
      <c r="A746" s="346" t="s">
        <v>462</v>
      </c>
      <c r="B746" s="346"/>
      <c r="C746" s="346"/>
      <c r="D746" s="346"/>
      <c r="E746" s="942" t="s">
        <v>627</v>
      </c>
      <c r="F746" s="940"/>
      <c r="G746" s="940"/>
      <c r="H746" s="85" t="str">
        <f>IF(E746="","","-")</f>
        <v>-</v>
      </c>
      <c r="I746" s="940"/>
      <c r="J746" s="940"/>
      <c r="K746" s="85" t="str">
        <f>IF(I746="","","-")</f>
        <v/>
      </c>
      <c r="L746" s="941">
        <v>377</v>
      </c>
      <c r="M746" s="941"/>
      <c r="N746" s="85" t="str">
        <f>IF(O746="","","-")</f>
        <v/>
      </c>
      <c r="O746" s="943"/>
      <c r="P746" s="944"/>
      <c r="Q746" s="942"/>
      <c r="R746" s="940"/>
      <c r="S746" s="940"/>
      <c r="T746" s="85" t="str">
        <f>IF(Q746="","","-")</f>
        <v/>
      </c>
      <c r="U746" s="940"/>
      <c r="V746" s="940"/>
      <c r="W746" s="85" t="str">
        <f>IF(U746="","","-")</f>
        <v/>
      </c>
      <c r="X746" s="941"/>
      <c r="Y746" s="941"/>
      <c r="Z746" s="85" t="str">
        <f>IF(AA746="","","-")</f>
        <v/>
      </c>
      <c r="AA746" s="943"/>
      <c r="AB746" s="944"/>
      <c r="AC746" s="942"/>
      <c r="AD746" s="940"/>
      <c r="AE746" s="940"/>
      <c r="AF746" s="85" t="str">
        <f>IF(AC746="","","-")</f>
        <v/>
      </c>
      <c r="AG746" s="940"/>
      <c r="AH746" s="940"/>
      <c r="AI746" s="85" t="str">
        <f>IF(AG746="","","-")</f>
        <v/>
      </c>
      <c r="AJ746" s="941"/>
      <c r="AK746" s="941"/>
      <c r="AL746" s="85" t="str">
        <f>IF(AM746="","","-")</f>
        <v/>
      </c>
      <c r="AM746" s="943"/>
      <c r="AN746" s="944"/>
      <c r="AO746" s="942"/>
      <c r="AP746" s="940"/>
      <c r="AQ746" s="85" t="str">
        <f>IF(AO746="","","-")</f>
        <v/>
      </c>
      <c r="AR746" s="940"/>
      <c r="AS746" s="940"/>
      <c r="AT746" s="85" t="str">
        <f>IF(AR746="","","-")</f>
        <v/>
      </c>
      <c r="AU746" s="941"/>
      <c r="AV746" s="941"/>
      <c r="AW746" s="85" t="str">
        <f>IF(AX746="","","-")</f>
        <v/>
      </c>
      <c r="AX746" s="88"/>
    </row>
    <row r="747" spans="1:51" ht="24.75" customHeight="1">
      <c r="A747" s="346" t="s">
        <v>426</v>
      </c>
      <c r="B747" s="346"/>
      <c r="C747" s="346"/>
      <c r="D747" s="346"/>
      <c r="E747" s="942" t="s">
        <v>627</v>
      </c>
      <c r="F747" s="940"/>
      <c r="G747" s="940"/>
      <c r="H747" s="85" t="str">
        <f>IF(E747="","","-")</f>
        <v>-</v>
      </c>
      <c r="I747" s="940"/>
      <c r="J747" s="940"/>
      <c r="K747" s="85" t="str">
        <f>IF(I747="","","-")</f>
        <v/>
      </c>
      <c r="L747" s="941">
        <v>383</v>
      </c>
      <c r="M747" s="941"/>
      <c r="N747" s="85" t="str">
        <f>IF(O747="","","-")</f>
        <v/>
      </c>
      <c r="O747" s="943"/>
      <c r="P747" s="944"/>
      <c r="Q747" s="942"/>
      <c r="R747" s="940"/>
      <c r="S747" s="940"/>
      <c r="T747" s="85" t="str">
        <f>IF(Q747="","","-")</f>
        <v/>
      </c>
      <c r="U747" s="940"/>
      <c r="V747" s="940"/>
      <c r="W747" s="85" t="str">
        <f>IF(U747="","","-")</f>
        <v/>
      </c>
      <c r="X747" s="941"/>
      <c r="Y747" s="941"/>
      <c r="Z747" s="85" t="str">
        <f>IF(AA747="","","-")</f>
        <v/>
      </c>
      <c r="AA747" s="943"/>
      <c r="AB747" s="944"/>
      <c r="AC747" s="942"/>
      <c r="AD747" s="940"/>
      <c r="AE747" s="940"/>
      <c r="AF747" s="85" t="str">
        <f>IF(AC747="","","-")</f>
        <v/>
      </c>
      <c r="AG747" s="940"/>
      <c r="AH747" s="940"/>
      <c r="AI747" s="85" t="str">
        <f>IF(AG747="","","-")</f>
        <v/>
      </c>
      <c r="AJ747" s="941"/>
      <c r="AK747" s="941"/>
      <c r="AL747" s="85" t="str">
        <f>IF(AM747="","","-")</f>
        <v/>
      </c>
      <c r="AM747" s="943"/>
      <c r="AN747" s="944"/>
      <c r="AO747" s="942"/>
      <c r="AP747" s="940"/>
      <c r="AQ747" s="85" t="str">
        <f>IF(AO747="","","-")</f>
        <v/>
      </c>
      <c r="AR747" s="940"/>
      <c r="AS747" s="940"/>
      <c r="AT747" s="85" t="str">
        <f>IF(AR747="","","-")</f>
        <v/>
      </c>
      <c r="AU747" s="941"/>
      <c r="AV747" s="941"/>
      <c r="AW747" s="85" t="str">
        <f>IF(AX747="","","-")</f>
        <v/>
      </c>
      <c r="AX747" s="88"/>
    </row>
    <row r="748" spans="1:51" ht="28.35" customHeight="1">
      <c r="A748" s="597" t="s">
        <v>301</v>
      </c>
      <c r="B748" s="598"/>
      <c r="C748" s="598"/>
      <c r="D748" s="598"/>
      <c r="E748" s="598"/>
      <c r="F748" s="599"/>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thickBot="1">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33" customHeight="1">
      <c r="A787" s="612" t="s">
        <v>303</v>
      </c>
      <c r="B787" s="613"/>
      <c r="C787" s="613"/>
      <c r="D787" s="613"/>
      <c r="E787" s="613"/>
      <c r="F787" s="614"/>
      <c r="G787" s="578" t="s">
        <v>685</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686</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7"/>
    </row>
    <row r="788" spans="1:51" ht="30" customHeight="1">
      <c r="A788" s="615"/>
      <c r="B788" s="616"/>
      <c r="C788" s="616"/>
      <c r="D788" s="616"/>
      <c r="E788" s="616"/>
      <c r="F788" s="617"/>
      <c r="G788" s="796" t="s">
        <v>17</v>
      </c>
      <c r="H788" s="652"/>
      <c r="I788" s="652"/>
      <c r="J788" s="652"/>
      <c r="K788" s="652"/>
      <c r="L788" s="651" t="s">
        <v>18</v>
      </c>
      <c r="M788" s="652"/>
      <c r="N788" s="652"/>
      <c r="O788" s="652"/>
      <c r="P788" s="652"/>
      <c r="Q788" s="652"/>
      <c r="R788" s="652"/>
      <c r="S788" s="652"/>
      <c r="T788" s="652"/>
      <c r="U788" s="652"/>
      <c r="V788" s="652"/>
      <c r="W788" s="652"/>
      <c r="X788" s="653"/>
      <c r="Y788" s="637" t="s">
        <v>19</v>
      </c>
      <c r="Z788" s="638"/>
      <c r="AA788" s="638"/>
      <c r="AB788" s="782"/>
      <c r="AC788" s="796" t="s">
        <v>17</v>
      </c>
      <c r="AD788" s="652"/>
      <c r="AE788" s="652"/>
      <c r="AF788" s="652"/>
      <c r="AG788" s="652"/>
      <c r="AH788" s="651" t="s">
        <v>18</v>
      </c>
      <c r="AI788" s="652"/>
      <c r="AJ788" s="652"/>
      <c r="AK788" s="652"/>
      <c r="AL788" s="652"/>
      <c r="AM788" s="652"/>
      <c r="AN788" s="652"/>
      <c r="AO788" s="652"/>
      <c r="AP788" s="652"/>
      <c r="AQ788" s="652"/>
      <c r="AR788" s="652"/>
      <c r="AS788" s="652"/>
      <c r="AT788" s="653"/>
      <c r="AU788" s="637" t="s">
        <v>19</v>
      </c>
      <c r="AV788" s="638"/>
      <c r="AW788" s="638"/>
      <c r="AX788" s="639"/>
    </row>
    <row r="789" spans="1:51" ht="30" customHeight="1">
      <c r="A789" s="615"/>
      <c r="B789" s="616"/>
      <c r="C789" s="616"/>
      <c r="D789" s="616"/>
      <c r="E789" s="616"/>
      <c r="F789" s="617"/>
      <c r="G789" s="654" t="s">
        <v>687</v>
      </c>
      <c r="H789" s="655"/>
      <c r="I789" s="655"/>
      <c r="J789" s="655"/>
      <c r="K789" s="656"/>
      <c r="L789" s="648" t="s">
        <v>688</v>
      </c>
      <c r="M789" s="649"/>
      <c r="N789" s="649"/>
      <c r="O789" s="649"/>
      <c r="P789" s="649"/>
      <c r="Q789" s="649"/>
      <c r="R789" s="649"/>
      <c r="S789" s="649"/>
      <c r="T789" s="649"/>
      <c r="U789" s="649"/>
      <c r="V789" s="649"/>
      <c r="W789" s="649"/>
      <c r="X789" s="650"/>
      <c r="Y789" s="367">
        <v>2.2999999999999998</v>
      </c>
      <c r="Z789" s="368"/>
      <c r="AA789" s="368"/>
      <c r="AB789" s="786"/>
      <c r="AC789" s="654" t="s">
        <v>687</v>
      </c>
      <c r="AD789" s="655"/>
      <c r="AE789" s="655"/>
      <c r="AF789" s="655"/>
      <c r="AG789" s="656"/>
      <c r="AH789" s="648" t="s">
        <v>689</v>
      </c>
      <c r="AI789" s="649"/>
      <c r="AJ789" s="649"/>
      <c r="AK789" s="649"/>
      <c r="AL789" s="649"/>
      <c r="AM789" s="649"/>
      <c r="AN789" s="649"/>
      <c r="AO789" s="649"/>
      <c r="AP789" s="649"/>
      <c r="AQ789" s="649"/>
      <c r="AR789" s="649"/>
      <c r="AS789" s="649"/>
      <c r="AT789" s="650"/>
      <c r="AU789" s="367">
        <v>3.1</v>
      </c>
      <c r="AV789" s="368"/>
      <c r="AW789" s="368"/>
      <c r="AX789" s="369"/>
    </row>
    <row r="790" spans="1:51" ht="30" hidden="1" customHeight="1">
      <c r="A790" s="615"/>
      <c r="B790" s="616"/>
      <c r="C790" s="616"/>
      <c r="D790" s="616"/>
      <c r="E790" s="616"/>
      <c r="F790" s="617"/>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30" hidden="1" customHeight="1">
      <c r="A791" s="615"/>
      <c r="B791" s="616"/>
      <c r="C791" s="616"/>
      <c r="D791" s="616"/>
      <c r="E791" s="616"/>
      <c r="F791" s="617"/>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30" hidden="1" customHeight="1">
      <c r="A792" s="615"/>
      <c r="B792" s="616"/>
      <c r="C792" s="616"/>
      <c r="D792" s="616"/>
      <c r="E792" s="616"/>
      <c r="F792" s="617"/>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30" hidden="1" customHeight="1">
      <c r="A793" s="615"/>
      <c r="B793" s="616"/>
      <c r="C793" s="616"/>
      <c r="D793" s="616"/>
      <c r="E793" s="616"/>
      <c r="F793" s="617"/>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30" hidden="1" customHeight="1">
      <c r="A794" s="615"/>
      <c r="B794" s="616"/>
      <c r="C794" s="616"/>
      <c r="D794" s="616"/>
      <c r="E794" s="616"/>
      <c r="F794" s="617"/>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30" hidden="1" customHeight="1">
      <c r="A795" s="615"/>
      <c r="B795" s="616"/>
      <c r="C795" s="616"/>
      <c r="D795" s="616"/>
      <c r="E795" s="616"/>
      <c r="F795" s="617"/>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30" hidden="1" customHeight="1">
      <c r="A796" s="615"/>
      <c r="B796" s="616"/>
      <c r="C796" s="616"/>
      <c r="D796" s="616"/>
      <c r="E796" s="616"/>
      <c r="F796" s="617"/>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30" hidden="1" customHeight="1">
      <c r="A797" s="615"/>
      <c r="B797" s="616"/>
      <c r="C797" s="616"/>
      <c r="D797" s="616"/>
      <c r="E797" s="616"/>
      <c r="F797" s="617"/>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30" hidden="1" customHeight="1">
      <c r="A798" s="615"/>
      <c r="B798" s="616"/>
      <c r="C798" s="616"/>
      <c r="D798" s="616"/>
      <c r="E798" s="616"/>
      <c r="F798" s="617"/>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30" customHeight="1">
      <c r="A799" s="615"/>
      <c r="B799" s="616"/>
      <c r="C799" s="616"/>
      <c r="D799" s="616"/>
      <c r="E799" s="616"/>
      <c r="F799" s="617"/>
      <c r="G799" s="807" t="s">
        <v>20</v>
      </c>
      <c r="H799" s="808"/>
      <c r="I799" s="808"/>
      <c r="J799" s="808"/>
      <c r="K799" s="808"/>
      <c r="L799" s="809"/>
      <c r="M799" s="810"/>
      <c r="N799" s="810"/>
      <c r="O799" s="810"/>
      <c r="P799" s="810"/>
      <c r="Q799" s="810"/>
      <c r="R799" s="810"/>
      <c r="S799" s="810"/>
      <c r="T799" s="810"/>
      <c r="U799" s="810"/>
      <c r="V799" s="810"/>
      <c r="W799" s="810"/>
      <c r="X799" s="811"/>
      <c r="Y799" s="812">
        <f>SUM(Y789:AB798)</f>
        <v>2.2999999999999998</v>
      </c>
      <c r="Z799" s="813"/>
      <c r="AA799" s="813"/>
      <c r="AB799" s="814"/>
      <c r="AC799" s="807" t="s">
        <v>20</v>
      </c>
      <c r="AD799" s="808"/>
      <c r="AE799" s="808"/>
      <c r="AF799" s="808"/>
      <c r="AG799" s="808"/>
      <c r="AH799" s="809"/>
      <c r="AI799" s="810"/>
      <c r="AJ799" s="810"/>
      <c r="AK799" s="810"/>
      <c r="AL799" s="810"/>
      <c r="AM799" s="810"/>
      <c r="AN799" s="810"/>
      <c r="AO799" s="810"/>
      <c r="AP799" s="810"/>
      <c r="AQ799" s="810"/>
      <c r="AR799" s="810"/>
      <c r="AS799" s="810"/>
      <c r="AT799" s="811"/>
      <c r="AU799" s="812">
        <f>SUM(AU789:AX798)</f>
        <v>3.1</v>
      </c>
      <c r="AV799" s="813"/>
      <c r="AW799" s="813"/>
      <c r="AX799" s="815"/>
    </row>
    <row r="800" spans="1:51" ht="24.75" hidden="1" customHeight="1">
      <c r="A800" s="615"/>
      <c r="B800" s="616"/>
      <c r="C800" s="616"/>
      <c r="D800" s="616"/>
      <c r="E800" s="616"/>
      <c r="F800" s="617"/>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7"/>
      <c r="AY800">
        <f>COUNTA($G$802,$AC$802)</f>
        <v>0</v>
      </c>
    </row>
    <row r="801" spans="1:51" ht="24.75" hidden="1" customHeight="1">
      <c r="A801" s="615"/>
      <c r="B801" s="616"/>
      <c r="C801" s="616"/>
      <c r="D801" s="616"/>
      <c r="E801" s="616"/>
      <c r="F801" s="617"/>
      <c r="G801" s="796" t="s">
        <v>17</v>
      </c>
      <c r="H801" s="652"/>
      <c r="I801" s="652"/>
      <c r="J801" s="652"/>
      <c r="K801" s="652"/>
      <c r="L801" s="651" t="s">
        <v>18</v>
      </c>
      <c r="M801" s="652"/>
      <c r="N801" s="652"/>
      <c r="O801" s="652"/>
      <c r="P801" s="652"/>
      <c r="Q801" s="652"/>
      <c r="R801" s="652"/>
      <c r="S801" s="652"/>
      <c r="T801" s="652"/>
      <c r="U801" s="652"/>
      <c r="V801" s="652"/>
      <c r="W801" s="652"/>
      <c r="X801" s="653"/>
      <c r="Y801" s="637" t="s">
        <v>19</v>
      </c>
      <c r="Z801" s="638"/>
      <c r="AA801" s="638"/>
      <c r="AB801" s="782"/>
      <c r="AC801" s="796" t="s">
        <v>17</v>
      </c>
      <c r="AD801" s="652"/>
      <c r="AE801" s="652"/>
      <c r="AF801" s="652"/>
      <c r="AG801" s="652"/>
      <c r="AH801" s="651" t="s">
        <v>18</v>
      </c>
      <c r="AI801" s="652"/>
      <c r="AJ801" s="652"/>
      <c r="AK801" s="652"/>
      <c r="AL801" s="652"/>
      <c r="AM801" s="652"/>
      <c r="AN801" s="652"/>
      <c r="AO801" s="652"/>
      <c r="AP801" s="652"/>
      <c r="AQ801" s="652"/>
      <c r="AR801" s="652"/>
      <c r="AS801" s="652"/>
      <c r="AT801" s="653"/>
      <c r="AU801" s="637" t="s">
        <v>19</v>
      </c>
      <c r="AV801" s="638"/>
      <c r="AW801" s="638"/>
      <c r="AX801" s="639"/>
      <c r="AY801">
        <f>$AY$800</f>
        <v>0</v>
      </c>
    </row>
    <row r="802" spans="1:51" ht="24.75" hidden="1" customHeight="1">
      <c r="A802" s="615"/>
      <c r="B802" s="616"/>
      <c r="C802" s="616"/>
      <c r="D802" s="616"/>
      <c r="E802" s="616"/>
      <c r="F802" s="617"/>
      <c r="G802" s="654"/>
      <c r="H802" s="655"/>
      <c r="I802" s="655"/>
      <c r="J802" s="655"/>
      <c r="K802" s="656"/>
      <c r="L802" s="648"/>
      <c r="M802" s="649"/>
      <c r="N802" s="649"/>
      <c r="O802" s="649"/>
      <c r="P802" s="649"/>
      <c r="Q802" s="649"/>
      <c r="R802" s="649"/>
      <c r="S802" s="649"/>
      <c r="T802" s="649"/>
      <c r="U802" s="649"/>
      <c r="V802" s="649"/>
      <c r="W802" s="649"/>
      <c r="X802" s="650"/>
      <c r="Y802" s="367"/>
      <c r="Z802" s="368"/>
      <c r="AA802" s="368"/>
      <c r="AB802" s="786"/>
      <c r="AC802" s="654"/>
      <c r="AD802" s="655"/>
      <c r="AE802" s="655"/>
      <c r="AF802" s="655"/>
      <c r="AG802" s="656"/>
      <c r="AH802" s="648"/>
      <c r="AI802" s="649"/>
      <c r="AJ802" s="649"/>
      <c r="AK802" s="649"/>
      <c r="AL802" s="649"/>
      <c r="AM802" s="649"/>
      <c r="AN802" s="649"/>
      <c r="AO802" s="649"/>
      <c r="AP802" s="649"/>
      <c r="AQ802" s="649"/>
      <c r="AR802" s="649"/>
      <c r="AS802" s="649"/>
      <c r="AT802" s="650"/>
      <c r="AU802" s="367"/>
      <c r="AV802" s="368"/>
      <c r="AW802" s="368"/>
      <c r="AX802" s="369"/>
      <c r="AY802">
        <f t="shared" ref="AY802:AY812" si="115">$AY$800</f>
        <v>0</v>
      </c>
    </row>
    <row r="803" spans="1:51" ht="24.75" hidden="1" customHeight="1">
      <c r="A803" s="615"/>
      <c r="B803" s="616"/>
      <c r="C803" s="616"/>
      <c r="D803" s="616"/>
      <c r="E803" s="616"/>
      <c r="F803" s="617"/>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c r="A804" s="615"/>
      <c r="B804" s="616"/>
      <c r="C804" s="616"/>
      <c r="D804" s="616"/>
      <c r="E804" s="616"/>
      <c r="F804" s="617"/>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c r="A805" s="615"/>
      <c r="B805" s="616"/>
      <c r="C805" s="616"/>
      <c r="D805" s="616"/>
      <c r="E805" s="616"/>
      <c r="F805" s="617"/>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c r="A806" s="615"/>
      <c r="B806" s="616"/>
      <c r="C806" s="616"/>
      <c r="D806" s="616"/>
      <c r="E806" s="616"/>
      <c r="F806" s="617"/>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c r="A807" s="615"/>
      <c r="B807" s="616"/>
      <c r="C807" s="616"/>
      <c r="D807" s="616"/>
      <c r="E807" s="616"/>
      <c r="F807" s="617"/>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c r="A808" s="615"/>
      <c r="B808" s="616"/>
      <c r="C808" s="616"/>
      <c r="D808" s="616"/>
      <c r="E808" s="616"/>
      <c r="F808" s="617"/>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c r="A809" s="615"/>
      <c r="B809" s="616"/>
      <c r="C809" s="616"/>
      <c r="D809" s="616"/>
      <c r="E809" s="616"/>
      <c r="F809" s="617"/>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c r="A810" s="615"/>
      <c r="B810" s="616"/>
      <c r="C810" s="616"/>
      <c r="D810" s="616"/>
      <c r="E810" s="616"/>
      <c r="F810" s="617"/>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c r="A811" s="615"/>
      <c r="B811" s="616"/>
      <c r="C811" s="616"/>
      <c r="D811" s="616"/>
      <c r="E811" s="616"/>
      <c r="F811" s="617"/>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c r="A812" s="615"/>
      <c r="B812" s="616"/>
      <c r="C812" s="616"/>
      <c r="D812" s="616"/>
      <c r="E812" s="616"/>
      <c r="F812" s="617"/>
      <c r="G812" s="807" t="s">
        <v>20</v>
      </c>
      <c r="H812" s="808"/>
      <c r="I812" s="808"/>
      <c r="J812" s="808"/>
      <c r="K812" s="808"/>
      <c r="L812" s="809"/>
      <c r="M812" s="810"/>
      <c r="N812" s="810"/>
      <c r="O812" s="810"/>
      <c r="P812" s="810"/>
      <c r="Q812" s="810"/>
      <c r="R812" s="810"/>
      <c r="S812" s="810"/>
      <c r="T812" s="810"/>
      <c r="U812" s="810"/>
      <c r="V812" s="810"/>
      <c r="W812" s="810"/>
      <c r="X812" s="811"/>
      <c r="Y812" s="812">
        <f>SUM(Y802:AB811)</f>
        <v>0</v>
      </c>
      <c r="Z812" s="813"/>
      <c r="AA812" s="813"/>
      <c r="AB812" s="814"/>
      <c r="AC812" s="807" t="s">
        <v>20</v>
      </c>
      <c r="AD812" s="808"/>
      <c r="AE812" s="808"/>
      <c r="AF812" s="808"/>
      <c r="AG812" s="808"/>
      <c r="AH812" s="809"/>
      <c r="AI812" s="810"/>
      <c r="AJ812" s="810"/>
      <c r="AK812" s="810"/>
      <c r="AL812" s="810"/>
      <c r="AM812" s="810"/>
      <c r="AN812" s="810"/>
      <c r="AO812" s="810"/>
      <c r="AP812" s="810"/>
      <c r="AQ812" s="810"/>
      <c r="AR812" s="810"/>
      <c r="AS812" s="810"/>
      <c r="AT812" s="811"/>
      <c r="AU812" s="812">
        <f>SUM(AU802:AX811)</f>
        <v>0</v>
      </c>
      <c r="AV812" s="813"/>
      <c r="AW812" s="813"/>
      <c r="AX812" s="815"/>
      <c r="AY812">
        <f t="shared" si="115"/>
        <v>0</v>
      </c>
    </row>
    <row r="813" spans="1:51" ht="24.75" hidden="1" customHeight="1">
      <c r="A813" s="615"/>
      <c r="B813" s="616"/>
      <c r="C813" s="616"/>
      <c r="D813" s="616"/>
      <c r="E813" s="616"/>
      <c r="F813" s="617"/>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7"/>
      <c r="AY813">
        <f>COUNTA($G$815,$AC$815)</f>
        <v>0</v>
      </c>
    </row>
    <row r="814" spans="1:51" ht="24.75" hidden="1" customHeight="1">
      <c r="A814" s="615"/>
      <c r="B814" s="616"/>
      <c r="C814" s="616"/>
      <c r="D814" s="616"/>
      <c r="E814" s="616"/>
      <c r="F814" s="617"/>
      <c r="G814" s="796" t="s">
        <v>17</v>
      </c>
      <c r="H814" s="652"/>
      <c r="I814" s="652"/>
      <c r="J814" s="652"/>
      <c r="K814" s="652"/>
      <c r="L814" s="651" t="s">
        <v>18</v>
      </c>
      <c r="M814" s="652"/>
      <c r="N814" s="652"/>
      <c r="O814" s="652"/>
      <c r="P814" s="652"/>
      <c r="Q814" s="652"/>
      <c r="R814" s="652"/>
      <c r="S814" s="652"/>
      <c r="T814" s="652"/>
      <c r="U814" s="652"/>
      <c r="V814" s="652"/>
      <c r="W814" s="652"/>
      <c r="X814" s="653"/>
      <c r="Y814" s="637" t="s">
        <v>19</v>
      </c>
      <c r="Z814" s="638"/>
      <c r="AA814" s="638"/>
      <c r="AB814" s="782"/>
      <c r="AC814" s="796" t="s">
        <v>17</v>
      </c>
      <c r="AD814" s="652"/>
      <c r="AE814" s="652"/>
      <c r="AF814" s="652"/>
      <c r="AG814" s="652"/>
      <c r="AH814" s="651" t="s">
        <v>18</v>
      </c>
      <c r="AI814" s="652"/>
      <c r="AJ814" s="652"/>
      <c r="AK814" s="652"/>
      <c r="AL814" s="652"/>
      <c r="AM814" s="652"/>
      <c r="AN814" s="652"/>
      <c r="AO814" s="652"/>
      <c r="AP814" s="652"/>
      <c r="AQ814" s="652"/>
      <c r="AR814" s="652"/>
      <c r="AS814" s="652"/>
      <c r="AT814" s="653"/>
      <c r="AU814" s="637" t="s">
        <v>19</v>
      </c>
      <c r="AV814" s="638"/>
      <c r="AW814" s="638"/>
      <c r="AX814" s="639"/>
      <c r="AY814">
        <f>$AY$813</f>
        <v>0</v>
      </c>
    </row>
    <row r="815" spans="1:51" ht="24.75" hidden="1" customHeight="1">
      <c r="A815" s="615"/>
      <c r="B815" s="616"/>
      <c r="C815" s="616"/>
      <c r="D815" s="616"/>
      <c r="E815" s="616"/>
      <c r="F815" s="617"/>
      <c r="G815" s="654"/>
      <c r="H815" s="655"/>
      <c r="I815" s="655"/>
      <c r="J815" s="655"/>
      <c r="K815" s="656"/>
      <c r="L815" s="648"/>
      <c r="M815" s="649"/>
      <c r="N815" s="649"/>
      <c r="O815" s="649"/>
      <c r="P815" s="649"/>
      <c r="Q815" s="649"/>
      <c r="R815" s="649"/>
      <c r="S815" s="649"/>
      <c r="T815" s="649"/>
      <c r="U815" s="649"/>
      <c r="V815" s="649"/>
      <c r="W815" s="649"/>
      <c r="X815" s="650"/>
      <c r="Y815" s="367"/>
      <c r="Z815" s="368"/>
      <c r="AA815" s="368"/>
      <c r="AB815" s="786"/>
      <c r="AC815" s="654"/>
      <c r="AD815" s="655"/>
      <c r="AE815" s="655"/>
      <c r="AF815" s="655"/>
      <c r="AG815" s="656"/>
      <c r="AH815" s="648"/>
      <c r="AI815" s="649"/>
      <c r="AJ815" s="649"/>
      <c r="AK815" s="649"/>
      <c r="AL815" s="649"/>
      <c r="AM815" s="649"/>
      <c r="AN815" s="649"/>
      <c r="AO815" s="649"/>
      <c r="AP815" s="649"/>
      <c r="AQ815" s="649"/>
      <c r="AR815" s="649"/>
      <c r="AS815" s="649"/>
      <c r="AT815" s="650"/>
      <c r="AU815" s="367"/>
      <c r="AV815" s="368"/>
      <c r="AW815" s="368"/>
      <c r="AX815" s="369"/>
      <c r="AY815">
        <f t="shared" ref="AY815:AY825" si="116">$AY$813</f>
        <v>0</v>
      </c>
    </row>
    <row r="816" spans="1:51" ht="24.75" hidden="1" customHeight="1">
      <c r="A816" s="615"/>
      <c r="B816" s="616"/>
      <c r="C816" s="616"/>
      <c r="D816" s="616"/>
      <c r="E816" s="616"/>
      <c r="F816" s="617"/>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c r="A817" s="615"/>
      <c r="B817" s="616"/>
      <c r="C817" s="616"/>
      <c r="D817" s="616"/>
      <c r="E817" s="616"/>
      <c r="F817" s="617"/>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c r="A818" s="615"/>
      <c r="B818" s="616"/>
      <c r="C818" s="616"/>
      <c r="D818" s="616"/>
      <c r="E818" s="616"/>
      <c r="F818" s="617"/>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c r="A819" s="615"/>
      <c r="B819" s="616"/>
      <c r="C819" s="616"/>
      <c r="D819" s="616"/>
      <c r="E819" s="616"/>
      <c r="F819" s="617"/>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c r="A820" s="615"/>
      <c r="B820" s="616"/>
      <c r="C820" s="616"/>
      <c r="D820" s="616"/>
      <c r="E820" s="616"/>
      <c r="F820" s="617"/>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c r="A821" s="615"/>
      <c r="B821" s="616"/>
      <c r="C821" s="616"/>
      <c r="D821" s="616"/>
      <c r="E821" s="616"/>
      <c r="F821" s="617"/>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c r="A822" s="615"/>
      <c r="B822" s="616"/>
      <c r="C822" s="616"/>
      <c r="D822" s="616"/>
      <c r="E822" s="616"/>
      <c r="F822" s="617"/>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c r="A823" s="615"/>
      <c r="B823" s="616"/>
      <c r="C823" s="616"/>
      <c r="D823" s="616"/>
      <c r="E823" s="616"/>
      <c r="F823" s="617"/>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c r="A824" s="615"/>
      <c r="B824" s="616"/>
      <c r="C824" s="616"/>
      <c r="D824" s="616"/>
      <c r="E824" s="616"/>
      <c r="F824" s="617"/>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c r="A825" s="615"/>
      <c r="B825" s="616"/>
      <c r="C825" s="616"/>
      <c r="D825" s="616"/>
      <c r="E825" s="616"/>
      <c r="F825" s="617"/>
      <c r="G825" s="807" t="s">
        <v>20</v>
      </c>
      <c r="H825" s="808"/>
      <c r="I825" s="808"/>
      <c r="J825" s="808"/>
      <c r="K825" s="808"/>
      <c r="L825" s="809"/>
      <c r="M825" s="810"/>
      <c r="N825" s="810"/>
      <c r="O825" s="810"/>
      <c r="P825" s="810"/>
      <c r="Q825" s="810"/>
      <c r="R825" s="810"/>
      <c r="S825" s="810"/>
      <c r="T825" s="810"/>
      <c r="U825" s="810"/>
      <c r="V825" s="810"/>
      <c r="W825" s="810"/>
      <c r="X825" s="811"/>
      <c r="Y825" s="812">
        <f>SUM(Y815:AB824)</f>
        <v>0</v>
      </c>
      <c r="Z825" s="813"/>
      <c r="AA825" s="813"/>
      <c r="AB825" s="814"/>
      <c r="AC825" s="807" t="s">
        <v>20</v>
      </c>
      <c r="AD825" s="808"/>
      <c r="AE825" s="808"/>
      <c r="AF825" s="808"/>
      <c r="AG825" s="808"/>
      <c r="AH825" s="809"/>
      <c r="AI825" s="810"/>
      <c r="AJ825" s="810"/>
      <c r="AK825" s="810"/>
      <c r="AL825" s="810"/>
      <c r="AM825" s="810"/>
      <c r="AN825" s="810"/>
      <c r="AO825" s="810"/>
      <c r="AP825" s="810"/>
      <c r="AQ825" s="810"/>
      <c r="AR825" s="810"/>
      <c r="AS825" s="810"/>
      <c r="AT825" s="811"/>
      <c r="AU825" s="812">
        <f>SUM(AU815:AX824)</f>
        <v>0</v>
      </c>
      <c r="AV825" s="813"/>
      <c r="AW825" s="813"/>
      <c r="AX825" s="815"/>
      <c r="AY825">
        <f t="shared" si="116"/>
        <v>0</v>
      </c>
    </row>
    <row r="826" spans="1:51" ht="24.75" hidden="1" customHeight="1">
      <c r="A826" s="615"/>
      <c r="B826" s="616"/>
      <c r="C826" s="616"/>
      <c r="D826" s="616"/>
      <c r="E826" s="616"/>
      <c r="F826" s="617"/>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7"/>
      <c r="AY826">
        <f>COUNTA($G$828,$AC$828)</f>
        <v>0</v>
      </c>
    </row>
    <row r="827" spans="1:51" ht="24.75" hidden="1" customHeight="1">
      <c r="A827" s="615"/>
      <c r="B827" s="616"/>
      <c r="C827" s="616"/>
      <c r="D827" s="616"/>
      <c r="E827" s="616"/>
      <c r="F827" s="617"/>
      <c r="G827" s="796" t="s">
        <v>17</v>
      </c>
      <c r="H827" s="652"/>
      <c r="I827" s="652"/>
      <c r="J827" s="652"/>
      <c r="K827" s="652"/>
      <c r="L827" s="651" t="s">
        <v>18</v>
      </c>
      <c r="M827" s="652"/>
      <c r="N827" s="652"/>
      <c r="O827" s="652"/>
      <c r="P827" s="652"/>
      <c r="Q827" s="652"/>
      <c r="R827" s="652"/>
      <c r="S827" s="652"/>
      <c r="T827" s="652"/>
      <c r="U827" s="652"/>
      <c r="V827" s="652"/>
      <c r="W827" s="652"/>
      <c r="X827" s="653"/>
      <c r="Y827" s="637" t="s">
        <v>19</v>
      </c>
      <c r="Z827" s="638"/>
      <c r="AA827" s="638"/>
      <c r="AB827" s="782"/>
      <c r="AC827" s="796" t="s">
        <v>17</v>
      </c>
      <c r="AD827" s="652"/>
      <c r="AE827" s="652"/>
      <c r="AF827" s="652"/>
      <c r="AG827" s="652"/>
      <c r="AH827" s="651" t="s">
        <v>18</v>
      </c>
      <c r="AI827" s="652"/>
      <c r="AJ827" s="652"/>
      <c r="AK827" s="652"/>
      <c r="AL827" s="652"/>
      <c r="AM827" s="652"/>
      <c r="AN827" s="652"/>
      <c r="AO827" s="652"/>
      <c r="AP827" s="652"/>
      <c r="AQ827" s="652"/>
      <c r="AR827" s="652"/>
      <c r="AS827" s="652"/>
      <c r="AT827" s="653"/>
      <c r="AU827" s="637" t="s">
        <v>19</v>
      </c>
      <c r="AV827" s="638"/>
      <c r="AW827" s="638"/>
      <c r="AX827" s="639"/>
      <c r="AY827">
        <f>$AY$826</f>
        <v>0</v>
      </c>
    </row>
    <row r="828" spans="1:51" s="16" customFormat="1" ht="24.75" hidden="1" customHeight="1">
      <c r="A828" s="615"/>
      <c r="B828" s="616"/>
      <c r="C828" s="616"/>
      <c r="D828" s="616"/>
      <c r="E828" s="616"/>
      <c r="F828" s="617"/>
      <c r="G828" s="654"/>
      <c r="H828" s="655"/>
      <c r="I828" s="655"/>
      <c r="J828" s="655"/>
      <c r="K828" s="656"/>
      <c r="L828" s="648"/>
      <c r="M828" s="649"/>
      <c r="N828" s="649"/>
      <c r="O828" s="649"/>
      <c r="P828" s="649"/>
      <c r="Q828" s="649"/>
      <c r="R828" s="649"/>
      <c r="S828" s="649"/>
      <c r="T828" s="649"/>
      <c r="U828" s="649"/>
      <c r="V828" s="649"/>
      <c r="W828" s="649"/>
      <c r="X828" s="650"/>
      <c r="Y828" s="367"/>
      <c r="Z828" s="368"/>
      <c r="AA828" s="368"/>
      <c r="AB828" s="786"/>
      <c r="AC828" s="654"/>
      <c r="AD828" s="655"/>
      <c r="AE828" s="655"/>
      <c r="AF828" s="655"/>
      <c r="AG828" s="656"/>
      <c r="AH828" s="648"/>
      <c r="AI828" s="649"/>
      <c r="AJ828" s="649"/>
      <c r="AK828" s="649"/>
      <c r="AL828" s="649"/>
      <c r="AM828" s="649"/>
      <c r="AN828" s="649"/>
      <c r="AO828" s="649"/>
      <c r="AP828" s="649"/>
      <c r="AQ828" s="649"/>
      <c r="AR828" s="649"/>
      <c r="AS828" s="649"/>
      <c r="AT828" s="650"/>
      <c r="AU828" s="367"/>
      <c r="AV828" s="368"/>
      <c r="AW828" s="368"/>
      <c r="AX828" s="369"/>
      <c r="AY828">
        <f t="shared" ref="AY828:AY838" si="117">$AY$826</f>
        <v>0</v>
      </c>
    </row>
    <row r="829" spans="1:51" ht="24.75" hidden="1" customHeight="1">
      <c r="A829" s="615"/>
      <c r="B829" s="616"/>
      <c r="C829" s="616"/>
      <c r="D829" s="616"/>
      <c r="E829" s="616"/>
      <c r="F829" s="617"/>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c r="A830" s="615"/>
      <c r="B830" s="616"/>
      <c r="C830" s="616"/>
      <c r="D830" s="616"/>
      <c r="E830" s="616"/>
      <c r="F830" s="617"/>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c r="A831" s="615"/>
      <c r="B831" s="616"/>
      <c r="C831" s="616"/>
      <c r="D831" s="616"/>
      <c r="E831" s="616"/>
      <c r="F831" s="617"/>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c r="A832" s="615"/>
      <c r="B832" s="616"/>
      <c r="C832" s="616"/>
      <c r="D832" s="616"/>
      <c r="E832" s="616"/>
      <c r="F832" s="617"/>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c r="A833" s="615"/>
      <c r="B833" s="616"/>
      <c r="C833" s="616"/>
      <c r="D833" s="616"/>
      <c r="E833" s="616"/>
      <c r="F833" s="617"/>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c r="A834" s="615"/>
      <c r="B834" s="616"/>
      <c r="C834" s="616"/>
      <c r="D834" s="616"/>
      <c r="E834" s="616"/>
      <c r="F834" s="617"/>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c r="A835" s="615"/>
      <c r="B835" s="616"/>
      <c r="C835" s="616"/>
      <c r="D835" s="616"/>
      <c r="E835" s="616"/>
      <c r="F835" s="617"/>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c r="A836" s="615"/>
      <c r="B836" s="616"/>
      <c r="C836" s="616"/>
      <c r="D836" s="616"/>
      <c r="E836" s="616"/>
      <c r="F836" s="617"/>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c r="A837" s="615"/>
      <c r="B837" s="616"/>
      <c r="C837" s="616"/>
      <c r="D837" s="616"/>
      <c r="E837" s="616"/>
      <c r="F837" s="617"/>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c r="A838" s="615"/>
      <c r="B838" s="616"/>
      <c r="C838" s="616"/>
      <c r="D838" s="616"/>
      <c r="E838" s="616"/>
      <c r="F838" s="617"/>
      <c r="G838" s="807" t="s">
        <v>20</v>
      </c>
      <c r="H838" s="808"/>
      <c r="I838" s="808"/>
      <c r="J838" s="808"/>
      <c r="K838" s="808"/>
      <c r="L838" s="809"/>
      <c r="M838" s="810"/>
      <c r="N838" s="810"/>
      <c r="O838" s="810"/>
      <c r="P838" s="810"/>
      <c r="Q838" s="810"/>
      <c r="R838" s="810"/>
      <c r="S838" s="810"/>
      <c r="T838" s="810"/>
      <c r="U838" s="810"/>
      <c r="V838" s="810"/>
      <c r="W838" s="810"/>
      <c r="X838" s="811"/>
      <c r="Y838" s="812">
        <f>SUM(Y828:AB837)</f>
        <v>0</v>
      </c>
      <c r="Z838" s="813"/>
      <c r="AA838" s="813"/>
      <c r="AB838" s="814"/>
      <c r="AC838" s="807" t="s">
        <v>20</v>
      </c>
      <c r="AD838" s="808"/>
      <c r="AE838" s="808"/>
      <c r="AF838" s="808"/>
      <c r="AG838" s="808"/>
      <c r="AH838" s="809"/>
      <c r="AI838" s="810"/>
      <c r="AJ838" s="810"/>
      <c r="AK838" s="810"/>
      <c r="AL838" s="810"/>
      <c r="AM838" s="810"/>
      <c r="AN838" s="810"/>
      <c r="AO838" s="810"/>
      <c r="AP838" s="810"/>
      <c r="AQ838" s="810"/>
      <c r="AR838" s="810"/>
      <c r="AS838" s="810"/>
      <c r="AT838" s="811"/>
      <c r="AU838" s="812">
        <f>SUM(AU828:AX837)</f>
        <v>0</v>
      </c>
      <c r="AV838" s="813"/>
      <c r="AW838" s="813"/>
      <c r="AX838" s="815"/>
      <c r="AY838">
        <f t="shared" si="117"/>
        <v>0</v>
      </c>
    </row>
    <row r="839" spans="1:51" ht="24.75" hidden="1" customHeight="1" thickBot="1">
      <c r="A839" s="885" t="s">
        <v>147</v>
      </c>
      <c r="B839" s="886"/>
      <c r="C839" s="886"/>
      <c r="D839" s="886"/>
      <c r="E839" s="886"/>
      <c r="F839" s="886"/>
      <c r="G839" s="886"/>
      <c r="H839" s="886"/>
      <c r="I839" s="886"/>
      <c r="J839" s="886"/>
      <c r="K839" s="886"/>
      <c r="L839" s="886"/>
      <c r="M839" s="886"/>
      <c r="N839" s="886"/>
      <c r="O839" s="886"/>
      <c r="P839" s="886"/>
      <c r="Q839" s="886"/>
      <c r="R839" s="886"/>
      <c r="S839" s="886"/>
      <c r="T839" s="886"/>
      <c r="U839" s="886"/>
      <c r="V839" s="886"/>
      <c r="W839" s="886"/>
      <c r="X839" s="886"/>
      <c r="Y839" s="886"/>
      <c r="Z839" s="886"/>
      <c r="AA839" s="886"/>
      <c r="AB839" s="886"/>
      <c r="AC839" s="886"/>
      <c r="AD839" s="886"/>
      <c r="AE839" s="886"/>
      <c r="AF839" s="886"/>
      <c r="AG839" s="886"/>
      <c r="AH839" s="886"/>
      <c r="AI839" s="886"/>
      <c r="AJ839" s="886"/>
      <c r="AK839" s="887"/>
      <c r="AL839" s="260" t="s">
        <v>265</v>
      </c>
      <c r="AM839" s="261"/>
      <c r="AN839" s="261"/>
      <c r="AO839" s="87" t="s">
        <v>263</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285</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c r="A845" s="355">
        <v>1</v>
      </c>
      <c r="B845" s="355">
        <v>1</v>
      </c>
      <c r="C845" s="343" t="s">
        <v>690</v>
      </c>
      <c r="D845" s="328"/>
      <c r="E845" s="328"/>
      <c r="F845" s="328"/>
      <c r="G845" s="328"/>
      <c r="H845" s="328"/>
      <c r="I845" s="328"/>
      <c r="J845" s="329">
        <v>3013301015869</v>
      </c>
      <c r="K845" s="330"/>
      <c r="L845" s="330"/>
      <c r="M845" s="330"/>
      <c r="N845" s="330"/>
      <c r="O845" s="330"/>
      <c r="P845" s="344" t="s">
        <v>688</v>
      </c>
      <c r="Q845" s="331"/>
      <c r="R845" s="331"/>
      <c r="S845" s="331"/>
      <c r="T845" s="331"/>
      <c r="U845" s="331"/>
      <c r="V845" s="331"/>
      <c r="W845" s="331"/>
      <c r="X845" s="331"/>
      <c r="Y845" s="332">
        <v>2.2999999999999998</v>
      </c>
      <c r="Z845" s="333"/>
      <c r="AA845" s="333"/>
      <c r="AB845" s="334"/>
      <c r="AC845" s="335" t="s">
        <v>289</v>
      </c>
      <c r="AD845" s="336"/>
      <c r="AE845" s="336"/>
      <c r="AF845" s="336"/>
      <c r="AG845" s="336"/>
      <c r="AH845" s="351">
        <v>7</v>
      </c>
      <c r="AI845" s="352"/>
      <c r="AJ845" s="352"/>
      <c r="AK845" s="352"/>
      <c r="AL845" s="339">
        <v>44</v>
      </c>
      <c r="AM845" s="340"/>
      <c r="AN845" s="340"/>
      <c r="AO845" s="341"/>
      <c r="AP845" s="342" t="s">
        <v>671</v>
      </c>
      <c r="AQ845" s="342"/>
      <c r="AR845" s="342"/>
      <c r="AS845" s="342"/>
      <c r="AT845" s="342"/>
      <c r="AU845" s="342"/>
      <c r="AV845" s="342"/>
      <c r="AW845" s="342"/>
      <c r="AX845" s="342"/>
    </row>
    <row r="846" spans="1:51" ht="30" hidden="1" customHeight="1">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285</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c r="A878" s="355">
        <v>1</v>
      </c>
      <c r="B878" s="355">
        <v>1</v>
      </c>
      <c r="C878" s="343" t="s">
        <v>691</v>
      </c>
      <c r="D878" s="328"/>
      <c r="E878" s="328"/>
      <c r="F878" s="328"/>
      <c r="G878" s="328"/>
      <c r="H878" s="328"/>
      <c r="I878" s="328"/>
      <c r="J878" s="329">
        <v>9011101039249</v>
      </c>
      <c r="K878" s="330"/>
      <c r="L878" s="330"/>
      <c r="M878" s="330"/>
      <c r="N878" s="330"/>
      <c r="O878" s="330"/>
      <c r="P878" s="344" t="s">
        <v>692</v>
      </c>
      <c r="Q878" s="331"/>
      <c r="R878" s="331"/>
      <c r="S878" s="331"/>
      <c r="T878" s="331"/>
      <c r="U878" s="331"/>
      <c r="V878" s="331"/>
      <c r="W878" s="331"/>
      <c r="X878" s="331"/>
      <c r="Y878" s="332">
        <v>3.1</v>
      </c>
      <c r="Z878" s="333"/>
      <c r="AA878" s="333"/>
      <c r="AB878" s="334"/>
      <c r="AC878" s="335" t="s">
        <v>289</v>
      </c>
      <c r="AD878" s="336"/>
      <c r="AE878" s="336"/>
      <c r="AF878" s="336"/>
      <c r="AG878" s="336"/>
      <c r="AH878" s="351">
        <v>7</v>
      </c>
      <c r="AI878" s="352"/>
      <c r="AJ878" s="352"/>
      <c r="AK878" s="352"/>
      <c r="AL878" s="339">
        <v>77</v>
      </c>
      <c r="AM878" s="340"/>
      <c r="AN878" s="340"/>
      <c r="AO878" s="341"/>
      <c r="AP878" s="342" t="s">
        <v>671</v>
      </c>
      <c r="AQ878" s="342"/>
      <c r="AR878" s="342"/>
      <c r="AS878" s="342"/>
      <c r="AT878" s="342"/>
      <c r="AU878" s="342"/>
      <c r="AV878" s="342"/>
      <c r="AW878" s="342"/>
      <c r="AX878" s="342"/>
      <c r="AY878">
        <f t="shared" si="118"/>
        <v>1</v>
      </c>
    </row>
    <row r="879" spans="1:51" ht="30" hidden="1" customHeight="1">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285</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30" customHeight="1">
      <c r="A911" s="355">
        <v>1</v>
      </c>
      <c r="B911" s="355">
        <v>1</v>
      </c>
      <c r="C911" s="343" t="s">
        <v>693</v>
      </c>
      <c r="D911" s="328"/>
      <c r="E911" s="328"/>
      <c r="F911" s="328"/>
      <c r="G911" s="328"/>
      <c r="H911" s="328"/>
      <c r="I911" s="328"/>
      <c r="J911" s="329">
        <v>6021001013371</v>
      </c>
      <c r="K911" s="330"/>
      <c r="L911" s="330"/>
      <c r="M911" s="330"/>
      <c r="N911" s="330"/>
      <c r="O911" s="330"/>
      <c r="P911" s="344" t="s">
        <v>694</v>
      </c>
      <c r="Q911" s="331"/>
      <c r="R911" s="331"/>
      <c r="S911" s="331"/>
      <c r="T911" s="331"/>
      <c r="U911" s="331"/>
      <c r="V911" s="331"/>
      <c r="W911" s="331"/>
      <c r="X911" s="331"/>
      <c r="Y911" s="332">
        <v>0.6</v>
      </c>
      <c r="Z911" s="333"/>
      <c r="AA911" s="333"/>
      <c r="AB911" s="334"/>
      <c r="AC911" s="335" t="s">
        <v>295</v>
      </c>
      <c r="AD911" s="336"/>
      <c r="AE911" s="336"/>
      <c r="AF911" s="336"/>
      <c r="AG911" s="336"/>
      <c r="AH911" s="351" t="s">
        <v>671</v>
      </c>
      <c r="AI911" s="352"/>
      <c r="AJ911" s="352"/>
      <c r="AK911" s="352"/>
      <c r="AL911" s="339" t="s">
        <v>671</v>
      </c>
      <c r="AM911" s="340"/>
      <c r="AN911" s="340"/>
      <c r="AO911" s="341"/>
      <c r="AP911" s="342" t="s">
        <v>671</v>
      </c>
      <c r="AQ911" s="342"/>
      <c r="AR911" s="342"/>
      <c r="AS911" s="342"/>
      <c r="AT911" s="342"/>
      <c r="AU911" s="342"/>
      <c r="AV911" s="342"/>
      <c r="AW911" s="342"/>
      <c r="AX911" s="342"/>
      <c r="AY911">
        <f t="shared" si="119"/>
        <v>1</v>
      </c>
    </row>
    <row r="912" spans="1:51" ht="30" customHeight="1">
      <c r="A912" s="355">
        <v>2</v>
      </c>
      <c r="B912" s="355">
        <v>1</v>
      </c>
      <c r="C912" s="343" t="s">
        <v>695</v>
      </c>
      <c r="D912" s="328"/>
      <c r="E912" s="328"/>
      <c r="F912" s="328"/>
      <c r="G912" s="328"/>
      <c r="H912" s="328"/>
      <c r="I912" s="328"/>
      <c r="J912" s="329">
        <v>8010001079224</v>
      </c>
      <c r="K912" s="330"/>
      <c r="L912" s="330"/>
      <c r="M912" s="330"/>
      <c r="N912" s="330"/>
      <c r="O912" s="330"/>
      <c r="P912" s="344" t="s">
        <v>696</v>
      </c>
      <c r="Q912" s="331"/>
      <c r="R912" s="331"/>
      <c r="S912" s="331"/>
      <c r="T912" s="331"/>
      <c r="U912" s="331"/>
      <c r="V912" s="331"/>
      <c r="W912" s="331"/>
      <c r="X912" s="331"/>
      <c r="Y912" s="332">
        <v>0.4</v>
      </c>
      <c r="Z912" s="333"/>
      <c r="AA912" s="333"/>
      <c r="AB912" s="334"/>
      <c r="AC912" s="335" t="s">
        <v>295</v>
      </c>
      <c r="AD912" s="336"/>
      <c r="AE912" s="336"/>
      <c r="AF912" s="336"/>
      <c r="AG912" s="336"/>
      <c r="AH912" s="351" t="s">
        <v>671</v>
      </c>
      <c r="AI912" s="352"/>
      <c r="AJ912" s="352"/>
      <c r="AK912" s="352"/>
      <c r="AL912" s="339" t="s">
        <v>671</v>
      </c>
      <c r="AM912" s="340"/>
      <c r="AN912" s="340"/>
      <c r="AO912" s="341"/>
      <c r="AP912" s="342" t="s">
        <v>671</v>
      </c>
      <c r="AQ912" s="342"/>
      <c r="AR912" s="342"/>
      <c r="AS912" s="342"/>
      <c r="AT912" s="342"/>
      <c r="AU912" s="342"/>
      <c r="AV912" s="342"/>
      <c r="AW912" s="342"/>
      <c r="AX912" s="342"/>
      <c r="AY912">
        <f>COUNTA($C$912)</f>
        <v>1</v>
      </c>
    </row>
    <row r="913" spans="1:51" ht="30" customHeight="1">
      <c r="A913" s="355">
        <v>3</v>
      </c>
      <c r="B913" s="355">
        <v>1</v>
      </c>
      <c r="C913" s="343" t="s">
        <v>697</v>
      </c>
      <c r="D913" s="328"/>
      <c r="E913" s="328"/>
      <c r="F913" s="328"/>
      <c r="G913" s="328"/>
      <c r="H913" s="328"/>
      <c r="I913" s="328"/>
      <c r="J913" s="329">
        <v>7230005000049</v>
      </c>
      <c r="K913" s="330"/>
      <c r="L913" s="330"/>
      <c r="M913" s="330"/>
      <c r="N913" s="330"/>
      <c r="O913" s="330"/>
      <c r="P913" s="344" t="s">
        <v>696</v>
      </c>
      <c r="Q913" s="331"/>
      <c r="R913" s="331"/>
      <c r="S913" s="331"/>
      <c r="T913" s="331"/>
      <c r="U913" s="331"/>
      <c r="V913" s="331"/>
      <c r="W913" s="331"/>
      <c r="X913" s="331"/>
      <c r="Y913" s="332">
        <v>0.1</v>
      </c>
      <c r="Z913" s="333"/>
      <c r="AA913" s="333"/>
      <c r="AB913" s="334"/>
      <c r="AC913" s="335" t="s">
        <v>295</v>
      </c>
      <c r="AD913" s="336"/>
      <c r="AE913" s="336"/>
      <c r="AF913" s="336"/>
      <c r="AG913" s="336"/>
      <c r="AH913" s="351" t="s">
        <v>671</v>
      </c>
      <c r="AI913" s="352"/>
      <c r="AJ913" s="352"/>
      <c r="AK913" s="352"/>
      <c r="AL913" s="339" t="s">
        <v>671</v>
      </c>
      <c r="AM913" s="340"/>
      <c r="AN913" s="340"/>
      <c r="AO913" s="341"/>
      <c r="AP913" s="342" t="s">
        <v>671</v>
      </c>
      <c r="AQ913" s="342"/>
      <c r="AR913" s="342"/>
      <c r="AS913" s="342"/>
      <c r="AT913" s="342"/>
      <c r="AU913" s="342"/>
      <c r="AV913" s="342"/>
      <c r="AW913" s="342"/>
      <c r="AX913" s="342"/>
      <c r="AY913">
        <f>COUNTA($C$913)</f>
        <v>1</v>
      </c>
    </row>
    <row r="914" spans="1:51" ht="30" customHeight="1">
      <c r="A914" s="355">
        <v>4</v>
      </c>
      <c r="B914" s="355">
        <v>1</v>
      </c>
      <c r="C914" s="343" t="s">
        <v>698</v>
      </c>
      <c r="D914" s="328"/>
      <c r="E914" s="328"/>
      <c r="F914" s="328"/>
      <c r="G914" s="328"/>
      <c r="H914" s="328"/>
      <c r="I914" s="328"/>
      <c r="J914" s="329">
        <v>7010005010714</v>
      </c>
      <c r="K914" s="330"/>
      <c r="L914" s="330"/>
      <c r="M914" s="330"/>
      <c r="N914" s="330"/>
      <c r="O914" s="330"/>
      <c r="P914" s="344" t="s">
        <v>699</v>
      </c>
      <c r="Q914" s="331"/>
      <c r="R914" s="331"/>
      <c r="S914" s="331"/>
      <c r="T914" s="331"/>
      <c r="U914" s="331"/>
      <c r="V914" s="331"/>
      <c r="W914" s="331"/>
      <c r="X914" s="331"/>
      <c r="Y914" s="332">
        <v>0.1</v>
      </c>
      <c r="Z914" s="333"/>
      <c r="AA914" s="333"/>
      <c r="AB914" s="334"/>
      <c r="AC914" s="335" t="s">
        <v>295</v>
      </c>
      <c r="AD914" s="336"/>
      <c r="AE914" s="336"/>
      <c r="AF914" s="336"/>
      <c r="AG914" s="336"/>
      <c r="AH914" s="351" t="s">
        <v>671</v>
      </c>
      <c r="AI914" s="352"/>
      <c r="AJ914" s="352"/>
      <c r="AK914" s="352"/>
      <c r="AL914" s="339" t="s">
        <v>671</v>
      </c>
      <c r="AM914" s="340"/>
      <c r="AN914" s="340"/>
      <c r="AO914" s="341"/>
      <c r="AP914" s="342" t="s">
        <v>671</v>
      </c>
      <c r="AQ914" s="342"/>
      <c r="AR914" s="342"/>
      <c r="AS914" s="342"/>
      <c r="AT914" s="342"/>
      <c r="AU914" s="342"/>
      <c r="AV914" s="342"/>
      <c r="AW914" s="342"/>
      <c r="AX914" s="342"/>
      <c r="AY914">
        <f>COUNTA($C$914)</f>
        <v>1</v>
      </c>
    </row>
    <row r="915" spans="1:51" ht="30" hidden="1" customHeight="1">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customHeight="1">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285</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285</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285</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285</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285</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c r="A1110" s="355">
        <v>1</v>
      </c>
      <c r="B1110" s="355">
        <v>1</v>
      </c>
      <c r="C1110" s="353"/>
      <c r="D1110" s="353"/>
      <c r="E1110" s="135" t="s">
        <v>671</v>
      </c>
      <c r="F1110" s="354"/>
      <c r="G1110" s="354"/>
      <c r="H1110" s="354"/>
      <c r="I1110" s="354"/>
      <c r="J1110" s="329" t="s">
        <v>671</v>
      </c>
      <c r="K1110" s="330"/>
      <c r="L1110" s="330"/>
      <c r="M1110" s="330"/>
      <c r="N1110" s="330"/>
      <c r="O1110" s="330"/>
      <c r="P1110" s="344" t="s">
        <v>671</v>
      </c>
      <c r="Q1110" s="331"/>
      <c r="R1110" s="331"/>
      <c r="S1110" s="331"/>
      <c r="T1110" s="331"/>
      <c r="U1110" s="331"/>
      <c r="V1110" s="331"/>
      <c r="W1110" s="331"/>
      <c r="X1110" s="331"/>
      <c r="Y1110" s="332" t="s">
        <v>671</v>
      </c>
      <c r="Z1110" s="333"/>
      <c r="AA1110" s="333"/>
      <c r="AB1110" s="334"/>
      <c r="AC1110" s="335"/>
      <c r="AD1110" s="336"/>
      <c r="AE1110" s="336"/>
      <c r="AF1110" s="336"/>
      <c r="AG1110" s="336"/>
      <c r="AH1110" s="337" t="s">
        <v>671</v>
      </c>
      <c r="AI1110" s="338"/>
      <c r="AJ1110" s="338"/>
      <c r="AK1110" s="338"/>
      <c r="AL1110" s="339" t="s">
        <v>671</v>
      </c>
      <c r="AM1110" s="340"/>
      <c r="AN1110" s="340"/>
      <c r="AO1110" s="341"/>
      <c r="AP1110" s="342" t="s">
        <v>671</v>
      </c>
      <c r="AQ1110" s="342"/>
      <c r="AR1110" s="342"/>
      <c r="AS1110" s="342"/>
      <c r="AT1110" s="342"/>
      <c r="AU1110" s="342"/>
      <c r="AV1110" s="342"/>
      <c r="AW1110" s="342"/>
      <c r="AX1110" s="342"/>
    </row>
    <row r="1111" spans="1:51" ht="30" hidden="1" customHeight="1">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5:AO940">
    <cfRule type="expression" dxfId="1251" priority="2059">
      <formula>IF(AND(AL915&gt;=0, RIGHT(TEXT(AL915,"0.#"),1)&lt;&gt;"."),TRUE,FALSE)</formula>
    </cfRule>
    <cfRule type="expression" dxfId="1250" priority="2060">
      <formula>IF(AND(AL915&gt;=0, RIGHT(TEXT(AL915,"0.#"),1)="."),TRUE,FALSE)</formula>
    </cfRule>
    <cfRule type="expression" dxfId="1249" priority="2061">
      <formula>IF(AND(AL915&lt;0, RIGHT(TEXT(AL915,"0.#"),1)&lt;&gt;"."),TRUE,FALSE)</formula>
    </cfRule>
    <cfRule type="expression" dxfId="1248" priority="2062">
      <formula>IF(AND(AL915&lt;0, RIGHT(TEXT(AL915,"0.#"),1)="."),TRUE,FALSE)</formula>
    </cfRule>
  </conditionalFormatting>
  <conditionalFormatting sqref="AL911:AO914">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83" max="49" man="1"/>
    <brk id="735" max="49" man="1"/>
    <brk id="874"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276</v>
      </c>
    </row>
    <row r="2" spans="1:42" ht="13.5" customHeight="1">
      <c r="A2" s="14" t="s">
        <v>84</v>
      </c>
      <c r="B2" s="15"/>
      <c r="C2" s="13" t="str">
        <f>IF(B2="","",A2)</f>
        <v/>
      </c>
      <c r="D2" s="13" t="str">
        <f>IF(C2="","",IF(D1&lt;&gt;"",CONCATENATE(D1,"、",C2),C2))</f>
        <v/>
      </c>
      <c r="F2" s="12" t="s">
        <v>71</v>
      </c>
      <c r="G2" s="17" t="s">
        <v>670</v>
      </c>
      <c r="H2" s="13" t="str">
        <f>IF(G2="","",F2)</f>
        <v>一般会計</v>
      </c>
      <c r="I2" s="13" t="str">
        <f>IF(H2="","",IF(I1&lt;&gt;"",CONCATENATE(I1,"、",H2),H2))</f>
        <v>一般会計</v>
      </c>
      <c r="K2" s="14" t="s">
        <v>102</v>
      </c>
      <c r="L2" s="15"/>
      <c r="M2" s="13" t="str">
        <f>IF(L2="","",K2)</f>
        <v/>
      </c>
      <c r="N2" s="13" t="str">
        <f>IF(M2="","",IF(N1&lt;&gt;"",CONCATENATE(N1,"、",M2),M2))</f>
        <v/>
      </c>
      <c r="O2" s="13"/>
      <c r="P2" s="12" t="s">
        <v>73</v>
      </c>
      <c r="Q2" s="17" t="s">
        <v>670</v>
      </c>
      <c r="R2" s="13" t="str">
        <f>IF(Q2="","",P2)</f>
        <v>直接実施</v>
      </c>
      <c r="S2" s="13" t="str">
        <f>IF(R2="","",IF(S1&lt;&gt;"",CONCATENATE(S1,"、",R2),R2))</f>
        <v>直接実施</v>
      </c>
      <c r="T2" s="13"/>
      <c r="U2" s="86">
        <v>20</v>
      </c>
      <c r="W2" s="32" t="s">
        <v>174</v>
      </c>
      <c r="Y2" s="32" t="s">
        <v>67</v>
      </c>
      <c r="Z2" s="32" t="s">
        <v>67</v>
      </c>
      <c r="AA2" s="79" t="s">
        <v>328</v>
      </c>
      <c r="AB2" s="79" t="s">
        <v>558</v>
      </c>
      <c r="AC2" s="80" t="s">
        <v>134</v>
      </c>
      <c r="AD2" s="28"/>
      <c r="AE2" s="34" t="s">
        <v>170</v>
      </c>
      <c r="AF2" s="30"/>
      <c r="AG2" s="44" t="s">
        <v>289</v>
      </c>
      <c r="AI2" s="42" t="s">
        <v>323</v>
      </c>
      <c r="AK2" s="42" t="s">
        <v>212</v>
      </c>
      <c r="AM2" s="68"/>
      <c r="AN2" s="68"/>
      <c r="AP2" s="44" t="s">
        <v>289</v>
      </c>
    </row>
    <row r="3" spans="1:42" ht="13.5" customHeight="1">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670</v>
      </c>
      <c r="R3" s="13" t="str">
        <f t="shared" ref="R3:R8" si="3">IF(Q3="","",P3)</f>
        <v>委託・請負</v>
      </c>
      <c r="S3" s="13" t="str">
        <f t="shared" ref="S3:S8" si="4">IF(R3="",S2,IF(S2&lt;&gt;"",CONCATENATE(S2,"、",R3),R3))</f>
        <v>直接実施、委託・請負</v>
      </c>
      <c r="T3" s="13"/>
      <c r="U3" s="32" t="s">
        <v>590</v>
      </c>
      <c r="W3" s="32" t="s">
        <v>149</v>
      </c>
      <c r="Y3" s="32" t="s">
        <v>68</v>
      </c>
      <c r="Z3" s="32" t="s">
        <v>465</v>
      </c>
      <c r="AA3" s="79" t="s">
        <v>428</v>
      </c>
      <c r="AB3" s="79" t="s">
        <v>559</v>
      </c>
      <c r="AC3" s="80" t="s">
        <v>135</v>
      </c>
      <c r="AD3" s="28"/>
      <c r="AE3" s="34" t="s">
        <v>171</v>
      </c>
      <c r="AF3" s="30"/>
      <c r="AG3" s="44" t="s">
        <v>290</v>
      </c>
      <c r="AI3" s="42" t="s">
        <v>205</v>
      </c>
      <c r="AK3" s="42" t="str">
        <f>CHAR(CODE(AK2)+1)</f>
        <v>B</v>
      </c>
      <c r="AM3" s="68"/>
      <c r="AN3" s="68"/>
      <c r="AP3" s="44" t="s">
        <v>290</v>
      </c>
    </row>
    <row r="4" spans="1:42" ht="13.5" customHeight="1">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591</v>
      </c>
      <c r="W4" s="32" t="s">
        <v>150</v>
      </c>
      <c r="Y4" s="32" t="s">
        <v>335</v>
      </c>
      <c r="Z4" s="32" t="s">
        <v>466</v>
      </c>
      <c r="AA4" s="79" t="s">
        <v>429</v>
      </c>
      <c r="AB4" s="79" t="s">
        <v>560</v>
      </c>
      <c r="AC4" s="79" t="s">
        <v>136</v>
      </c>
      <c r="AD4" s="28"/>
      <c r="AE4" s="34" t="s">
        <v>172</v>
      </c>
      <c r="AF4" s="30"/>
      <c r="AG4" s="44" t="s">
        <v>291</v>
      </c>
      <c r="AI4" s="42" t="s">
        <v>207</v>
      </c>
      <c r="AK4" s="42" t="str">
        <f t="shared" ref="AK4:AK49" si="7">CHAR(CODE(AK3)+1)</f>
        <v>C</v>
      </c>
      <c r="AM4" s="68"/>
      <c r="AN4" s="68"/>
      <c r="AP4" s="44" t="s">
        <v>291</v>
      </c>
    </row>
    <row r="5" spans="1:42" ht="13.5" customHeight="1">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615</v>
      </c>
      <c r="Y5" s="32" t="s">
        <v>336</v>
      </c>
      <c r="Z5" s="32" t="s">
        <v>467</v>
      </c>
      <c r="AA5" s="79" t="s">
        <v>430</v>
      </c>
      <c r="AB5" s="79" t="s">
        <v>561</v>
      </c>
      <c r="AC5" s="79" t="s">
        <v>173</v>
      </c>
      <c r="AD5" s="31"/>
      <c r="AE5" s="34" t="s">
        <v>302</v>
      </c>
      <c r="AF5" s="30"/>
      <c r="AG5" s="44" t="s">
        <v>292</v>
      </c>
      <c r="AI5" s="42" t="s">
        <v>332</v>
      </c>
      <c r="AK5" s="42" t="str">
        <f t="shared" si="7"/>
        <v>D</v>
      </c>
      <c r="AP5" s="44" t="s">
        <v>292</v>
      </c>
    </row>
    <row r="6" spans="1:42" ht="13.5" customHeight="1">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304</v>
      </c>
      <c r="W6" s="32" t="s">
        <v>151</v>
      </c>
      <c r="Y6" s="32" t="s">
        <v>337</v>
      </c>
      <c r="Z6" s="32" t="s">
        <v>468</v>
      </c>
      <c r="AA6" s="79" t="s">
        <v>431</v>
      </c>
      <c r="AB6" s="79" t="s">
        <v>562</v>
      </c>
      <c r="AC6" s="79" t="s">
        <v>137</v>
      </c>
      <c r="AD6" s="31"/>
      <c r="AE6" s="34" t="s">
        <v>299</v>
      </c>
      <c r="AF6" s="30"/>
      <c r="AG6" s="44" t="s">
        <v>293</v>
      </c>
      <c r="AI6" s="42" t="s">
        <v>333</v>
      </c>
      <c r="AK6" s="42" t="str">
        <f>CHAR(CODE(AK5)+1)</f>
        <v>E</v>
      </c>
      <c r="AP6" s="44" t="s">
        <v>293</v>
      </c>
    </row>
    <row r="7" spans="1:42" ht="13.5" customHeight="1">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338</v>
      </c>
      <c r="Z7" s="32" t="s">
        <v>469</v>
      </c>
      <c r="AA7" s="79" t="s">
        <v>432</v>
      </c>
      <c r="AB7" s="79" t="s">
        <v>563</v>
      </c>
      <c r="AC7" s="31"/>
      <c r="AD7" s="31"/>
      <c r="AE7" s="32" t="s">
        <v>137</v>
      </c>
      <c r="AF7" s="30"/>
      <c r="AG7" s="44" t="s">
        <v>294</v>
      </c>
      <c r="AH7" s="71"/>
      <c r="AI7" s="44" t="s">
        <v>317</v>
      </c>
      <c r="AK7" s="42" t="str">
        <f>CHAR(CODE(AK6)+1)</f>
        <v>F</v>
      </c>
      <c r="AP7" s="44" t="s">
        <v>294</v>
      </c>
    </row>
    <row r="8" spans="1:42" ht="13.5" customHeight="1">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330</v>
      </c>
      <c r="W8" s="32" t="s">
        <v>153</v>
      </c>
      <c r="Y8" s="32" t="s">
        <v>339</v>
      </c>
      <c r="Z8" s="32" t="s">
        <v>470</v>
      </c>
      <c r="AA8" s="79" t="s">
        <v>433</v>
      </c>
      <c r="AB8" s="79" t="s">
        <v>564</v>
      </c>
      <c r="AC8" s="31"/>
      <c r="AD8" s="31"/>
      <c r="AE8" s="31"/>
      <c r="AF8" s="30"/>
      <c r="AG8" s="44" t="s">
        <v>295</v>
      </c>
      <c r="AI8" s="42" t="s">
        <v>318</v>
      </c>
      <c r="AK8" s="42" t="str">
        <f t="shared" si="7"/>
        <v>G</v>
      </c>
      <c r="AP8" s="44" t="s">
        <v>295</v>
      </c>
    </row>
    <row r="9" spans="1:42" ht="13.5" customHeight="1">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331</v>
      </c>
      <c r="W9" s="32" t="s">
        <v>154</v>
      </c>
      <c r="Y9" s="32" t="s">
        <v>340</v>
      </c>
      <c r="Z9" s="32" t="s">
        <v>471</v>
      </c>
      <c r="AA9" s="79" t="s">
        <v>434</v>
      </c>
      <c r="AB9" s="79" t="s">
        <v>565</v>
      </c>
      <c r="AC9" s="31"/>
      <c r="AD9" s="31"/>
      <c r="AE9" s="31"/>
      <c r="AF9" s="30"/>
      <c r="AG9" s="44" t="s">
        <v>296</v>
      </c>
      <c r="AI9" s="67"/>
      <c r="AK9" s="42" t="str">
        <f t="shared" si="7"/>
        <v>H</v>
      </c>
      <c r="AP9" s="44" t="s">
        <v>296</v>
      </c>
    </row>
    <row r="10" spans="1:42" ht="13.5" customHeight="1">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直接実施、委託・請負</v>
      </c>
      <c r="Q10" s="19"/>
      <c r="T10" s="13"/>
      <c r="W10" s="32" t="s">
        <v>155</v>
      </c>
      <c r="Y10" s="32" t="s">
        <v>341</v>
      </c>
      <c r="Z10" s="32" t="s">
        <v>472</v>
      </c>
      <c r="AA10" s="79" t="s">
        <v>435</v>
      </c>
      <c r="AB10" s="79" t="s">
        <v>566</v>
      </c>
      <c r="AC10" s="31"/>
      <c r="AD10" s="31"/>
      <c r="AE10" s="31"/>
      <c r="AF10" s="30"/>
      <c r="AG10" s="44" t="s">
        <v>281</v>
      </c>
      <c r="AK10" s="42" t="str">
        <f t="shared" si="7"/>
        <v>I</v>
      </c>
      <c r="AP10" s="42" t="s">
        <v>277</v>
      </c>
    </row>
    <row r="11" spans="1:42" ht="13.5" customHeight="1">
      <c r="A11" s="14" t="s">
        <v>92</v>
      </c>
      <c r="B11" s="15"/>
      <c r="C11" s="13" t="str">
        <f t="shared" si="0"/>
        <v/>
      </c>
      <c r="D11" s="13" t="str">
        <f t="shared" si="8"/>
        <v/>
      </c>
      <c r="F11" s="18" t="s">
        <v>117</v>
      </c>
      <c r="G11" s="17"/>
      <c r="H11" s="13" t="str">
        <f t="shared" si="1"/>
        <v/>
      </c>
      <c r="I11" s="13" t="str">
        <f t="shared" si="5"/>
        <v>一般会計</v>
      </c>
      <c r="K11" s="14" t="s">
        <v>110</v>
      </c>
      <c r="L11" s="15" t="s">
        <v>670</v>
      </c>
      <c r="M11" s="13" t="str">
        <f t="shared" si="2"/>
        <v>その他の事項経費</v>
      </c>
      <c r="N11" s="13" t="str">
        <f t="shared" si="6"/>
        <v>その他の事項経費</v>
      </c>
      <c r="O11" s="13"/>
      <c r="P11" s="13"/>
      <c r="Q11" s="19"/>
      <c r="T11" s="13"/>
      <c r="W11" s="32" t="s">
        <v>156</v>
      </c>
      <c r="Y11" s="32" t="s">
        <v>342</v>
      </c>
      <c r="Z11" s="32" t="s">
        <v>473</v>
      </c>
      <c r="AA11" s="79" t="s">
        <v>436</v>
      </c>
      <c r="AB11" s="79" t="s">
        <v>567</v>
      </c>
      <c r="AC11" s="31"/>
      <c r="AD11" s="31"/>
      <c r="AE11" s="31"/>
      <c r="AF11" s="30"/>
      <c r="AG11" s="42" t="s">
        <v>284</v>
      </c>
      <c r="AK11" s="42" t="str">
        <f t="shared" si="7"/>
        <v>J</v>
      </c>
    </row>
    <row r="12" spans="1:42" ht="13.5" customHeight="1">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592</v>
      </c>
      <c r="W12" s="32" t="s">
        <v>157</v>
      </c>
      <c r="Y12" s="32" t="s">
        <v>343</v>
      </c>
      <c r="Z12" s="32" t="s">
        <v>474</v>
      </c>
      <c r="AA12" s="79" t="s">
        <v>437</v>
      </c>
      <c r="AB12" s="79" t="s">
        <v>568</v>
      </c>
      <c r="AC12" s="31"/>
      <c r="AD12" s="31"/>
      <c r="AE12" s="31"/>
      <c r="AF12" s="30"/>
      <c r="AG12" s="42" t="s">
        <v>282</v>
      </c>
      <c r="AK12" s="42" t="str">
        <f t="shared" si="7"/>
        <v>K</v>
      </c>
    </row>
    <row r="13" spans="1:42" ht="13.5" customHeight="1">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344</v>
      </c>
      <c r="Z13" s="32" t="s">
        <v>475</v>
      </c>
      <c r="AA13" s="79" t="s">
        <v>438</v>
      </c>
      <c r="AB13" s="79" t="s">
        <v>569</v>
      </c>
      <c r="AC13" s="31"/>
      <c r="AD13" s="31"/>
      <c r="AE13" s="31"/>
      <c r="AF13" s="30"/>
      <c r="AG13" s="42" t="s">
        <v>283</v>
      </c>
      <c r="AK13" s="42" t="str">
        <f t="shared" si="7"/>
        <v>L</v>
      </c>
    </row>
    <row r="14" spans="1:42" ht="13.5" customHeight="1">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593</v>
      </c>
      <c r="W14" s="32" t="s">
        <v>159</v>
      </c>
      <c r="Y14" s="32" t="s">
        <v>345</v>
      </c>
      <c r="Z14" s="32" t="s">
        <v>476</v>
      </c>
      <c r="AA14" s="79" t="s">
        <v>439</v>
      </c>
      <c r="AB14" s="79" t="s">
        <v>570</v>
      </c>
      <c r="AC14" s="31"/>
      <c r="AD14" s="31"/>
      <c r="AE14" s="31"/>
      <c r="AF14" s="30"/>
      <c r="AG14" s="67"/>
      <c r="AK14" s="42" t="str">
        <f t="shared" si="7"/>
        <v>M</v>
      </c>
    </row>
    <row r="15" spans="1:42" ht="13.5" customHeight="1">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594</v>
      </c>
      <c r="W15" s="32" t="s">
        <v>160</v>
      </c>
      <c r="Y15" s="32" t="s">
        <v>346</v>
      </c>
      <c r="Z15" s="32" t="s">
        <v>477</v>
      </c>
      <c r="AA15" s="79" t="s">
        <v>440</v>
      </c>
      <c r="AB15" s="79" t="s">
        <v>571</v>
      </c>
      <c r="AC15" s="31"/>
      <c r="AD15" s="31"/>
      <c r="AE15" s="31"/>
      <c r="AF15" s="30"/>
      <c r="AG15" s="68"/>
      <c r="AK15" s="42" t="str">
        <f t="shared" si="7"/>
        <v>N</v>
      </c>
    </row>
    <row r="16" spans="1:42" ht="13.5" customHeight="1">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595</v>
      </c>
      <c r="W16" s="32" t="s">
        <v>161</v>
      </c>
      <c r="Y16" s="32" t="s">
        <v>347</v>
      </c>
      <c r="Z16" s="32" t="s">
        <v>478</v>
      </c>
      <c r="AA16" s="79" t="s">
        <v>441</v>
      </c>
      <c r="AB16" s="79" t="s">
        <v>572</v>
      </c>
      <c r="AC16" s="31"/>
      <c r="AD16" s="31"/>
      <c r="AE16" s="31"/>
      <c r="AF16" s="30"/>
      <c r="AG16" s="68"/>
      <c r="AK16" s="42" t="str">
        <f t="shared" si="7"/>
        <v>O</v>
      </c>
    </row>
    <row r="17" spans="1:37" ht="13.5" customHeight="1">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596</v>
      </c>
      <c r="W17" s="32" t="s">
        <v>162</v>
      </c>
      <c r="Y17" s="32" t="s">
        <v>348</v>
      </c>
      <c r="Z17" s="32" t="s">
        <v>479</v>
      </c>
      <c r="AA17" s="79" t="s">
        <v>442</v>
      </c>
      <c r="AB17" s="79" t="s">
        <v>573</v>
      </c>
      <c r="AC17" s="31"/>
      <c r="AD17" s="31"/>
      <c r="AE17" s="31"/>
      <c r="AF17" s="30"/>
      <c r="AG17" s="68"/>
      <c r="AK17" s="42" t="str">
        <f t="shared" si="7"/>
        <v>P</v>
      </c>
    </row>
    <row r="18" spans="1:37" ht="13.5" customHeight="1">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597</v>
      </c>
      <c r="W18" s="32" t="s">
        <v>163</v>
      </c>
      <c r="Y18" s="32" t="s">
        <v>349</v>
      </c>
      <c r="Z18" s="32" t="s">
        <v>480</v>
      </c>
      <c r="AA18" s="79" t="s">
        <v>443</v>
      </c>
      <c r="AB18" s="79" t="s">
        <v>574</v>
      </c>
      <c r="AC18" s="31"/>
      <c r="AD18" s="31"/>
      <c r="AE18" s="31"/>
      <c r="AF18" s="30"/>
      <c r="AK18" s="42" t="str">
        <f t="shared" si="7"/>
        <v>Q</v>
      </c>
    </row>
    <row r="19" spans="1:37" ht="13.5" customHeight="1">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598</v>
      </c>
      <c r="W19" s="32" t="s">
        <v>164</v>
      </c>
      <c r="Y19" s="32" t="s">
        <v>350</v>
      </c>
      <c r="Z19" s="32" t="s">
        <v>481</v>
      </c>
      <c r="AA19" s="79" t="s">
        <v>444</v>
      </c>
      <c r="AB19" s="79" t="s">
        <v>575</v>
      </c>
      <c r="AC19" s="31"/>
      <c r="AD19" s="31"/>
      <c r="AE19" s="31"/>
      <c r="AF19" s="30"/>
      <c r="AK19" s="42" t="str">
        <f t="shared" si="7"/>
        <v>R</v>
      </c>
    </row>
    <row r="20" spans="1:37" ht="13.5" customHeight="1">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599</v>
      </c>
      <c r="W20" s="32" t="s">
        <v>165</v>
      </c>
      <c r="Y20" s="32" t="s">
        <v>351</v>
      </c>
      <c r="Z20" s="32" t="s">
        <v>482</v>
      </c>
      <c r="AA20" s="79" t="s">
        <v>445</v>
      </c>
      <c r="AB20" s="79" t="s">
        <v>576</v>
      </c>
      <c r="AC20" s="31"/>
      <c r="AD20" s="31"/>
      <c r="AE20" s="31"/>
      <c r="AF20" s="30"/>
      <c r="AK20" s="42" t="str">
        <f t="shared" si="7"/>
        <v>S</v>
      </c>
    </row>
    <row r="21" spans="1:37" ht="13.5" customHeight="1">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600</v>
      </c>
      <c r="W21" s="32" t="s">
        <v>166</v>
      </c>
      <c r="Y21" s="32" t="s">
        <v>352</v>
      </c>
      <c r="Z21" s="32" t="s">
        <v>483</v>
      </c>
      <c r="AA21" s="79" t="s">
        <v>446</v>
      </c>
      <c r="AB21" s="79" t="s">
        <v>577</v>
      </c>
      <c r="AC21" s="31"/>
      <c r="AD21" s="31"/>
      <c r="AE21" s="31"/>
      <c r="AF21" s="30"/>
      <c r="AK21" s="42" t="str">
        <f t="shared" si="7"/>
        <v>T</v>
      </c>
    </row>
    <row r="22" spans="1:37" ht="13.5" customHeight="1">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601</v>
      </c>
      <c r="W22" s="32" t="s">
        <v>167</v>
      </c>
      <c r="Y22" s="32" t="s">
        <v>353</v>
      </c>
      <c r="Z22" s="32" t="s">
        <v>484</v>
      </c>
      <c r="AA22" s="79" t="s">
        <v>447</v>
      </c>
      <c r="AB22" s="79" t="s">
        <v>578</v>
      </c>
      <c r="AC22" s="31"/>
      <c r="AD22" s="31"/>
      <c r="AE22" s="31"/>
      <c r="AF22" s="30"/>
      <c r="AK22" s="42" t="str">
        <f t="shared" si="7"/>
        <v>U</v>
      </c>
    </row>
    <row r="23" spans="1:37" ht="13.5" customHeight="1">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602</v>
      </c>
      <c r="W23" s="32" t="s">
        <v>618</v>
      </c>
      <c r="Y23" s="32" t="s">
        <v>354</v>
      </c>
      <c r="Z23" s="32" t="s">
        <v>485</v>
      </c>
      <c r="AA23" s="79" t="s">
        <v>448</v>
      </c>
      <c r="AB23" s="79" t="s">
        <v>579</v>
      </c>
      <c r="AC23" s="31"/>
      <c r="AD23" s="31"/>
      <c r="AE23" s="31"/>
      <c r="AF23" s="30"/>
      <c r="AK23" s="42" t="str">
        <f t="shared" si="7"/>
        <v>V</v>
      </c>
    </row>
    <row r="24" spans="1:37" ht="13.5" customHeight="1">
      <c r="A24" s="74" t="s">
        <v>321</v>
      </c>
      <c r="B24" s="15"/>
      <c r="C24" s="13" t="str">
        <f t="shared" si="9"/>
        <v/>
      </c>
      <c r="D24" s="13" t="str">
        <f>IF(C24="",D23,IF(D23&lt;&gt;"",CONCATENATE(D23,"、",C24),C24))</f>
        <v/>
      </c>
      <c r="F24" s="18" t="s">
        <v>326</v>
      </c>
      <c r="G24" s="17"/>
      <c r="H24" s="13" t="str">
        <f t="shared" si="1"/>
        <v/>
      </c>
      <c r="I24" s="13" t="str">
        <f t="shared" si="5"/>
        <v>一般会計</v>
      </c>
      <c r="K24" s="13"/>
      <c r="L24" s="13"/>
      <c r="O24" s="13"/>
      <c r="P24" s="13"/>
      <c r="Q24" s="19"/>
      <c r="T24" s="13"/>
      <c r="U24" s="32" t="s">
        <v>603</v>
      </c>
      <c r="Y24" s="32" t="s">
        <v>355</v>
      </c>
      <c r="Z24" s="32" t="s">
        <v>486</v>
      </c>
      <c r="AA24" s="79" t="s">
        <v>449</v>
      </c>
      <c r="AB24" s="79" t="s">
        <v>580</v>
      </c>
      <c r="AC24" s="31"/>
      <c r="AD24" s="31"/>
      <c r="AE24" s="31"/>
      <c r="AF24" s="30"/>
      <c r="AK24" s="42" t="str">
        <f>CHAR(CODE(AK23)+1)</f>
        <v>W</v>
      </c>
    </row>
    <row r="25" spans="1:37" ht="13.5" customHeight="1">
      <c r="A25" s="76"/>
      <c r="B25" s="75"/>
      <c r="F25" s="18" t="s">
        <v>129</v>
      </c>
      <c r="G25" s="17"/>
      <c r="H25" s="13" t="str">
        <f t="shared" si="1"/>
        <v/>
      </c>
      <c r="I25" s="13" t="str">
        <f t="shared" si="5"/>
        <v>一般会計</v>
      </c>
      <c r="K25" s="13"/>
      <c r="L25" s="13"/>
      <c r="O25" s="13"/>
      <c r="P25" s="13"/>
      <c r="Q25" s="19"/>
      <c r="T25" s="13"/>
      <c r="U25" s="32" t="s">
        <v>604</v>
      </c>
      <c r="Y25" s="32" t="s">
        <v>356</v>
      </c>
      <c r="Z25" s="32" t="s">
        <v>487</v>
      </c>
      <c r="AA25" s="79" t="s">
        <v>450</v>
      </c>
      <c r="AB25" s="79" t="s">
        <v>581</v>
      </c>
      <c r="AC25" s="31"/>
      <c r="AD25" s="31"/>
      <c r="AE25" s="31"/>
      <c r="AF25" s="30"/>
      <c r="AK25" s="42" t="str">
        <f t="shared" si="7"/>
        <v>X</v>
      </c>
    </row>
    <row r="26" spans="1:37" ht="13.5" customHeight="1">
      <c r="A26" s="73"/>
      <c r="B26" s="72"/>
      <c r="F26" s="18" t="s">
        <v>130</v>
      </c>
      <c r="G26" s="17"/>
      <c r="H26" s="13" t="str">
        <f t="shared" si="1"/>
        <v/>
      </c>
      <c r="I26" s="13" t="str">
        <f t="shared" si="5"/>
        <v>一般会計</v>
      </c>
      <c r="K26" s="13"/>
      <c r="L26" s="13"/>
      <c r="O26" s="13"/>
      <c r="P26" s="13"/>
      <c r="Q26" s="19"/>
      <c r="T26" s="13"/>
      <c r="U26" s="32" t="s">
        <v>605</v>
      </c>
      <c r="Y26" s="32" t="s">
        <v>357</v>
      </c>
      <c r="Z26" s="32" t="s">
        <v>488</v>
      </c>
      <c r="AA26" s="79" t="s">
        <v>451</v>
      </c>
      <c r="AB26" s="79" t="s">
        <v>582</v>
      </c>
      <c r="AC26" s="31"/>
      <c r="AD26" s="31"/>
      <c r="AE26" s="31"/>
      <c r="AF26" s="30"/>
      <c r="AK26" s="42" t="str">
        <f t="shared" si="7"/>
        <v>Y</v>
      </c>
    </row>
    <row r="27" spans="1:37" ht="13.5" customHeight="1">
      <c r="A27" s="13" t="str">
        <f>IF(D24="", "-", D24)</f>
        <v>-</v>
      </c>
      <c r="B27" s="13"/>
      <c r="F27" s="18" t="s">
        <v>131</v>
      </c>
      <c r="G27" s="17"/>
      <c r="H27" s="13" t="str">
        <f t="shared" si="1"/>
        <v/>
      </c>
      <c r="I27" s="13" t="str">
        <f t="shared" si="5"/>
        <v>一般会計</v>
      </c>
      <c r="K27" s="13"/>
      <c r="L27" s="13"/>
      <c r="O27" s="13"/>
      <c r="P27" s="13"/>
      <c r="Q27" s="19"/>
      <c r="T27" s="13"/>
      <c r="U27" s="32" t="s">
        <v>606</v>
      </c>
      <c r="Y27" s="32" t="s">
        <v>358</v>
      </c>
      <c r="Z27" s="32" t="s">
        <v>489</v>
      </c>
      <c r="AA27" s="79" t="s">
        <v>452</v>
      </c>
      <c r="AB27" s="79" t="s">
        <v>583</v>
      </c>
      <c r="AC27" s="31"/>
      <c r="AD27" s="31"/>
      <c r="AE27" s="31"/>
      <c r="AF27" s="30"/>
      <c r="AK27" s="42" t="str">
        <f>CHAR(CODE(AK26)+1)</f>
        <v>Z</v>
      </c>
    </row>
    <row r="28" spans="1:37" ht="13.5" customHeight="1">
      <c r="B28" s="13"/>
      <c r="F28" s="18" t="s">
        <v>132</v>
      </c>
      <c r="G28" s="17"/>
      <c r="H28" s="13" t="str">
        <f t="shared" si="1"/>
        <v/>
      </c>
      <c r="I28" s="13" t="str">
        <f t="shared" si="5"/>
        <v>一般会計</v>
      </c>
      <c r="K28" s="13"/>
      <c r="L28" s="13"/>
      <c r="O28" s="13"/>
      <c r="P28" s="13"/>
      <c r="Q28" s="19"/>
      <c r="T28" s="13"/>
      <c r="U28" s="32" t="s">
        <v>607</v>
      </c>
      <c r="Y28" s="32" t="s">
        <v>359</v>
      </c>
      <c r="Z28" s="32" t="s">
        <v>490</v>
      </c>
      <c r="AA28" s="79" t="s">
        <v>453</v>
      </c>
      <c r="AB28" s="79" t="s">
        <v>584</v>
      </c>
      <c r="AC28" s="31"/>
      <c r="AD28" s="31"/>
      <c r="AE28" s="31"/>
      <c r="AF28" s="30"/>
      <c r="AK28" s="42" t="s">
        <v>213</v>
      </c>
    </row>
    <row r="29" spans="1:37" ht="13.5" customHeight="1">
      <c r="A29" s="13"/>
      <c r="B29" s="13"/>
      <c r="F29" s="18" t="s">
        <v>226</v>
      </c>
      <c r="G29" s="17"/>
      <c r="H29" s="13" t="str">
        <f t="shared" si="1"/>
        <v/>
      </c>
      <c r="I29" s="13" t="str">
        <f t="shared" si="5"/>
        <v>一般会計</v>
      </c>
      <c r="K29" s="13"/>
      <c r="L29" s="13"/>
      <c r="O29" s="13"/>
      <c r="P29" s="13"/>
      <c r="Q29" s="19"/>
      <c r="T29" s="13"/>
      <c r="U29" s="32" t="s">
        <v>608</v>
      </c>
      <c r="Y29" s="32" t="s">
        <v>360</v>
      </c>
      <c r="Z29" s="32" t="s">
        <v>491</v>
      </c>
      <c r="AA29" s="79" t="s">
        <v>454</v>
      </c>
      <c r="AB29" s="79" t="s">
        <v>585</v>
      </c>
      <c r="AC29" s="31"/>
      <c r="AD29" s="31"/>
      <c r="AE29" s="31"/>
      <c r="AF29" s="30"/>
      <c r="AK29" s="42" t="str">
        <f t="shared" si="7"/>
        <v>b</v>
      </c>
    </row>
    <row r="30" spans="1:37" ht="13.5" customHeight="1">
      <c r="A30" s="13"/>
      <c r="B30" s="13"/>
      <c r="F30" s="18" t="s">
        <v>227</v>
      </c>
      <c r="G30" s="17"/>
      <c r="H30" s="13" t="str">
        <f t="shared" si="1"/>
        <v/>
      </c>
      <c r="I30" s="13" t="str">
        <f t="shared" si="5"/>
        <v>一般会計</v>
      </c>
      <c r="K30" s="13"/>
      <c r="L30" s="13"/>
      <c r="O30" s="13"/>
      <c r="P30" s="13"/>
      <c r="Q30" s="19"/>
      <c r="T30" s="13"/>
      <c r="U30" s="32" t="s">
        <v>609</v>
      </c>
      <c r="Y30" s="32" t="s">
        <v>361</v>
      </c>
      <c r="Z30" s="32" t="s">
        <v>492</v>
      </c>
      <c r="AA30" s="79" t="s">
        <v>455</v>
      </c>
      <c r="AB30" s="79" t="s">
        <v>586</v>
      </c>
      <c r="AC30" s="31"/>
      <c r="AD30" s="31"/>
      <c r="AE30" s="31"/>
      <c r="AF30" s="30"/>
      <c r="AK30" s="42" t="str">
        <f t="shared" si="7"/>
        <v>c</v>
      </c>
    </row>
    <row r="31" spans="1:37" ht="13.5" customHeight="1">
      <c r="A31" s="13"/>
      <c r="B31" s="13"/>
      <c r="F31" s="18" t="s">
        <v>228</v>
      </c>
      <c r="G31" s="17"/>
      <c r="H31" s="13" t="str">
        <f t="shared" si="1"/>
        <v/>
      </c>
      <c r="I31" s="13" t="str">
        <f t="shared" si="5"/>
        <v>一般会計</v>
      </c>
      <c r="K31" s="13"/>
      <c r="L31" s="13"/>
      <c r="O31" s="13"/>
      <c r="P31" s="13"/>
      <c r="Q31" s="19"/>
      <c r="T31" s="13"/>
      <c r="U31" s="32" t="s">
        <v>610</v>
      </c>
      <c r="Y31" s="32" t="s">
        <v>362</v>
      </c>
      <c r="Z31" s="32" t="s">
        <v>493</v>
      </c>
      <c r="AA31" s="79" t="s">
        <v>456</v>
      </c>
      <c r="AB31" s="79" t="s">
        <v>587</v>
      </c>
      <c r="AC31" s="31"/>
      <c r="AD31" s="31"/>
      <c r="AE31" s="31"/>
      <c r="AF31" s="30"/>
      <c r="AK31" s="42" t="str">
        <f t="shared" si="7"/>
        <v>d</v>
      </c>
    </row>
    <row r="32" spans="1:37" ht="13.5" customHeight="1">
      <c r="A32" s="13"/>
      <c r="B32" s="13"/>
      <c r="F32" s="18" t="s">
        <v>229</v>
      </c>
      <c r="G32" s="17"/>
      <c r="H32" s="13" t="str">
        <f t="shared" si="1"/>
        <v/>
      </c>
      <c r="I32" s="13" t="str">
        <f t="shared" si="5"/>
        <v>一般会計</v>
      </c>
      <c r="K32" s="13"/>
      <c r="L32" s="13"/>
      <c r="O32" s="13"/>
      <c r="P32" s="13"/>
      <c r="Q32" s="19"/>
      <c r="T32" s="13"/>
      <c r="U32" s="32" t="s">
        <v>611</v>
      </c>
      <c r="Y32" s="32" t="s">
        <v>363</v>
      </c>
      <c r="Z32" s="32" t="s">
        <v>494</v>
      </c>
      <c r="AA32" s="79" t="s">
        <v>69</v>
      </c>
      <c r="AB32" s="79" t="s">
        <v>69</v>
      </c>
      <c r="AC32" s="31"/>
      <c r="AD32" s="31"/>
      <c r="AE32" s="31"/>
      <c r="AF32" s="30"/>
      <c r="AK32" s="42" t="str">
        <f t="shared" si="7"/>
        <v>e</v>
      </c>
    </row>
    <row r="33" spans="1:37" ht="13.5" customHeight="1">
      <c r="A33" s="13"/>
      <c r="B33" s="13"/>
      <c r="F33" s="18" t="s">
        <v>230</v>
      </c>
      <c r="G33" s="17"/>
      <c r="H33" s="13" t="str">
        <f t="shared" si="1"/>
        <v/>
      </c>
      <c r="I33" s="13" t="str">
        <f t="shared" si="5"/>
        <v>一般会計</v>
      </c>
      <c r="K33" s="13"/>
      <c r="L33" s="13"/>
      <c r="O33" s="13"/>
      <c r="P33" s="13"/>
      <c r="Q33" s="19"/>
      <c r="T33" s="13"/>
      <c r="U33" s="32" t="s">
        <v>612</v>
      </c>
      <c r="Y33" s="32" t="s">
        <v>364</v>
      </c>
      <c r="Z33" s="32" t="s">
        <v>495</v>
      </c>
      <c r="AA33" s="61"/>
      <c r="AB33" s="31"/>
      <c r="AC33" s="31"/>
      <c r="AD33" s="31"/>
      <c r="AE33" s="31"/>
      <c r="AF33" s="30"/>
      <c r="AK33" s="42" t="str">
        <f t="shared" si="7"/>
        <v>f</v>
      </c>
    </row>
    <row r="34" spans="1:37" ht="13.5" customHeight="1">
      <c r="A34" s="13"/>
      <c r="B34" s="13"/>
      <c r="F34" s="18" t="s">
        <v>231</v>
      </c>
      <c r="G34" s="17"/>
      <c r="H34" s="13" t="str">
        <f t="shared" si="1"/>
        <v/>
      </c>
      <c r="I34" s="13" t="str">
        <f t="shared" si="5"/>
        <v>一般会計</v>
      </c>
      <c r="K34" s="13"/>
      <c r="L34" s="13"/>
      <c r="O34" s="13"/>
      <c r="P34" s="13"/>
      <c r="Q34" s="19"/>
      <c r="T34" s="13"/>
      <c r="U34" s="32" t="s">
        <v>613</v>
      </c>
      <c r="Y34" s="32" t="s">
        <v>365</v>
      </c>
      <c r="Z34" s="32" t="s">
        <v>496</v>
      </c>
      <c r="AB34" s="31"/>
      <c r="AC34" s="31"/>
      <c r="AD34" s="31"/>
      <c r="AE34" s="31"/>
      <c r="AF34" s="30"/>
      <c r="AK34" s="42" t="str">
        <f t="shared" si="7"/>
        <v>g</v>
      </c>
    </row>
    <row r="35" spans="1:37" ht="13.5" customHeight="1">
      <c r="A35" s="13"/>
      <c r="B35" s="13"/>
      <c r="F35" s="18" t="s">
        <v>232</v>
      </c>
      <c r="G35" s="17"/>
      <c r="H35" s="13" t="str">
        <f t="shared" si="1"/>
        <v/>
      </c>
      <c r="I35" s="13" t="str">
        <f t="shared" si="5"/>
        <v>一般会計</v>
      </c>
      <c r="K35" s="13"/>
      <c r="L35" s="13"/>
      <c r="O35" s="13"/>
      <c r="P35" s="13"/>
      <c r="Q35" s="19"/>
      <c r="T35" s="13"/>
      <c r="Y35" s="32" t="s">
        <v>366</v>
      </c>
      <c r="Z35" s="32" t="s">
        <v>497</v>
      </c>
      <c r="AC35" s="31"/>
      <c r="AF35" s="30"/>
      <c r="AK35" s="42" t="str">
        <f t="shared" si="7"/>
        <v>h</v>
      </c>
    </row>
    <row r="36" spans="1:37" ht="13.5" customHeight="1">
      <c r="A36" s="13"/>
      <c r="B36" s="13"/>
      <c r="F36" s="18" t="s">
        <v>233</v>
      </c>
      <c r="G36" s="17"/>
      <c r="H36" s="13" t="str">
        <f t="shared" si="1"/>
        <v/>
      </c>
      <c r="I36" s="13" t="str">
        <f t="shared" si="5"/>
        <v>一般会計</v>
      </c>
      <c r="K36" s="13"/>
      <c r="L36" s="13"/>
      <c r="O36" s="13"/>
      <c r="P36" s="13"/>
      <c r="Q36" s="19"/>
      <c r="T36" s="13"/>
      <c r="U36" s="32" t="s">
        <v>614</v>
      </c>
      <c r="Y36" s="32" t="s">
        <v>367</v>
      </c>
      <c r="Z36" s="32" t="s">
        <v>498</v>
      </c>
      <c r="AF36" s="30"/>
      <c r="AK36" s="42"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368</v>
      </c>
      <c r="Z37" s="32" t="s">
        <v>499</v>
      </c>
      <c r="AF37" s="30"/>
      <c r="AK37" s="42" t="str">
        <f t="shared" si="7"/>
        <v>j</v>
      </c>
    </row>
    <row r="38" spans="1:37">
      <c r="A38" s="13"/>
      <c r="B38" s="13"/>
      <c r="F38" s="13"/>
      <c r="G38" s="19"/>
      <c r="K38" s="13"/>
      <c r="L38" s="13"/>
      <c r="O38" s="13"/>
      <c r="P38" s="13"/>
      <c r="Q38" s="19"/>
      <c r="T38" s="13"/>
      <c r="U38" s="32" t="s">
        <v>305</v>
      </c>
      <c r="Y38" s="32" t="s">
        <v>369</v>
      </c>
      <c r="Z38" s="32" t="s">
        <v>500</v>
      </c>
      <c r="AF38" s="30"/>
      <c r="AK38" s="42" t="str">
        <f t="shared" si="7"/>
        <v>k</v>
      </c>
    </row>
    <row r="39" spans="1:37">
      <c r="A39" s="13"/>
      <c r="B39" s="13"/>
      <c r="F39" s="13" t="str">
        <f>I37</f>
        <v>一般会計</v>
      </c>
      <c r="G39" s="19"/>
      <c r="K39" s="13"/>
      <c r="L39" s="13"/>
      <c r="O39" s="13"/>
      <c r="P39" s="13"/>
      <c r="Q39" s="19"/>
      <c r="T39" s="13"/>
      <c r="U39" s="32" t="s">
        <v>315</v>
      </c>
      <c r="Y39" s="32" t="s">
        <v>370</v>
      </c>
      <c r="Z39" s="32" t="s">
        <v>501</v>
      </c>
      <c r="AF39" s="30"/>
      <c r="AK39" s="42" t="str">
        <f t="shared" si="7"/>
        <v>l</v>
      </c>
    </row>
    <row r="40" spans="1:37">
      <c r="A40" s="13"/>
      <c r="B40" s="13"/>
      <c r="F40" s="13"/>
      <c r="G40" s="19"/>
      <c r="K40" s="13"/>
      <c r="L40" s="13"/>
      <c r="O40" s="13"/>
      <c r="P40" s="13"/>
      <c r="Q40" s="19"/>
      <c r="T40" s="13"/>
      <c r="Y40" s="32" t="s">
        <v>371</v>
      </c>
      <c r="Z40" s="32" t="s">
        <v>502</v>
      </c>
      <c r="AF40" s="30"/>
      <c r="AK40" s="42" t="str">
        <f t="shared" si="7"/>
        <v>m</v>
      </c>
    </row>
    <row r="41" spans="1:37">
      <c r="A41" s="13"/>
      <c r="B41" s="13"/>
      <c r="F41" s="13"/>
      <c r="G41" s="19"/>
      <c r="K41" s="13"/>
      <c r="L41" s="13"/>
      <c r="O41" s="13"/>
      <c r="P41" s="13"/>
      <c r="Q41" s="19"/>
      <c r="T41" s="13"/>
      <c r="Y41" s="32" t="s">
        <v>372</v>
      </c>
      <c r="Z41" s="32" t="s">
        <v>503</v>
      </c>
      <c r="AF41" s="30"/>
      <c r="AK41" s="42" t="str">
        <f t="shared" si="7"/>
        <v>n</v>
      </c>
    </row>
    <row r="42" spans="1:37">
      <c r="A42" s="13"/>
      <c r="B42" s="13"/>
      <c r="F42" s="13"/>
      <c r="G42" s="19"/>
      <c r="K42" s="13"/>
      <c r="L42" s="13"/>
      <c r="O42" s="13"/>
      <c r="P42" s="13"/>
      <c r="Q42" s="19"/>
      <c r="T42" s="13"/>
      <c r="Y42" s="32" t="s">
        <v>373</v>
      </c>
      <c r="Z42" s="32" t="s">
        <v>504</v>
      </c>
      <c r="AF42" s="30"/>
      <c r="AK42" s="42" t="str">
        <f t="shared" si="7"/>
        <v>o</v>
      </c>
    </row>
    <row r="43" spans="1:37">
      <c r="A43" s="13"/>
      <c r="B43" s="13"/>
      <c r="F43" s="13"/>
      <c r="G43" s="19"/>
      <c r="K43" s="13"/>
      <c r="L43" s="13"/>
      <c r="O43" s="13"/>
      <c r="P43" s="13"/>
      <c r="Q43" s="19"/>
      <c r="T43" s="13"/>
      <c r="Y43" s="32" t="s">
        <v>374</v>
      </c>
      <c r="Z43" s="32" t="s">
        <v>505</v>
      </c>
      <c r="AF43" s="30"/>
      <c r="AK43" s="42" t="str">
        <f t="shared" si="7"/>
        <v>p</v>
      </c>
    </row>
    <row r="44" spans="1:37">
      <c r="A44" s="13"/>
      <c r="B44" s="13"/>
      <c r="F44" s="13"/>
      <c r="G44" s="19"/>
      <c r="K44" s="13"/>
      <c r="L44" s="13"/>
      <c r="O44" s="13"/>
      <c r="P44" s="13"/>
      <c r="Q44" s="19"/>
      <c r="T44" s="13"/>
      <c r="Y44" s="32" t="s">
        <v>375</v>
      </c>
      <c r="Z44" s="32" t="s">
        <v>506</v>
      </c>
      <c r="AF44" s="30"/>
      <c r="AK44" s="42" t="str">
        <f t="shared" si="7"/>
        <v>q</v>
      </c>
    </row>
    <row r="45" spans="1:37">
      <c r="A45" s="13"/>
      <c r="B45" s="13"/>
      <c r="F45" s="13"/>
      <c r="G45" s="19"/>
      <c r="K45" s="13"/>
      <c r="L45" s="13"/>
      <c r="O45" s="13"/>
      <c r="P45" s="13"/>
      <c r="Q45" s="19"/>
      <c r="T45" s="13"/>
      <c r="Y45" s="32" t="s">
        <v>376</v>
      </c>
      <c r="Z45" s="32" t="s">
        <v>507</v>
      </c>
      <c r="AF45" s="30"/>
      <c r="AK45" s="42" t="str">
        <f t="shared" si="7"/>
        <v>r</v>
      </c>
    </row>
    <row r="46" spans="1:37">
      <c r="A46" s="13"/>
      <c r="B46" s="13"/>
      <c r="F46" s="13"/>
      <c r="G46" s="19"/>
      <c r="K46" s="13"/>
      <c r="L46" s="13"/>
      <c r="O46" s="13"/>
      <c r="P46" s="13"/>
      <c r="Q46" s="19"/>
      <c r="T46" s="13"/>
      <c r="Y46" s="32" t="s">
        <v>377</v>
      </c>
      <c r="Z46" s="32" t="s">
        <v>508</v>
      </c>
      <c r="AF46" s="30"/>
      <c r="AK46" s="42" t="str">
        <f t="shared" si="7"/>
        <v>s</v>
      </c>
    </row>
    <row r="47" spans="1:37">
      <c r="A47" s="13"/>
      <c r="B47" s="13"/>
      <c r="F47" s="13"/>
      <c r="G47" s="19"/>
      <c r="K47" s="13"/>
      <c r="L47" s="13"/>
      <c r="O47" s="13"/>
      <c r="P47" s="13"/>
      <c r="Q47" s="19"/>
      <c r="T47" s="13"/>
      <c r="Y47" s="32" t="s">
        <v>378</v>
      </c>
      <c r="Z47" s="32" t="s">
        <v>509</v>
      </c>
      <c r="AF47" s="30"/>
      <c r="AK47" s="42" t="str">
        <f t="shared" si="7"/>
        <v>t</v>
      </c>
    </row>
    <row r="48" spans="1:37">
      <c r="A48" s="13"/>
      <c r="B48" s="13"/>
      <c r="F48" s="13"/>
      <c r="G48" s="19"/>
      <c r="K48" s="13"/>
      <c r="L48" s="13"/>
      <c r="O48" s="13"/>
      <c r="P48" s="13"/>
      <c r="Q48" s="19"/>
      <c r="T48" s="13"/>
      <c r="Y48" s="32" t="s">
        <v>379</v>
      </c>
      <c r="Z48" s="32" t="s">
        <v>510</v>
      </c>
      <c r="AF48" s="30"/>
      <c r="AK48" s="42" t="str">
        <f t="shared" si="7"/>
        <v>u</v>
      </c>
    </row>
    <row r="49" spans="1:37">
      <c r="A49" s="13"/>
      <c r="B49" s="13"/>
      <c r="F49" s="13"/>
      <c r="G49" s="19"/>
      <c r="K49" s="13"/>
      <c r="L49" s="13"/>
      <c r="O49" s="13"/>
      <c r="P49" s="13"/>
      <c r="Q49" s="19"/>
      <c r="T49" s="13"/>
      <c r="Y49" s="32" t="s">
        <v>380</v>
      </c>
      <c r="Z49" s="32" t="s">
        <v>511</v>
      </c>
      <c r="AF49" s="30"/>
      <c r="AK49" s="42" t="str">
        <f t="shared" si="7"/>
        <v>v</v>
      </c>
    </row>
    <row r="50" spans="1:37">
      <c r="A50" s="13"/>
      <c r="B50" s="13"/>
      <c r="F50" s="13"/>
      <c r="G50" s="19"/>
      <c r="K50" s="13"/>
      <c r="L50" s="13"/>
      <c r="O50" s="13"/>
      <c r="P50" s="13"/>
      <c r="Q50" s="19"/>
      <c r="T50" s="13"/>
      <c r="Y50" s="32" t="s">
        <v>381</v>
      </c>
      <c r="Z50" s="32" t="s">
        <v>512</v>
      </c>
      <c r="AF50" s="30"/>
    </row>
    <row r="51" spans="1:37">
      <c r="A51" s="13"/>
      <c r="B51" s="13"/>
      <c r="F51" s="13"/>
      <c r="G51" s="19"/>
      <c r="K51" s="13"/>
      <c r="L51" s="13"/>
      <c r="O51" s="13"/>
      <c r="P51" s="13"/>
      <c r="Q51" s="19"/>
      <c r="T51" s="13"/>
      <c r="Y51" s="32" t="s">
        <v>382</v>
      </c>
      <c r="Z51" s="32" t="s">
        <v>513</v>
      </c>
      <c r="AF51" s="30"/>
    </row>
    <row r="52" spans="1:37">
      <c r="A52" s="13"/>
      <c r="B52" s="13"/>
      <c r="F52" s="13"/>
      <c r="G52" s="19"/>
      <c r="K52" s="13"/>
      <c r="L52" s="13"/>
      <c r="O52" s="13"/>
      <c r="P52" s="13"/>
      <c r="Q52" s="19"/>
      <c r="T52" s="13"/>
      <c r="Y52" s="32" t="s">
        <v>383</v>
      </c>
      <c r="Z52" s="32" t="s">
        <v>514</v>
      </c>
      <c r="AF52" s="30"/>
    </row>
    <row r="53" spans="1:37">
      <c r="A53" s="13"/>
      <c r="B53" s="13"/>
      <c r="F53" s="13"/>
      <c r="G53" s="19"/>
      <c r="K53" s="13"/>
      <c r="L53" s="13"/>
      <c r="O53" s="13"/>
      <c r="P53" s="13"/>
      <c r="Q53" s="19"/>
      <c r="T53" s="13"/>
      <c r="Y53" s="32" t="s">
        <v>384</v>
      </c>
      <c r="Z53" s="32" t="s">
        <v>515</v>
      </c>
      <c r="AF53" s="30"/>
    </row>
    <row r="54" spans="1:37">
      <c r="A54" s="13"/>
      <c r="B54" s="13"/>
      <c r="F54" s="13"/>
      <c r="G54" s="19"/>
      <c r="K54" s="13"/>
      <c r="L54" s="13"/>
      <c r="O54" s="13"/>
      <c r="P54" s="20"/>
      <c r="Q54" s="19"/>
      <c r="T54" s="13"/>
      <c r="Y54" s="32" t="s">
        <v>385</v>
      </c>
      <c r="Z54" s="32" t="s">
        <v>516</v>
      </c>
      <c r="AF54" s="30"/>
    </row>
    <row r="55" spans="1:37">
      <c r="A55" s="13"/>
      <c r="B55" s="13"/>
      <c r="F55" s="13"/>
      <c r="G55" s="19"/>
      <c r="K55" s="13"/>
      <c r="L55" s="13"/>
      <c r="O55" s="13"/>
      <c r="P55" s="13"/>
      <c r="Q55" s="19"/>
      <c r="T55" s="13"/>
      <c r="Y55" s="32" t="s">
        <v>386</v>
      </c>
      <c r="Z55" s="32" t="s">
        <v>517</v>
      </c>
      <c r="AF55" s="30"/>
    </row>
    <row r="56" spans="1:37">
      <c r="A56" s="13"/>
      <c r="B56" s="13"/>
      <c r="F56" s="13"/>
      <c r="G56" s="19"/>
      <c r="K56" s="13"/>
      <c r="L56" s="13"/>
      <c r="O56" s="13"/>
      <c r="P56" s="13"/>
      <c r="Q56" s="19"/>
      <c r="T56" s="13"/>
      <c r="Y56" s="32" t="s">
        <v>387</v>
      </c>
      <c r="Z56" s="32" t="s">
        <v>518</v>
      </c>
      <c r="AF56" s="30"/>
    </row>
    <row r="57" spans="1:37">
      <c r="A57" s="13"/>
      <c r="B57" s="13"/>
      <c r="F57" s="13"/>
      <c r="G57" s="19"/>
      <c r="K57" s="13"/>
      <c r="L57" s="13"/>
      <c r="O57" s="13"/>
      <c r="P57" s="13"/>
      <c r="Q57" s="19"/>
      <c r="T57" s="13"/>
      <c r="Y57" s="32" t="s">
        <v>388</v>
      </c>
      <c r="Z57" s="32" t="s">
        <v>519</v>
      </c>
      <c r="AF57" s="30"/>
    </row>
    <row r="58" spans="1:37">
      <c r="A58" s="13"/>
      <c r="B58" s="13"/>
      <c r="F58" s="13"/>
      <c r="G58" s="19"/>
      <c r="K58" s="13"/>
      <c r="L58" s="13"/>
      <c r="O58" s="13"/>
      <c r="P58" s="13"/>
      <c r="Q58" s="19"/>
      <c r="T58" s="13"/>
      <c r="Y58" s="32" t="s">
        <v>389</v>
      </c>
      <c r="Z58" s="32" t="s">
        <v>520</v>
      </c>
      <c r="AF58" s="30"/>
    </row>
    <row r="59" spans="1:37">
      <c r="A59" s="13"/>
      <c r="B59" s="13"/>
      <c r="F59" s="13"/>
      <c r="G59" s="19"/>
      <c r="K59" s="13"/>
      <c r="L59" s="13"/>
      <c r="O59" s="13"/>
      <c r="P59" s="13"/>
      <c r="Q59" s="19"/>
      <c r="T59" s="13"/>
      <c r="Y59" s="32" t="s">
        <v>390</v>
      </c>
      <c r="Z59" s="32" t="s">
        <v>521</v>
      </c>
      <c r="AF59" s="30"/>
    </row>
    <row r="60" spans="1:37">
      <c r="A60" s="13"/>
      <c r="B60" s="13"/>
      <c r="F60" s="13"/>
      <c r="G60" s="19"/>
      <c r="K60" s="13"/>
      <c r="L60" s="13"/>
      <c r="O60" s="13"/>
      <c r="P60" s="13"/>
      <c r="Q60" s="19"/>
      <c r="T60" s="13"/>
      <c r="Y60" s="32" t="s">
        <v>391</v>
      </c>
      <c r="Z60" s="32" t="s">
        <v>522</v>
      </c>
      <c r="AF60" s="30"/>
    </row>
    <row r="61" spans="1:37">
      <c r="A61" s="13"/>
      <c r="B61" s="13"/>
      <c r="F61" s="13"/>
      <c r="G61" s="19"/>
      <c r="K61" s="13"/>
      <c r="L61" s="13"/>
      <c r="O61" s="13"/>
      <c r="P61" s="13"/>
      <c r="Q61" s="19"/>
      <c r="T61" s="13"/>
      <c r="Y61" s="32" t="s">
        <v>392</v>
      </c>
      <c r="Z61" s="32" t="s">
        <v>523</v>
      </c>
      <c r="AF61" s="30"/>
    </row>
    <row r="62" spans="1:37">
      <c r="A62" s="13"/>
      <c r="B62" s="13"/>
      <c r="F62" s="13"/>
      <c r="G62" s="19"/>
      <c r="K62" s="13"/>
      <c r="L62" s="13"/>
      <c r="O62" s="13"/>
      <c r="P62" s="13"/>
      <c r="Q62" s="19"/>
      <c r="T62" s="13"/>
      <c r="Y62" s="32" t="s">
        <v>393</v>
      </c>
      <c r="Z62" s="32" t="s">
        <v>524</v>
      </c>
      <c r="AF62" s="30"/>
    </row>
    <row r="63" spans="1:37">
      <c r="A63" s="13"/>
      <c r="B63" s="13"/>
      <c r="F63" s="13"/>
      <c r="G63" s="19"/>
      <c r="K63" s="13"/>
      <c r="L63" s="13"/>
      <c r="O63" s="13"/>
      <c r="P63" s="13"/>
      <c r="Q63" s="19"/>
      <c r="T63" s="13"/>
      <c r="Y63" s="32" t="s">
        <v>394</v>
      </c>
      <c r="Z63" s="32" t="s">
        <v>525</v>
      </c>
      <c r="AF63" s="30"/>
    </row>
    <row r="64" spans="1:37">
      <c r="A64" s="13"/>
      <c r="B64" s="13"/>
      <c r="F64" s="13"/>
      <c r="G64" s="19"/>
      <c r="K64" s="13"/>
      <c r="L64" s="13"/>
      <c r="O64" s="13"/>
      <c r="P64" s="13"/>
      <c r="Q64" s="19"/>
      <c r="T64" s="13"/>
      <c r="Y64" s="32" t="s">
        <v>395</v>
      </c>
      <c r="Z64" s="32" t="s">
        <v>526</v>
      </c>
      <c r="AF64" s="30"/>
    </row>
    <row r="65" spans="1:32">
      <c r="A65" s="13"/>
      <c r="B65" s="13"/>
      <c r="F65" s="13"/>
      <c r="G65" s="19"/>
      <c r="K65" s="13"/>
      <c r="L65" s="13"/>
      <c r="O65" s="13"/>
      <c r="P65" s="13"/>
      <c r="Q65" s="19"/>
      <c r="T65" s="13"/>
      <c r="Y65" s="32" t="s">
        <v>396</v>
      </c>
      <c r="Z65" s="32" t="s">
        <v>527</v>
      </c>
      <c r="AF65" s="30"/>
    </row>
    <row r="66" spans="1:32">
      <c r="A66" s="13"/>
      <c r="B66" s="13"/>
      <c r="F66" s="13"/>
      <c r="G66" s="19"/>
      <c r="K66" s="13"/>
      <c r="L66" s="13"/>
      <c r="O66" s="13"/>
      <c r="P66" s="13"/>
      <c r="Q66" s="19"/>
      <c r="T66" s="13"/>
      <c r="Y66" s="32" t="s">
        <v>70</v>
      </c>
      <c r="Z66" s="32" t="s">
        <v>528</v>
      </c>
      <c r="AF66" s="30"/>
    </row>
    <row r="67" spans="1:32">
      <c r="A67" s="13"/>
      <c r="B67" s="13"/>
      <c r="F67" s="13"/>
      <c r="G67" s="19"/>
      <c r="K67" s="13"/>
      <c r="L67" s="13"/>
      <c r="O67" s="13"/>
      <c r="P67" s="13"/>
      <c r="Q67" s="19"/>
      <c r="T67" s="13"/>
      <c r="Y67" s="32" t="s">
        <v>397</v>
      </c>
      <c r="Z67" s="32" t="s">
        <v>529</v>
      </c>
      <c r="AF67" s="30"/>
    </row>
    <row r="68" spans="1:32">
      <c r="A68" s="13"/>
      <c r="B68" s="13"/>
      <c r="F68" s="13"/>
      <c r="G68" s="19"/>
      <c r="K68" s="13"/>
      <c r="L68" s="13"/>
      <c r="O68" s="13"/>
      <c r="P68" s="13"/>
      <c r="Q68" s="19"/>
      <c r="T68" s="13"/>
      <c r="Y68" s="32" t="s">
        <v>398</v>
      </c>
      <c r="Z68" s="32" t="s">
        <v>530</v>
      </c>
      <c r="AF68" s="30"/>
    </row>
    <row r="69" spans="1:32">
      <c r="A69" s="13"/>
      <c r="B69" s="13"/>
      <c r="F69" s="13"/>
      <c r="G69" s="19"/>
      <c r="K69" s="13"/>
      <c r="L69" s="13"/>
      <c r="O69" s="13"/>
      <c r="P69" s="13"/>
      <c r="Q69" s="19"/>
      <c r="T69" s="13"/>
      <c r="Y69" s="32" t="s">
        <v>399</v>
      </c>
      <c r="Z69" s="32" t="s">
        <v>531</v>
      </c>
      <c r="AF69" s="30"/>
    </row>
    <row r="70" spans="1:32">
      <c r="A70" s="13"/>
      <c r="B70" s="13"/>
      <c r="Y70" s="32" t="s">
        <v>400</v>
      </c>
      <c r="Z70" s="32" t="s">
        <v>532</v>
      </c>
    </row>
    <row r="71" spans="1:32">
      <c r="Y71" s="32" t="s">
        <v>401</v>
      </c>
      <c r="Z71" s="32" t="s">
        <v>533</v>
      </c>
    </row>
    <row r="72" spans="1:32">
      <c r="Y72" s="32" t="s">
        <v>402</v>
      </c>
      <c r="Z72" s="32" t="s">
        <v>534</v>
      </c>
    </row>
    <row r="73" spans="1:32">
      <c r="Y73" s="32" t="s">
        <v>403</v>
      </c>
      <c r="Z73" s="32" t="s">
        <v>535</v>
      </c>
    </row>
    <row r="74" spans="1:32">
      <c r="Y74" s="32" t="s">
        <v>404</v>
      </c>
      <c r="Z74" s="32" t="s">
        <v>536</v>
      </c>
    </row>
    <row r="75" spans="1:32">
      <c r="Y75" s="32" t="s">
        <v>405</v>
      </c>
      <c r="Z75" s="32" t="s">
        <v>537</v>
      </c>
    </row>
    <row r="76" spans="1:32">
      <c r="Y76" s="32" t="s">
        <v>406</v>
      </c>
      <c r="Z76" s="32" t="s">
        <v>538</v>
      </c>
    </row>
    <row r="77" spans="1:32">
      <c r="Y77" s="32" t="s">
        <v>407</v>
      </c>
      <c r="Z77" s="32" t="s">
        <v>539</v>
      </c>
    </row>
    <row r="78" spans="1:32">
      <c r="Y78" s="32" t="s">
        <v>408</v>
      </c>
      <c r="Z78" s="32" t="s">
        <v>540</v>
      </c>
    </row>
    <row r="79" spans="1:32">
      <c r="Y79" s="32" t="s">
        <v>409</v>
      </c>
      <c r="Z79" s="32" t="s">
        <v>541</v>
      </c>
    </row>
    <row r="80" spans="1:32">
      <c r="Y80" s="32" t="s">
        <v>410</v>
      </c>
      <c r="Z80" s="32" t="s">
        <v>542</v>
      </c>
    </row>
    <row r="81" spans="25:26">
      <c r="Y81" s="32" t="s">
        <v>411</v>
      </c>
      <c r="Z81" s="32" t="s">
        <v>543</v>
      </c>
    </row>
    <row r="82" spans="25:26">
      <c r="Y82" s="32" t="s">
        <v>412</v>
      </c>
      <c r="Z82" s="32" t="s">
        <v>544</v>
      </c>
    </row>
    <row r="83" spans="25:26">
      <c r="Y83" s="32" t="s">
        <v>413</v>
      </c>
      <c r="Z83" s="32" t="s">
        <v>545</v>
      </c>
    </row>
    <row r="84" spans="25:26">
      <c r="Y84" s="32" t="s">
        <v>414</v>
      </c>
      <c r="Z84" s="32" t="s">
        <v>546</v>
      </c>
    </row>
    <row r="85" spans="25:26">
      <c r="Y85" s="32" t="s">
        <v>415</v>
      </c>
      <c r="Z85" s="32" t="s">
        <v>547</v>
      </c>
    </row>
    <row r="86" spans="25:26">
      <c r="Y86" s="32" t="s">
        <v>416</v>
      </c>
      <c r="Z86" s="32" t="s">
        <v>548</v>
      </c>
    </row>
    <row r="87" spans="25:26">
      <c r="Y87" s="32" t="s">
        <v>417</v>
      </c>
      <c r="Z87" s="32" t="s">
        <v>549</v>
      </c>
    </row>
    <row r="88" spans="25:26">
      <c r="Y88" s="32" t="s">
        <v>418</v>
      </c>
      <c r="Z88" s="32" t="s">
        <v>550</v>
      </c>
    </row>
    <row r="89" spans="25:26">
      <c r="Y89" s="32" t="s">
        <v>419</v>
      </c>
      <c r="Z89" s="32" t="s">
        <v>551</v>
      </c>
    </row>
    <row r="90" spans="25:26">
      <c r="Y90" s="32" t="s">
        <v>420</v>
      </c>
      <c r="Z90" s="32" t="s">
        <v>552</v>
      </c>
    </row>
    <row r="91" spans="25:26">
      <c r="Y91" s="32" t="s">
        <v>421</v>
      </c>
      <c r="Z91" s="32" t="s">
        <v>553</v>
      </c>
    </row>
    <row r="92" spans="25:26">
      <c r="Y92" s="32" t="s">
        <v>422</v>
      </c>
      <c r="Z92" s="32" t="s">
        <v>554</v>
      </c>
    </row>
    <row r="93" spans="25:26">
      <c r="Y93" s="32" t="s">
        <v>423</v>
      </c>
      <c r="Z93" s="32" t="s">
        <v>555</v>
      </c>
    </row>
    <row r="94" spans="25:26">
      <c r="Y94" s="32" t="s">
        <v>424</v>
      </c>
      <c r="Z94" s="32" t="s">
        <v>556</v>
      </c>
    </row>
    <row r="95" spans="25:26">
      <c r="Y95" s="32" t="s">
        <v>425</v>
      </c>
      <c r="Z95" s="32" t="s">
        <v>557</v>
      </c>
    </row>
    <row r="96" spans="25:26">
      <c r="Y96" s="32" t="s">
        <v>327</v>
      </c>
      <c r="Z96" s="32" t="s">
        <v>558</v>
      </c>
    </row>
    <row r="97" spans="25:26">
      <c r="Y97" s="32" t="s">
        <v>426</v>
      </c>
      <c r="Z97" s="32" t="s">
        <v>559</v>
      </c>
    </row>
    <row r="98" spans="25:26">
      <c r="Y98" s="32" t="s">
        <v>427</v>
      </c>
      <c r="Z98" s="32" t="s">
        <v>560</v>
      </c>
    </row>
    <row r="99" spans="25:26">
      <c r="Y99" s="32" t="s">
        <v>457</v>
      </c>
      <c r="Z99" s="32" t="s">
        <v>561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庄司 裕紀(shouji-hiroki)</cp:lastModifiedBy>
  <cp:lastPrinted>2021-06-10T08:43:36Z</cp:lastPrinted>
  <dcterms:created xsi:type="dcterms:W3CDTF">2012-03-13T00:50:25Z</dcterms:created>
  <dcterms:modified xsi:type="dcterms:W3CDTF">2021-09-01T10:44:16Z</dcterms:modified>
</cp:coreProperties>
</file>