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中間公表版）\03-01 中間公表版（外部有識者点検対象以外）\08 医薬○済み\"/>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<sst xmlns="http://schemas.openxmlformats.org/spreadsheetml/2006/main" count="2594" uniqueCount="760">
  <si>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</si>
  <si>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</si>
  <si>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</si>
  <si>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</si>
  <si>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</si>
  <si>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</si>
  <si>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</si>
  <si>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</si>
  <si>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</si>
  <si>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</si>
  <si>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</si>
  <si>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</si>
  <si>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</si>
  <si>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</si>
  <si>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</si>
  <si>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</si>
  <si>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</si>
  <si>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</si>
  <si>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</si>
  <si>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</si>
  <si>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</si>
  <si>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</si>
  <si>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</si>
  <si>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</si>
  <si>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</si>
  <si>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</si>
  <si>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</si>
  <si>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</si>
  <si>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</si>
  <si>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</si>
  <si>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</si>
  <si>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</si>
  <si>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</si>
  <si>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</si>
  <si>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</si>
  <si>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</si>
  <si>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</si>
  <si>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</si>
  <si>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</si>
  <si>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</si>
  <si>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</si>
  <si>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</si>
  <si>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</si>
  <si>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</si>
  <si>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</si>
  <si>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</si>
  <si>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</si>
  <si>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</si>
  <si>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</si>
  <si>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</si>
  <si>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</si>
  <si>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</si>
  <si>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</si>
  <si>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</si>
  <si>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</si>
  <si>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</si>
  <si>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</si>
  <si>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</si>
  <si>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</si>
  <si>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</si>
  <si>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</si>
  <si>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</si>
  <si>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</si>
  <si>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</si>
  <si>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</si>
  <si>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</si>
  <si>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</si>
  <si>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</si>
  <si>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</si>
  <si>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</si>
  <si>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</si>
  <si>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</si>
  <si>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</si>
  <si>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</si>
  <si>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</si>
  <si>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</si>
  <si>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</si>
  <si>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</si>
  <si>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</si>
  <si>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</si>
  <si>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</si>
  <si>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</si>
  <si>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</si>
  <si>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</si>
  <si>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</si>
  <si>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</si>
  <si>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</si>
  <si>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</si>
  <si>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</si>
  <si>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</si>
  <si>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</si>
  <si>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</si>
  <si>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</si>
  <si>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</si>
  <si>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</si>
  <si>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</si>
  <si>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</si>
  <si>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</si>
  <si>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</si>
  <si>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</si>
  <si>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</si>
  <si>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</si>
  <si>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</si>
  <si>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</si>
  <si>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</si>
  <si>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</si>
  <si>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</si>
  <si>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</si>
  <si>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</si>
  <si>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</si>
  <si>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</si>
  <si>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</si>
  <si>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</si>
  <si>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</si>
  <si>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</si>
  <si>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</si>
  <si>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</si>
  <si>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</si>
  <si>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</si>
  <si>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</si>
  <si>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</si>
  <si>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</si>
  <si>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</si>
  <si>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</si>
  <si>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</si>
  <si>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</si>
  <si>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</si>
  <si>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</si>
  <si>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</si>
  <si>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</si>
  <si>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</si>
  <si>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</si>
  <si>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</si>
  <si>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</si>
  <si>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</si>
  <si>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</si>
  <si>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</si>
  <si>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</si>
  <si>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</si>
  <si>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</si>
  <si>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</si>
  <si>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</si>
  <si>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</si>
  <si>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</si>
  <si>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</si>
  <si>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</si>
  <si>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</si>
  <si>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</si>
  <si>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</si>
  <si>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</si>
  <si>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</si>
  <si>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</si>
  <si>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</si>
  <si>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</si>
  <si>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</si>
  <si>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</si>
  <si>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</si>
  <si>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</si>
  <si>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</si>
  <si>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</si>
  <si>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</si>
  <si>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</si>
  <si>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</si>
  <si>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</si>
  <si>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</si>
  <si>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</si>
  <si>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</si>
  <si>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</si>
  <si>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</si>
  <si>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</si>
  <si>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</si>
  <si>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</si>
  <si>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</si>
  <si>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</si>
  <si>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</si>
  <si>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</si>
  <si>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</si>
  <si>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</si>
  <si>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</si>
  <si>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</si>
  <si>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</si>
  <si>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</si>
  <si>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</si>
  <si>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</si>
  <si>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</si>
  <si>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</si>
  <si>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</si>
  <si>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</si>
  <si>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</si>
  <si>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</si>
  <si>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</si>
  <si>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</si>
  <si>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</si>
  <si>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</si>
  <si>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</si>
  <si>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</si>
  <si>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</si>
  <si>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</si>
  <si>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</si>
  <si>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</si>
  <si>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</si>
  <si>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</si>
  <si>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</si>
  <si>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</si>
  <si>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</si>
  <si>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</si>
  <si>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</si>
  <si>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</si>
  <si>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</si>
  <si>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</si>
  <si>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</si>
  <si>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</si>
  <si>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</si>
  <si>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</si>
  <si>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</si>
  <si>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</si>
  <si>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</si>
  <si>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</si>
  <si>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</si>
  <si>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</si>
  <si>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</si>
  <si>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</si>
  <si>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</si>
  <si>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</si>
  <si>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</si>
  <si>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</si>
  <si>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</si>
  <si>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</si>
  <si>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</si>
  <si>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</si>
  <si>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</si>
  <si>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</si>
  <si>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</si>
  <si>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</si>
  <si>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</si>
  <si>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</si>
  <si>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</si>
  <si>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</si>
  <si>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</si>
  <si>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</si>
  <si>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</si>
  <si>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</si>
  <si>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</si>
  <si>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</si>
  <si>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</si>
  <si>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</si>
  <si>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</si>
  <si>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</si>
  <si>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</si>
  <si>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</si>
  <si>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</si>
  <si>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</si>
  <si>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</si>
  <si>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</si>
  <si>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</si>
  <si>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</si>
  <si>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</si>
  <si>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</si>
  <si>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</si>
  <si>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</si>
  <si>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</si>
  <si>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</si>
  <si>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</si>
  <si>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</si>
  <si>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</si>
  <si>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</si>
  <si>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</si>
  <si>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</si>
  <si>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</si>
  <si>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</si>
  <si>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</si>
  <si>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</si>
  <si>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</si>
  <si>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</si>
  <si>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</si>
  <si>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</si>
  <si>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</si>
  <si>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</si>
  <si>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</si>
  <si>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</si>
  <si>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</si>
  <si>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</si>
  <si>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</si>
  <si>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</si>
  <si>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</si>
  <si>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</si>
  <si>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</si>
  <si>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</si>
  <si>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</si>
  <si>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</si>
  <si>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</si>
  <si>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</si>
  <si>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</si>
  <si>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</si>
  <si>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</si>
  <si>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</si>
  <si>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</si>
  <si>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</si>
  <si>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</si>
  <si>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</si>
  <si>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</si>
  <si>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</si>
  <si>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</si>
  <si>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</si>
  <si>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</si>
  <si>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</si>
  <si>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</si>
  <si>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</si>
  <si>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</si>
  <si>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</si>
  <si>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</si>
  <si>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</si>
  <si>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</si>
  <si>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</si>
  <si>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</si>
  <si>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</si>
  <si>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</si>
  <si>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</si>
  <si>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</si>
  <si>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</si>
  <si>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</si>
  <si>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</si>
  <si>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</si>
  <si>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</si>
  <si>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</si>
  <si>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</si>
  <si>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</si>
  <si>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</si>
  <si>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</si>
  <si>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</si>
  <si>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</si>
  <si>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</si>
  <si>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</si>
  <si>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</si>
  <si>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</si>
  <si>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</si>
  <si>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</si>
  <si>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</si>
  <si>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</si>
  <si>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</si>
  <si>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</si>
  <si>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</si>
  <si>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</si>
  <si>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</si>
  <si>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</si>
  <si>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</si>
  <si>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</si>
  <si>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</si>
  <si>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</si>
  <si>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</si>
  <si>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</si>
  <si>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</si>
  <si>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</si>
  <si>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</si>
  <si>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</si>
  <si>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</si>
  <si>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</si>
  <si>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</si>
  <si>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</si>
  <si>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</si>
  <si>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</si>
  <si>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</si>
  <si>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</si>
  <si>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</si>
  <si>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</si>
  <si>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</si>
  <si>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</si>
  <si>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</si>
  <si>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</si>
  <si>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</si>
  <si>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</si>
  <si>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</si>
  <si>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</si>
  <si>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</si>
  <si>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</si>
  <si>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</si>
  <si>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</si>
  <si>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</si>
  <si>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</si>
  <si>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</si>
  <si>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</si>
  <si>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</si>
  <si>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</si>
  <si>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</si>
  <si>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</si>
  <si>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</si>
  <si>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</si>
  <si>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</si>
  <si>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</si>
  <si>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</si>
  <si>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</si>
  <si>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</si>
  <si>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</si>
  <si>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</si>
  <si>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</si>
  <si>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</si>
  <si>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</si>
  <si>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</si>
  <si>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</si>
  <si>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</si>
  <si>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</si>
  <si>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</si>
  <si>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</si>
  <si>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</si>
  <si>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</si>
  <si>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</si>
  <si>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</si>
  <si>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</si>
  <si>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</si>
  <si>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</si>
  <si>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</si>
  <si>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</si>
  <si>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</si>
  <si>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</si>
  <si>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</si>
  <si>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</si>
  <si>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</si>
  <si>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</si>
  <si>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</si>
  <si>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</si>
  <si>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</si>
  <si>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</si>
  <si>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</si>
  <si>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</si>
  <si>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</si>
  <si>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</si>
  <si>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</si>
  <si>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</si>
  <si>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</si>
  <si>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</si>
  <si>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</si>
  <si>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</si>
  <si>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</si>
  <si>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</si>
  <si>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</si>
  <si>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</si>
  <si>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</si>
  <si>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</si>
  <si>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</si>
  <si>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</si>
  <si>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</si>
  <si>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</si>
  <si>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</si>
  <si>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</si>
  <si>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</si>
  <si>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</si>
  <si>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</si>
  <si>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</si>
  <si>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</si>
  <si>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</si>
  <si>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</si>
  <si>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</si>
  <si>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</si>
  <si>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</si>
  <si>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</si>
  <si>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</si>
  <si>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</si>
  <si>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</si>
  <si>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</si>
  <si>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</si>
  <si>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</si>
  <si>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</si>
  <si>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</si>
  <si>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</si>
  <si>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</si>
  <si>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</si>
  <si>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</si>
  <si>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</si>
  <si>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</si>
  <si>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</si>
  <si>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</si>
  <si>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</si>
  <si>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</si>
  <si>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</si>
  <si>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</si>
  <si>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</si>
  <si>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</si>
  <si>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</si>
  <si>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</si>
  <si>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</si>
  <si>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</si>
  <si>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</si>
  <si>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</si>
  <si>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</si>
  <si>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</si>
  <si>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</si>
  <si>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</si>
  <si>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</si>
  <si>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</si>
  <si>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</si>
  <si>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</si>
  <si>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</si>
  <si>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</si>
  <si>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</si>
  <si>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</si>
  <si>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</si>
  <si>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</si>
  <si>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</si>
  <si>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</si>
  <si>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</si>
  <si>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</si>
  <si>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</si>
  <si>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</si>
  <si>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</si>
  <si>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</si>
  <si>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</si>
  <si>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</si>
  <si>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</si>
  <si>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</si>
  <si>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</si>
  <si>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</si>
  <si>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</si>
  <si>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</si>
  <si>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</si>
  <si>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</si>
  <si>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</si>
  <si>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</si>
  <si>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</si>
  <si>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</si>
  <si>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</si>
  <si>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</si>
  <si>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</si>
  <si>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</si>
  <si>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</si>
  <si>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</si>
  <si>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</si>
  <si>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</si>
  <si>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</si>
  <si>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</si>
  <si>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</si>
  <si>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</si>
  <si>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</si>
  <si>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</si>
  <si>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</si>
  <si>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</si>
  <si>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</si>
  <si>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</si>
  <si>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</si>
  <si>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</si>
  <si>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</si>
  <si>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</si>
  <si>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</si>
  <si>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</si>
  <si>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</si>
  <si>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</si>
  <si>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</si>
  <si>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</si>
  <si>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</si>
  <si>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</si>
  <si>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</si>
  <si>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</si>
  <si>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</si>
  <si>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</si>
  <si>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</si>
  <si>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</si>
  <si>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</si>
  <si>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</si>
  <si>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</si>
  <si>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</si>
  <si>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</si>
  <si>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</si>
  <si>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</si>
  <si>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</si>
  <si>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</si>
  <si>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</si>
  <si>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</si>
  <si>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</si>
  <si>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</si>
  <si>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</si>
  <si>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</si>
  <si>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</si>
  <si>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</si>
  <si>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</si>
  <si>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</si>
  <si>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</si>
  <si>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</si>
  <si>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</si>
  <si>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</si>
  <si>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</si>
  <si>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</si>
  <si>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</si>
  <si>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</si>
  <si>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</si>
  <si>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</si>
  <si>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</si>
  <si>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</si>
  <si>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</si>
  <si>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</si>
  <si>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</si>
  <si>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</si>
  <si>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</si>
  <si>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</si>
  <si>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</si>
  <si>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</si>
  <si>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</si>
  <si>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</si>
  <si>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</si>
  <si>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</si>
  <si>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</si>
  <si>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</si>
  <si>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</si>
  <si>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</si>
  <si>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</si>
  <si>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</si>
  <si>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</si>
  <si>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</si>
  <si>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</si>
  <si>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</si>
  <si>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</si>
  <si>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</si>
  <si>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</si>
  <si>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</si>
  <si>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</si>
  <si>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</si>
  <si>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</si>
  <si>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</si>
  <si>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</si>
  <si>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</si>
  <si>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</si>
  <si>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</si>
  <si>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</si>
  <si>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</si>
  <si>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</si>
  <si>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</si>
  <si>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</si>
  <si>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</si>
  <si>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危険ドラッグ対策費</t>
  </si>
  <si>
    <t>医薬・生活衛生局</t>
  </si>
  <si>
    <t>課長　田中　徹</t>
  </si>
  <si>
    <t>平成18年度</t>
  </si>
  <si>
    <t>終了予定なし</t>
  </si>
  <si>
    <t>監視指導・麻薬対策課</t>
  </si>
  <si>
    <t>厚生労働省組織令第54条</t>
  </si>
  <si>
    <t>第5次薬物乱用防止5カ年戦略
「世界一安全な日本」創造戦略</t>
  </si>
  <si>
    <t>新たな成分の指定薬物への指定に必要な分析等を行うことや、職員を香港に派遣し、海外の捜査機関と歩調を合わせながら連携して薬物犯罪壊滅に向けた情報収集活動を行うことで、危険ドラッグの撲滅を図る。</t>
  </si>
  <si>
    <t>１．危険ドラッグの分析、乱用薬物の鑑定法整備等（平成18年度開始）
２．薬物対策国際情報収集（平成28年度開始）</t>
  </si>
  <si>
    <t>-</t>
  </si>
  <si>
    <t>委員等旅費</t>
  </si>
  <si>
    <t>本事業は、麻薬・覚醒剤・危険ドラッグ等の効果的な取締りのための分析等を通じ、麻薬・覚醒剤・危険ドラッグ等の乱用撲滅を図ることを目的としており、成果について定量的に示すことは困難である。</t>
  </si>
  <si>
    <t>間接的な指標として、指定薬物の新規指定数を成果実績評価に活用する</t>
  </si>
  <si>
    <t>指定薬物の新規指定数</t>
  </si>
  <si>
    <t>件</t>
  </si>
  <si>
    <t>間接的な指標として危険ドラッグ検挙人員を成果実績評価に活用する</t>
  </si>
  <si>
    <t>危険ドラッグ検挙人員</t>
  </si>
  <si>
    <t>人</t>
  </si>
  <si>
    <t>危険ドラッグの依存性等の評価対象物質の実験件数</t>
  </si>
  <si>
    <t>X:「依存性評価にかかる当該年度の執行額」（円）／
Y:「当該年度の評価対象物質数の実験件数」　　　　　　　　　　　　　</t>
    <phoneticPr fontId="5"/>
  </si>
  <si>
    <t>円</t>
  </si>
  <si>
    <t>32,489,000/10</t>
  </si>
  <si>
    <t>32,489,000/12</t>
  </si>
  <si>
    <t>麻薬・覚醒剤等の乱用を防止すること（Ⅱ-３）</t>
  </si>
  <si>
    <t>規制されている乱用薬物について、不正流通の遮断及び乱用防止を推進すること（Ⅱ－３－１）</t>
  </si>
  <si>
    <t>麻薬の新規指定数</t>
  </si>
  <si>
    <t>麻薬・覚醒剤等対策費</t>
  </si>
  <si>
    <t>麻薬等対策推進費（広報経費）</t>
  </si>
  <si>
    <t>346</t>
  </si>
  <si>
    <t>314</t>
  </si>
  <si>
    <t>273</t>
  </si>
  <si>
    <t>326</t>
  </si>
  <si>
    <t>337</t>
  </si>
  <si>
    <t>348</t>
  </si>
  <si>
    <t>345</t>
  </si>
  <si>
    <t>355</t>
  </si>
  <si>
    <t>362</t>
  </si>
  <si>
    <t>○</t>
  </si>
  <si>
    <t>-</t>
    <phoneticPr fontId="5"/>
  </si>
  <si>
    <t>新たな違法ドラッグの流通を可能な限り食い止めるため、指定薬物への指定を可能な限り迅速に行う等の取り組みを強力に推進した。</t>
    <phoneticPr fontId="5"/>
  </si>
  <si>
    <t>32,489,000/5</t>
    <phoneticPr fontId="5"/>
  </si>
  <si>
    <t>厚労</t>
  </si>
  <si>
    <t>麻薬・覚醒剤等対策事業</t>
    <rPh sb="0" eb="2">
      <t>マヤク</t>
    </rPh>
    <rPh sb="9" eb="11">
      <t>ジギョウ</t>
    </rPh>
    <phoneticPr fontId="5"/>
  </si>
  <si>
    <t>指定薬物等への新規指定、流通している危険ドラッグの成分調査、指定薬物の分析体制の整備等を実施することにより、麻薬・覚醒剤等の乱用防止に寄与するものである。（令和２年度の指定薬物の新規指定件数17件）</t>
    <phoneticPr fontId="5"/>
  </si>
  <si>
    <t>麻薬・覚醒剤・危険ドラッグ等の乱用を防止するための取組は、広く国民のニーズがあり、優先度の高い事業である。当該取組は、麻薬や覚醒剤等の規制法を所管する国が主導して行う必要があり、国費を投入しなければ事業目的が達成できない。</t>
    <phoneticPr fontId="5"/>
  </si>
  <si>
    <t>麻薬・覚醒剤・危険ドラッグ等の乱用を防止するための取組は、国・都道府県、状況によっては民間とも連携して実施すべき事業である。</t>
    <phoneticPr fontId="5"/>
  </si>
  <si>
    <t>麻薬・覚醒剤・危険ドラッグ等の乱用を防止するための取組は、国民の安全を確保することに繋がる優先度の高い事業である。</t>
    <phoneticPr fontId="5"/>
  </si>
  <si>
    <t>単に試験実施能力があることのみならず、その試験結果を既に指定されている麻薬に関する試験結果と比較評価できる高度の専門知識・経験を有することが必要であるので妥当である。</t>
    <phoneticPr fontId="5"/>
  </si>
  <si>
    <t>無</t>
  </si>
  <si>
    <t>‐</t>
  </si>
  <si>
    <t>-</t>
    <phoneticPr fontId="5"/>
  </si>
  <si>
    <t>危険ドラッグの試買等を効率良く行えるよう、買上対象地域を絞るなどコスト削減に努めている。</t>
    <phoneticPr fontId="5"/>
  </si>
  <si>
    <t>地方厚生局や国立試験研究機関へ支出委任を行っており、中間段階での支出は合理的である。</t>
    <phoneticPr fontId="5"/>
  </si>
  <si>
    <t>事業目的に即した支出を行っている。</t>
    <phoneticPr fontId="5"/>
  </si>
  <si>
    <t>国民の関心が高いことから、効率的な監視指導を行うため、地方自治体や警察や税関等の関係機関と情報共有等の連携を積極的に行った。</t>
    <rPh sb="3" eb="5">
      <t>カンシン</t>
    </rPh>
    <phoneticPr fontId="5"/>
  </si>
  <si>
    <t>点検結果に記載したとおりの成果を上げることができた。</t>
    <phoneticPr fontId="5"/>
  </si>
  <si>
    <t>見込みに見合った実績を上げている。</t>
    <phoneticPr fontId="5"/>
  </si>
  <si>
    <t>各種成果物は、危険ドラッグの取締り等に十分に活用され、麻薬・覚醒剤・危険ドラッグ等対策を推進するために必要なものである。</t>
    <phoneticPr fontId="5"/>
  </si>
  <si>
    <t>雑役務費</t>
    <phoneticPr fontId="5"/>
  </si>
  <si>
    <t>危険ドラッグの依存性等に関する評価</t>
    <phoneticPr fontId="5"/>
  </si>
  <si>
    <t>A.（国研）国立精神・神経医療研究センター</t>
    <phoneticPr fontId="5"/>
  </si>
  <si>
    <t>C.国立医薬品食品衛生研究所</t>
    <phoneticPr fontId="5"/>
  </si>
  <si>
    <t>D.-</t>
    <phoneticPr fontId="5"/>
  </si>
  <si>
    <t>E.非常勤職員A</t>
    <phoneticPr fontId="5"/>
  </si>
  <si>
    <t>B..関東信越厚生局</t>
    <phoneticPr fontId="5"/>
  </si>
  <si>
    <t>危険ドラッグの試買調査については、麻薬や覚醒剤と同様の化学構造を有する危険ドラッグの規制を行う観点から、国自らが実施する必要のある事業であり、指定薬物の指定に関して着実に成果を上げている。また、指定された指定薬物に関して、捜査等における鑑定・分析を実施する上で必要な分析法・標準品の整備についても、必要な取組が着実に実施されている。</t>
    <phoneticPr fontId="5"/>
  </si>
  <si>
    <t>都道府県や関係機関と連携しながら、危険ドラッグについて積極的に監視指導等を実施することにより、危険ドラッグの撲滅を図る。</t>
    <phoneticPr fontId="5"/>
  </si>
  <si>
    <t>消耗品費</t>
    <phoneticPr fontId="5"/>
  </si>
  <si>
    <t>雑役務費</t>
    <phoneticPr fontId="5"/>
  </si>
  <si>
    <t>備品費</t>
    <phoneticPr fontId="5"/>
  </si>
  <si>
    <t>光熱水費</t>
    <phoneticPr fontId="5"/>
  </si>
  <si>
    <t>人件費</t>
    <phoneticPr fontId="5"/>
  </si>
  <si>
    <t>人材派遣、機器保守等</t>
    <phoneticPr fontId="5"/>
  </si>
  <si>
    <t>光熱水料金</t>
    <phoneticPr fontId="5"/>
  </si>
  <si>
    <t>賃金</t>
    <phoneticPr fontId="5"/>
  </si>
  <si>
    <t>雑機器等</t>
    <phoneticPr fontId="5"/>
  </si>
  <si>
    <t>-</t>
    <phoneticPr fontId="5"/>
  </si>
  <si>
    <t>国立研究開発法人国立精神・神経医療研究センター</t>
    <phoneticPr fontId="5"/>
  </si>
  <si>
    <t>危険ドラッグの依存性等に関する評価</t>
    <phoneticPr fontId="5"/>
  </si>
  <si>
    <t>国立医薬品食品衛生研究所</t>
    <phoneticPr fontId="5"/>
  </si>
  <si>
    <t>通信運搬費</t>
    <phoneticPr fontId="5"/>
  </si>
  <si>
    <t>試薬、検査キット等</t>
    <rPh sb="0" eb="2">
      <t>シヤク</t>
    </rPh>
    <rPh sb="3" eb="5">
      <t>ケンサ</t>
    </rPh>
    <rPh sb="8" eb="9">
      <t>トウ</t>
    </rPh>
    <phoneticPr fontId="5"/>
  </si>
  <si>
    <t>感謝状筆耕費用、機器保守料等</t>
    <phoneticPr fontId="5"/>
  </si>
  <si>
    <t>運搬費</t>
    <rPh sb="0" eb="3">
      <t>ウンパンヒ</t>
    </rPh>
    <phoneticPr fontId="5"/>
  </si>
  <si>
    <t>試薬、検査キット等</t>
    <rPh sb="3" eb="5">
      <t>ケンサ</t>
    </rPh>
    <phoneticPr fontId="5"/>
  </si>
  <si>
    <t>31,135,018/10</t>
    <phoneticPr fontId="5"/>
  </si>
  <si>
    <t>賃金</t>
    <rPh sb="0" eb="2">
      <t>チンギン</t>
    </rPh>
    <phoneticPr fontId="5"/>
  </si>
  <si>
    <t>非常勤職員賃金</t>
    <phoneticPr fontId="5"/>
  </si>
  <si>
    <t>非常勤職員Ａ</t>
    <phoneticPr fontId="5"/>
  </si>
  <si>
    <t>非常勤職員Ｂ</t>
    <phoneticPr fontId="5"/>
  </si>
  <si>
    <t>事務補助業務</t>
    <phoneticPr fontId="5"/>
  </si>
  <si>
    <t>非常勤職員C</t>
    <phoneticPr fontId="5"/>
  </si>
  <si>
    <t>非常勤職員D</t>
    <phoneticPr fontId="5"/>
  </si>
  <si>
    <t>リコージャパン（株）</t>
    <phoneticPr fontId="5"/>
  </si>
  <si>
    <t>株式会社タマヤ</t>
    <phoneticPr fontId="5"/>
  </si>
  <si>
    <t>ノートパソコン、Ｗｉ－Ｆｉルーターの賃貸借</t>
    <phoneticPr fontId="5"/>
  </si>
  <si>
    <t>ＦＡＸ１台　外１件賃貸借</t>
    <rPh sb="6" eb="7">
      <t>ソト</t>
    </rPh>
    <rPh sb="8" eb="9">
      <t>ケン</t>
    </rPh>
    <rPh sb="9" eb="12">
      <t>チンタイシャク</t>
    </rPh>
    <phoneticPr fontId="5"/>
  </si>
  <si>
    <t>第一法規（株）</t>
  </si>
  <si>
    <t>第一法規法情報総合データベースの利用一式</t>
  </si>
  <si>
    <t>職員A</t>
    <rPh sb="0" eb="2">
      <t>ショクイン</t>
    </rPh>
    <phoneticPr fontId="5"/>
  </si>
  <si>
    <t>出張旅費</t>
    <rPh sb="0" eb="2">
      <t>シュッチョウ</t>
    </rPh>
    <rPh sb="2" eb="4">
      <t>リョヒ</t>
    </rPh>
    <phoneticPr fontId="5"/>
  </si>
  <si>
    <t>株式会社阪急阪神ビジネストラベル</t>
    <rPh sb="0" eb="4">
      <t>カブシキガイシャ</t>
    </rPh>
    <rPh sb="4" eb="6">
      <t>ハンキュウ</t>
    </rPh>
    <rPh sb="6" eb="8">
      <t>ハンシン</t>
    </rPh>
    <phoneticPr fontId="5"/>
  </si>
  <si>
    <t>旅券等手配</t>
    <rPh sb="0" eb="2">
      <t>リョケン</t>
    </rPh>
    <rPh sb="2" eb="3">
      <t>トウ</t>
    </rPh>
    <rPh sb="3" eb="5">
      <t>テハイ</t>
    </rPh>
    <phoneticPr fontId="5"/>
  </si>
  <si>
    <t>ＩＣカード乗車券</t>
    <phoneticPr fontId="5"/>
  </si>
  <si>
    <t>資金前渡官吏</t>
    <phoneticPr fontId="5"/>
  </si>
  <si>
    <t>関東信越厚生局</t>
    <phoneticPr fontId="5"/>
  </si>
  <si>
    <t>近畿厚生局</t>
    <phoneticPr fontId="5"/>
  </si>
  <si>
    <t>九州厚生局</t>
    <phoneticPr fontId="5"/>
  </si>
  <si>
    <t>東海北陸厚生局</t>
    <phoneticPr fontId="5"/>
  </si>
  <si>
    <t>東北厚生局</t>
    <phoneticPr fontId="5"/>
  </si>
  <si>
    <t>北海道厚生局</t>
    <phoneticPr fontId="5"/>
  </si>
  <si>
    <t>中国四国厚生局</t>
    <phoneticPr fontId="5"/>
  </si>
  <si>
    <t>四国厚生支局</t>
    <phoneticPr fontId="5"/>
  </si>
  <si>
    <t>九州厚生局沖縄分室</t>
    <phoneticPr fontId="5"/>
  </si>
  <si>
    <t>危険ドラッグ対策の推進</t>
    <phoneticPr fontId="5"/>
  </si>
  <si>
    <t>危険ドラッグ対策の推進、薬監証明業務</t>
    <phoneticPr fontId="5"/>
  </si>
  <si>
    <t>危険ドラッグ対策の推進、薬物対策国際情報収集、ＣＢＤ製品の買取調査</t>
    <phoneticPr fontId="5"/>
  </si>
  <si>
    <t>○麻薬・覚醒剤等対策費(0439)
１．地方厚生局麻薬取締部及び都道府県における麻薬取締行政職員に対する研修
２．野生大麻・けしの除去
３．国民運動として開催する麻薬・覚醒剤乱用防止運動の地区大会開催
４．再乱用防止対策講習会の開催等
○麻薬等対策推進費（広報経費）（0443）
①覚醒剤等撲滅啓発等委託費
１．薬物乱用防止啓発訪問事業
　訪問要請のあった教育機関等へ専門の講師を派遣し、専門の教材を基に薬物乱用防止に関する正しい知識の普及を図る。
２．薬物乱用防止指導員養成事業
　小学校等における広報活動の一環として薬物乱用防止教室の講師等を行える薬物乱用防止指導員を養成するための効果的な研修を開催する。
②覚醒剤防止特別対策費
毎年6月20日から1箇月間、全国各地で実施している「ダメ。ゼッタイ。」普及運動及び毎年10・11月に各ブロック単位で地区大会を開催している麻薬・覚醒剤乱用防止運動に必要なポスター等の啓発資材を作成して配布する。
③薬物乱用防止普及啓発推進事業費
以下の薬物乱用防止啓発読本を作成し、学校等に直接送付する。
・小学6年生の保護者を対象とした薬物乱用防止啓発読本を作成・配布
・高校卒業予定者を対象とした薬物乱用防止啓発読本を作成・配布
・有職・無職の未成年者を対象とした薬物乱用防止啓発読本を作成し、関係団体等を通じて配布
④再乱用防止対策事業費
薬物依存症についての正しい知識や、薬物中毒者の家族による自助活動及び中毒者の家族が頼れる相談窓口や、中毒者の治療・支援施設等を網羅的に紹介されたパンフレットを作成し、関係機関に配布する。
○麻薬・覚醒剤等対策事業（0444)
 1.暴力団や外国人による薬物密売組織及び、これらから薬物を買い受ける末端乱用者等による薬物事犯に対する取締り
 2.急速に蔓延しつつある大麻事犯等の取締り
 3.医療用麻薬の不正流通防止を目的として、医療機関・薬局等に対する立入検査を実施し、適正使用・管理を行うよう監視・指導
 4.国内の捜査機関等から持ち込まれる薬物と疑われる検体の鑑定
 5.薬物乱用防止に係る普及・啓発活動
 6.危険ドラッグに対する継続的監視</t>
    <phoneticPr fontId="5"/>
  </si>
  <si>
    <t>新潟県</t>
    <rPh sb="0" eb="3">
      <t>ニイガタケン</t>
    </rPh>
    <phoneticPr fontId="5"/>
  </si>
  <si>
    <t>愛知県</t>
    <rPh sb="0" eb="3">
      <t>アイチケン</t>
    </rPh>
    <phoneticPr fontId="5"/>
  </si>
  <si>
    <t>指定薬物標準品合成及び分析開発業務</t>
    <phoneticPr fontId="5"/>
  </si>
  <si>
    <t>-</t>
    <phoneticPr fontId="5"/>
  </si>
  <si>
    <t>麻薬等乱用防止対策旅費</t>
    <phoneticPr fontId="5"/>
  </si>
  <si>
    <t>検定検査事務等委託費</t>
    <phoneticPr fontId="5"/>
  </si>
  <si>
    <t>諸謝金</t>
    <rPh sb="0" eb="1">
      <t>ショ</t>
    </rPh>
    <rPh sb="1" eb="3">
      <t>シャキン</t>
    </rPh>
    <phoneticPr fontId="5"/>
  </si>
  <si>
    <t>新型コロナウイルスの影響により出席を予定していた国際会議や実地調査等の実施が困難となり職員旅費等が不要となったため。</t>
    <rPh sb="15" eb="17">
      <t>シュッセキ</t>
    </rPh>
    <rPh sb="18" eb="20">
      <t>ヨテイ</t>
    </rPh>
    <rPh sb="24" eb="26">
      <t>コクサイ</t>
    </rPh>
    <rPh sb="26" eb="28">
      <t>カイギ</t>
    </rPh>
    <rPh sb="29" eb="31">
      <t>ジッチ</t>
    </rPh>
    <rPh sb="31" eb="33">
      <t>チョウサ</t>
    </rPh>
    <rPh sb="33" eb="34">
      <t>トウ</t>
    </rPh>
    <rPh sb="35" eb="37">
      <t>ジッシ</t>
    </rPh>
    <rPh sb="38" eb="40">
      <t>コンナン</t>
    </rPh>
    <rPh sb="43" eb="45">
      <t>ショクイン</t>
    </rPh>
    <rPh sb="45" eb="47">
      <t>リョヒ</t>
    </rPh>
    <rPh sb="47" eb="48">
      <t>トウ</t>
    </rPh>
    <rPh sb="49" eb="51">
      <t>フヨウ</t>
    </rPh>
    <phoneticPr fontId="5"/>
  </si>
  <si>
    <t>点検対象外</t>
    <rPh sb="0" eb="5">
      <t>テンケンタイショウガイ</t>
    </rPh>
    <phoneticPr fontId="5"/>
  </si>
  <si>
    <t>危険ドラッグの分析業務、危険ドラッグの分析法等の調査、危険ドラッグ買上調査における成分分析</t>
    <phoneticPr fontId="5"/>
  </si>
  <si>
    <t>危険ドラッグの分析、乱用薬物の鑑定法整備等に必要な経費であり、引き続き必要な予算額を確保し、適正な執行に努めること。</t>
    <phoneticPr fontId="5"/>
  </si>
  <si>
    <t>-</t>
    <phoneticPr fontId="5"/>
  </si>
  <si>
    <t>麻薬等乱用防止対策業務庁費</t>
    <rPh sb="0" eb="2">
      <t>マヤク</t>
    </rPh>
    <rPh sb="2" eb="3">
      <t>トウ</t>
    </rPh>
    <phoneticPr fontId="5"/>
  </si>
  <si>
    <t>次期通常国会に大麻取締法の改正案を提出することを予定しており、改正法案の成立を目指すプロセス及び法案成立後の法施行に向けた各種作業対応に要する賃金職員を確保するため。</t>
    <rPh sb="46" eb="47">
      <t>オヨ</t>
    </rPh>
    <rPh sb="65" eb="67">
      <t>タイオウ</t>
    </rPh>
    <rPh sb="68" eb="69">
      <t>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</si>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</sst>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19050</xdr:colOff>
      <xdr:row>748</xdr:row>
      <xdr:rowOff>114300</xdr:rowOff>
    </xdr:from>
    <xdr:to>
      <xdr:col>36</xdr:col>
      <xdr:colOff>66675</xdr:colOff>
      <xdr:row>751</xdr:row>
      <xdr:rowOff>298506</xdr:rowOff>
    </xdr:to>
    <xdr:sp macro="" textlink="">
      <xdr:nvSpPr>
        <xdr:cNvPr id="63" name="正方形/長方形 62"/>
        <xdr:cNvSpPr/>
      </xdr:nvSpPr>
      <xdr:spPr>
        <a:xfrm>
          <a:off x="1619250" y="50301525"/>
          <a:ext cx="5648325" cy="12414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en-US" sz="1100"/>
            <a:t>厚生労働省</a:t>
          </a:r>
          <a:endParaRPr kumimoji="1" lang="en-US" altLang="ja-JP" sz="1100"/>
        </a:p>
        <a:p>
          <a:pPr algn="ctr">
            <a:lnSpc>
              <a:spcPts val="1100"/>
            </a:lnSpc>
          </a:pPr>
          <a:r>
            <a:rPr kumimoji="1" lang="ja-JP" altLang="en-US" sz="1100"/>
            <a:t>　</a:t>
          </a:r>
          <a:r>
            <a:rPr kumimoji="1" lang="en-US" altLang="ja-JP" sz="1100"/>
            <a:t>182</a:t>
          </a:r>
          <a:r>
            <a:rPr kumimoji="1" lang="ja-JP" altLang="en-US" sz="1100"/>
            <a:t>百万円</a:t>
          </a:r>
        </a:p>
      </xdr:txBody>
    </xdr:sp>
    <xdr:clientData/>
  </xdr:twoCellAnchor>
  <xdr:twoCellAnchor>
    <xdr:from>
      <xdr:col>36</xdr:col>
      <xdr:colOff>66675</xdr:colOff>
      <xdr:row>750</xdr:row>
      <xdr:rowOff>30191</xdr:rowOff>
    </xdr:from>
    <xdr:to>
      <xdr:col>39</xdr:col>
      <xdr:colOff>180974</xdr:colOff>
      <xdr:row>750</xdr:row>
      <xdr:rowOff>38864</xdr:rowOff>
    </xdr:to>
    <xdr:cxnSp macro="">
      <xdr:nvCxnSpPr>
        <xdr:cNvPr id="64" name="直線コネクタ 63"/>
        <xdr:cNvCxnSpPr>
          <a:stCxn id="63" idx="3"/>
          <a:endCxn id="65" idx="1"/>
        </xdr:cNvCxnSpPr>
      </xdr:nvCxnSpPr>
      <xdr:spPr>
        <a:xfrm>
          <a:off x="7267575" y="50922266"/>
          <a:ext cx="714374" cy="8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180974</xdr:colOff>
      <xdr:row>748</xdr:row>
      <xdr:rowOff>323850</xdr:rowOff>
    </xdr:from>
    <xdr:to>
      <xdr:col>49</xdr:col>
      <xdr:colOff>366761</xdr:colOff>
      <xdr:row>751</xdr:row>
      <xdr:rowOff>106303</xdr:rowOff>
    </xdr:to>
    <xdr:sp macro="" textlink="">
      <xdr:nvSpPr>
        <xdr:cNvPr id="65" name="正方形/長方形 64"/>
        <xdr:cNvSpPr/>
      </xdr:nvSpPr>
      <xdr:spPr>
        <a:xfrm>
          <a:off x="7981949" y="50511075"/>
          <a:ext cx="2186037" cy="83972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E.</a:t>
          </a:r>
          <a:r>
            <a:rPr kumimoji="1" lang="ja-JP" altLang="en-US" sz="900"/>
            <a:t>非常勤職員　他</a:t>
          </a:r>
          <a:endParaRPr kumimoji="1" lang="en-US" altLang="ja-JP" sz="900"/>
        </a:p>
        <a:p>
          <a:pPr algn="ctr"/>
          <a:r>
            <a:rPr kumimoji="1" lang="en-US" altLang="ja-JP" sz="900"/>
            <a:t>13.3</a:t>
          </a:r>
          <a:r>
            <a:rPr kumimoji="1" lang="ja-JP" altLang="en-US" sz="900"/>
            <a:t>百万円</a:t>
          </a:r>
          <a:endParaRPr kumimoji="1" lang="en-US" altLang="ja-JP" sz="900"/>
        </a:p>
      </xdr:txBody>
    </xdr:sp>
    <xdr:clientData/>
  </xdr:twoCellAnchor>
  <xdr:twoCellAnchor>
    <xdr:from>
      <xdr:col>6</xdr:col>
      <xdr:colOff>133350</xdr:colOff>
      <xdr:row>753</xdr:row>
      <xdr:rowOff>87119</xdr:rowOff>
    </xdr:from>
    <xdr:to>
      <xdr:col>15</xdr:col>
      <xdr:colOff>88575</xdr:colOff>
      <xdr:row>754</xdr:row>
      <xdr:rowOff>23618</xdr:rowOff>
    </xdr:to>
    <xdr:sp macro="" textlink="">
      <xdr:nvSpPr>
        <xdr:cNvPr id="66" name="正方形/長方形 65"/>
        <xdr:cNvSpPr/>
      </xdr:nvSpPr>
      <xdr:spPr>
        <a:xfrm>
          <a:off x="1333500" y="52036469"/>
          <a:ext cx="1755450" cy="2889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190732</xdr:colOff>
      <xdr:row>754</xdr:row>
      <xdr:rowOff>110349</xdr:rowOff>
    </xdr:from>
    <xdr:to>
      <xdr:col>19</xdr:col>
      <xdr:colOff>71244</xdr:colOff>
      <xdr:row>756</xdr:row>
      <xdr:rowOff>59587</xdr:rowOff>
    </xdr:to>
    <xdr:sp macro="" textlink="">
      <xdr:nvSpPr>
        <xdr:cNvPr id="67" name="正方形/長方形 66"/>
        <xdr:cNvSpPr/>
      </xdr:nvSpPr>
      <xdr:spPr>
        <a:xfrm>
          <a:off x="1590907" y="52412124"/>
          <a:ext cx="2280812" cy="65408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900"/>
            </a:lnSpc>
          </a:pPr>
          <a:r>
            <a:rPr kumimoji="1" lang="en-US" altLang="ja-JP" sz="900"/>
            <a:t>A.</a:t>
          </a:r>
          <a:r>
            <a:rPr kumimoji="1" lang="ja-JP" altLang="en-US" sz="900"/>
            <a:t>国立研究開発法人</a:t>
          </a:r>
          <a:endParaRPr kumimoji="1" lang="en-US" altLang="ja-JP" sz="900"/>
        </a:p>
        <a:p>
          <a:pPr algn="l">
            <a:lnSpc>
              <a:spcPts val="900"/>
            </a:lnSpc>
          </a:pPr>
          <a:r>
            <a:rPr kumimoji="1" lang="ja-JP" altLang="en-US" sz="900"/>
            <a:t>　</a:t>
          </a:r>
          <a:r>
            <a:rPr kumimoji="1" lang="ja-JP" altLang="en-US" sz="900" baseline="0"/>
            <a:t> </a:t>
          </a:r>
          <a:r>
            <a:rPr kumimoji="1" lang="ja-JP" altLang="en-US" sz="900"/>
            <a:t>国立精神・神経医療研究センター</a:t>
          </a:r>
          <a:endParaRPr kumimoji="1" lang="en-US" altLang="ja-JP" sz="900"/>
        </a:p>
        <a:p>
          <a:pPr algn="ctr">
            <a:lnSpc>
              <a:spcPts val="900"/>
            </a:lnSpc>
          </a:pPr>
          <a:r>
            <a:rPr kumimoji="1" lang="en-US" altLang="ja-JP" sz="900"/>
            <a:t>31.1</a:t>
          </a:r>
          <a:r>
            <a:rPr kumimoji="1" lang="ja-JP" altLang="en-US" sz="900"/>
            <a:t>百万円</a:t>
          </a:r>
          <a:endParaRPr kumimoji="1" lang="en-US" altLang="ja-JP" sz="900"/>
        </a:p>
      </xdr:txBody>
    </xdr:sp>
    <xdr:clientData/>
  </xdr:twoCellAnchor>
  <xdr:twoCellAnchor>
    <xdr:from>
      <xdr:col>7</xdr:col>
      <xdr:colOff>112208</xdr:colOff>
      <xdr:row>760</xdr:row>
      <xdr:rowOff>17269</xdr:rowOff>
    </xdr:from>
    <xdr:to>
      <xdr:col>19</xdr:col>
      <xdr:colOff>123825</xdr:colOff>
      <xdr:row>762</xdr:row>
      <xdr:rowOff>85725</xdr:rowOff>
    </xdr:to>
    <xdr:sp macro="" textlink="">
      <xdr:nvSpPr>
        <xdr:cNvPr id="68" name="正方形/長方形 67"/>
        <xdr:cNvSpPr/>
      </xdr:nvSpPr>
      <xdr:spPr>
        <a:xfrm>
          <a:off x="1512383" y="54433594"/>
          <a:ext cx="2411917" cy="77330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en-US" altLang="ja-JP" sz="900"/>
            <a:t>C.</a:t>
          </a:r>
          <a:r>
            <a:rPr kumimoji="1" lang="ja-JP" altLang="en-US" sz="900"/>
            <a:t>国立医薬品食品衛生研究所</a:t>
          </a:r>
          <a:endParaRPr kumimoji="1" lang="en-US" altLang="ja-JP" sz="900"/>
        </a:p>
        <a:p>
          <a:pPr algn="ctr">
            <a:lnSpc>
              <a:spcPts val="1100"/>
            </a:lnSpc>
          </a:pPr>
          <a:r>
            <a:rPr kumimoji="1" lang="en-US" altLang="ja-JP" sz="900"/>
            <a:t>96.3</a:t>
          </a:r>
          <a:r>
            <a:rPr kumimoji="1" lang="ja-JP" altLang="en-US" sz="900"/>
            <a:t>百万円</a:t>
          </a:r>
          <a:endParaRPr kumimoji="1" lang="en-US" altLang="ja-JP" sz="900"/>
        </a:p>
      </xdr:txBody>
    </xdr:sp>
    <xdr:clientData/>
  </xdr:twoCellAnchor>
  <xdr:twoCellAnchor>
    <xdr:from>
      <xdr:col>8</xdr:col>
      <xdr:colOff>6272</xdr:colOff>
      <xdr:row>756</xdr:row>
      <xdr:rowOff>138617</xdr:rowOff>
    </xdr:from>
    <xdr:to>
      <xdr:col>18</xdr:col>
      <xdr:colOff>180975</xdr:colOff>
      <xdr:row>757</xdr:row>
      <xdr:rowOff>323850</xdr:rowOff>
    </xdr:to>
    <xdr:sp macro="" textlink="">
      <xdr:nvSpPr>
        <xdr:cNvPr id="69" name="大かっこ 68"/>
        <xdr:cNvSpPr/>
      </xdr:nvSpPr>
      <xdr:spPr>
        <a:xfrm>
          <a:off x="1606472" y="53145242"/>
          <a:ext cx="2174953" cy="5376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危険</a:t>
          </a:r>
          <a:r>
            <a:rPr kumimoji="1" lang="ja-JP" altLang="ja-JP" sz="1000">
              <a:solidFill>
                <a:schemeClr val="tx1"/>
              </a:solidFill>
              <a:effectLst/>
              <a:latin typeface="+mn-lt"/>
              <a:ea typeface="+mn-ea"/>
              <a:cs typeface="+mn-cs"/>
            </a:rPr>
            <a:t>ドラッグの依存性等に関する評価業務事業</a:t>
          </a:r>
          <a:endParaRPr lang="ja-JP" altLang="ja-JP" sz="1000">
            <a:effectLst/>
          </a:endParaRPr>
        </a:p>
      </xdr:txBody>
    </xdr:sp>
    <xdr:clientData/>
  </xdr:twoCellAnchor>
  <xdr:twoCellAnchor>
    <xdr:from>
      <xdr:col>27</xdr:col>
      <xdr:colOff>99741</xdr:colOff>
      <xdr:row>754</xdr:row>
      <xdr:rowOff>97573</xdr:rowOff>
    </xdr:from>
    <xdr:to>
      <xdr:col>37</xdr:col>
      <xdr:colOff>142875</xdr:colOff>
      <xdr:row>756</xdr:row>
      <xdr:rowOff>38100</xdr:rowOff>
    </xdr:to>
    <xdr:sp macro="" textlink="">
      <xdr:nvSpPr>
        <xdr:cNvPr id="70" name="正方形/長方形 69"/>
        <xdr:cNvSpPr/>
      </xdr:nvSpPr>
      <xdr:spPr>
        <a:xfrm>
          <a:off x="5500416" y="52399348"/>
          <a:ext cx="2043384" cy="64537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B.</a:t>
          </a:r>
          <a:r>
            <a:rPr kumimoji="1" lang="ja-JP" altLang="en-US" sz="1000"/>
            <a:t>関東信越厚生局</a:t>
          </a:r>
          <a:endParaRPr kumimoji="1" lang="en-US" altLang="ja-JP" sz="1000"/>
        </a:p>
        <a:p>
          <a:pPr algn="ctr"/>
          <a:r>
            <a:rPr kumimoji="1" lang="ja-JP" altLang="en-US" sz="1000"/>
            <a:t>他</a:t>
          </a:r>
          <a:r>
            <a:rPr kumimoji="1" lang="en-US" altLang="ja-JP" sz="1000"/>
            <a:t>8</a:t>
          </a:r>
          <a:r>
            <a:rPr kumimoji="1" lang="ja-JP" altLang="en-US" sz="1000"/>
            <a:t>機関　計</a:t>
          </a:r>
          <a:r>
            <a:rPr kumimoji="1" lang="en-US" altLang="ja-JP" sz="1000"/>
            <a:t>41</a:t>
          </a:r>
          <a:r>
            <a:rPr kumimoji="1" lang="ja-JP" altLang="en-US" sz="1000"/>
            <a:t>百万円</a:t>
          </a:r>
        </a:p>
      </xdr:txBody>
    </xdr:sp>
    <xdr:clientData/>
  </xdr:twoCellAnchor>
  <xdr:twoCellAnchor>
    <xdr:from>
      <xdr:col>28</xdr:col>
      <xdr:colOff>2718</xdr:colOff>
      <xdr:row>760</xdr:row>
      <xdr:rowOff>27567</xdr:rowOff>
    </xdr:from>
    <xdr:to>
      <xdr:col>37</xdr:col>
      <xdr:colOff>81692</xdr:colOff>
      <xdr:row>762</xdr:row>
      <xdr:rowOff>73800</xdr:rowOff>
    </xdr:to>
    <xdr:sp macro="" textlink="">
      <xdr:nvSpPr>
        <xdr:cNvPr id="71" name="正方形/長方形 70"/>
        <xdr:cNvSpPr/>
      </xdr:nvSpPr>
      <xdr:spPr>
        <a:xfrm>
          <a:off x="5603418" y="54443892"/>
          <a:ext cx="1879199" cy="75108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D.</a:t>
          </a:r>
          <a:r>
            <a:rPr kumimoji="1" lang="ja-JP" altLang="en-US" sz="900"/>
            <a:t>新潟県 他</a:t>
          </a:r>
          <a:r>
            <a:rPr kumimoji="1" lang="en-US" altLang="ja-JP" sz="900"/>
            <a:t>1</a:t>
          </a:r>
          <a:r>
            <a:rPr kumimoji="1" lang="ja-JP" altLang="en-US" sz="900"/>
            <a:t>都道府県</a:t>
          </a:r>
          <a:endParaRPr kumimoji="1" lang="en-US" altLang="ja-JP" sz="900"/>
        </a:p>
        <a:p>
          <a:pPr algn="ctr"/>
          <a:r>
            <a:rPr kumimoji="1" lang="ja-JP" altLang="en-US" sz="900"/>
            <a:t>計</a:t>
          </a:r>
          <a:r>
            <a:rPr kumimoji="1" lang="en-US" altLang="ja-JP" sz="900"/>
            <a:t>0.1</a:t>
          </a:r>
          <a:r>
            <a:rPr kumimoji="1" lang="ja-JP" altLang="en-US" sz="900"/>
            <a:t>百万円</a:t>
          </a:r>
          <a:endParaRPr kumimoji="1" lang="en-US" altLang="ja-JP" sz="900"/>
        </a:p>
      </xdr:txBody>
    </xdr:sp>
    <xdr:clientData/>
  </xdr:twoCellAnchor>
  <xdr:twoCellAnchor>
    <xdr:from>
      <xdr:col>27</xdr:col>
      <xdr:colOff>143655</xdr:colOff>
      <xdr:row>762</xdr:row>
      <xdr:rowOff>200024</xdr:rowOff>
    </xdr:from>
    <xdr:to>
      <xdr:col>38</xdr:col>
      <xdr:colOff>180975</xdr:colOff>
      <xdr:row>763</xdr:row>
      <xdr:rowOff>295274</xdr:rowOff>
    </xdr:to>
    <xdr:sp macro="" textlink="">
      <xdr:nvSpPr>
        <xdr:cNvPr id="72" name="大かっこ 71"/>
        <xdr:cNvSpPr/>
      </xdr:nvSpPr>
      <xdr:spPr>
        <a:xfrm>
          <a:off x="5544330" y="55321199"/>
          <a:ext cx="2237595"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000"/>
            </a:lnSpc>
          </a:pPr>
          <a:r>
            <a:rPr lang="ja-JP" altLang="en-US" sz="1000">
              <a:effectLst/>
            </a:rPr>
            <a:t>指定薬物標準品合成及び分析開発等事業</a:t>
          </a:r>
          <a:endParaRPr lang="ja-JP" altLang="ja-JP" sz="1000">
            <a:effectLst/>
          </a:endParaRPr>
        </a:p>
        <a:p>
          <a:pPr algn="l">
            <a:lnSpc>
              <a:spcPts val="1000"/>
            </a:lnSpc>
          </a:pPr>
          <a:r>
            <a:rPr kumimoji="1" lang="ja-JP" altLang="ja-JP" sz="1000">
              <a:solidFill>
                <a:schemeClr val="tx1"/>
              </a:solidFill>
              <a:effectLst/>
              <a:latin typeface="+mn-lt"/>
              <a:ea typeface="+mn-ea"/>
              <a:cs typeface="+mn-cs"/>
            </a:rPr>
            <a:t>　</a:t>
          </a:r>
          <a:endParaRPr kumimoji="1" lang="ja-JP" altLang="en-US" sz="1000">
            <a:solidFill>
              <a:schemeClr val="tx1"/>
            </a:solidFill>
          </a:endParaRPr>
        </a:p>
      </xdr:txBody>
    </xdr:sp>
    <xdr:clientData/>
  </xdr:twoCellAnchor>
  <xdr:twoCellAnchor>
    <xdr:from>
      <xdr:col>24</xdr:col>
      <xdr:colOff>66675</xdr:colOff>
      <xdr:row>753</xdr:row>
      <xdr:rowOff>68069</xdr:rowOff>
    </xdr:from>
    <xdr:to>
      <xdr:col>33</xdr:col>
      <xdr:colOff>21900</xdr:colOff>
      <xdr:row>754</xdr:row>
      <xdr:rowOff>4568</xdr:rowOff>
    </xdr:to>
    <xdr:sp macro="" textlink="">
      <xdr:nvSpPr>
        <xdr:cNvPr id="73" name="正方形/長方形 72"/>
        <xdr:cNvSpPr/>
      </xdr:nvSpPr>
      <xdr:spPr>
        <a:xfrm>
          <a:off x="4867275" y="52017419"/>
          <a:ext cx="1755450" cy="2889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27</xdr:col>
      <xdr:colOff>120572</xdr:colOff>
      <xdr:row>756</xdr:row>
      <xdr:rowOff>138617</xdr:rowOff>
    </xdr:from>
    <xdr:to>
      <xdr:col>37</xdr:col>
      <xdr:colOff>165099</xdr:colOff>
      <xdr:row>759</xdr:row>
      <xdr:rowOff>38100</xdr:rowOff>
    </xdr:to>
    <xdr:sp macro="" textlink="">
      <xdr:nvSpPr>
        <xdr:cNvPr id="74" name="大かっこ 73"/>
        <xdr:cNvSpPr/>
      </xdr:nvSpPr>
      <xdr:spPr>
        <a:xfrm>
          <a:off x="5606972" y="58291917"/>
          <a:ext cx="2076527" cy="9662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危険</a:t>
          </a:r>
          <a:r>
            <a:rPr kumimoji="1" lang="ja-JP" altLang="ja-JP" sz="1000">
              <a:solidFill>
                <a:schemeClr val="tx1"/>
              </a:solidFill>
              <a:effectLst/>
              <a:latin typeface="+mn-lt"/>
              <a:ea typeface="+mn-ea"/>
              <a:cs typeface="+mn-cs"/>
            </a:rPr>
            <a:t>ドラッグ</a:t>
          </a:r>
          <a:r>
            <a:rPr kumimoji="1" lang="ja-JP" altLang="en-US" sz="1000">
              <a:solidFill>
                <a:schemeClr val="tx1"/>
              </a:solidFill>
              <a:effectLst/>
              <a:latin typeface="+mn-lt"/>
              <a:ea typeface="+mn-ea"/>
              <a:cs typeface="+mn-cs"/>
            </a:rPr>
            <a:t>対策の推進事業</a:t>
          </a:r>
          <a:endParaRPr kumimoji="1" lang="en-US" altLang="ja-JP" sz="10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00">
              <a:effectLst/>
            </a:rPr>
            <a:t>薬物対策国際情報収集事業</a:t>
          </a:r>
          <a:endParaRPr lang="en-US" altLang="ja-JP" sz="1000">
            <a:effectLst/>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00">
              <a:effectLst/>
            </a:rPr>
            <a:t>薬監証明業務</a:t>
          </a:r>
          <a:endParaRPr lang="en-US" altLang="ja-JP" sz="1000">
            <a:effectLst/>
          </a:endParaRPr>
        </a:p>
        <a:p>
          <a:pPr marL="0" marR="0" indent="0" defTabSz="914400" eaLnBrk="1" fontAlgn="auto" latinLnBrk="0" hangingPunct="1">
            <a:lnSpc>
              <a:spcPts val="1200"/>
            </a:lnSpc>
            <a:spcBef>
              <a:spcPts val="0"/>
            </a:spcBef>
            <a:spcAft>
              <a:spcPts val="0"/>
            </a:spcAft>
            <a:buClrTx/>
            <a:buSzTx/>
            <a:buFontTx/>
            <a:buNone/>
            <a:tabLst/>
            <a:defRPr/>
          </a:pPr>
          <a:r>
            <a:rPr lang="en-US" altLang="ja-JP" sz="1000">
              <a:effectLst/>
            </a:rPr>
            <a:t>CBD</a:t>
          </a:r>
          <a:r>
            <a:rPr lang="ja-JP" altLang="en-US" sz="1000">
              <a:effectLst/>
            </a:rPr>
            <a:t>製品の買取調査</a:t>
          </a:r>
          <a:endParaRPr lang="ja-JP" altLang="ja-JP" sz="1000">
            <a:effectLst/>
          </a:endParaRPr>
        </a:p>
      </xdr:txBody>
    </xdr:sp>
    <xdr:clientData/>
  </xdr:twoCellAnchor>
  <xdr:twoCellAnchor>
    <xdr:from>
      <xdr:col>6</xdr:col>
      <xdr:colOff>152400</xdr:colOff>
      <xdr:row>758</xdr:row>
      <xdr:rowOff>334769</xdr:rowOff>
    </xdr:from>
    <xdr:to>
      <xdr:col>15</xdr:col>
      <xdr:colOff>107625</xdr:colOff>
      <xdr:row>759</xdr:row>
      <xdr:rowOff>271268</xdr:rowOff>
    </xdr:to>
    <xdr:sp macro="" textlink="">
      <xdr:nvSpPr>
        <xdr:cNvPr id="75" name="正方形/長方形 74"/>
        <xdr:cNvSpPr/>
      </xdr:nvSpPr>
      <xdr:spPr>
        <a:xfrm>
          <a:off x="1352550" y="54046244"/>
          <a:ext cx="1755450" cy="2889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25</xdr:col>
      <xdr:colOff>114300</xdr:colOff>
      <xdr:row>759</xdr:row>
      <xdr:rowOff>20444</xdr:rowOff>
    </xdr:from>
    <xdr:to>
      <xdr:col>34</xdr:col>
      <xdr:colOff>69525</xdr:colOff>
      <xdr:row>759</xdr:row>
      <xdr:rowOff>309368</xdr:rowOff>
    </xdr:to>
    <xdr:sp macro="" textlink="">
      <xdr:nvSpPr>
        <xdr:cNvPr id="76" name="正方形/長方形 75"/>
        <xdr:cNvSpPr/>
      </xdr:nvSpPr>
      <xdr:spPr>
        <a:xfrm>
          <a:off x="5114925" y="54084344"/>
          <a:ext cx="1755450" cy="2889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6</xdr:col>
      <xdr:colOff>187247</xdr:colOff>
      <xdr:row>762</xdr:row>
      <xdr:rowOff>195766</xdr:rowOff>
    </xdr:from>
    <xdr:to>
      <xdr:col>20</xdr:col>
      <xdr:colOff>19050</xdr:colOff>
      <xdr:row>764</xdr:row>
      <xdr:rowOff>190499</xdr:rowOff>
    </xdr:to>
    <xdr:sp macro="" textlink="">
      <xdr:nvSpPr>
        <xdr:cNvPr id="77" name="大かっこ 76"/>
        <xdr:cNvSpPr/>
      </xdr:nvSpPr>
      <xdr:spPr>
        <a:xfrm>
          <a:off x="1387397" y="55316941"/>
          <a:ext cx="2632153" cy="699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危険</a:t>
          </a:r>
          <a:r>
            <a:rPr kumimoji="1" lang="ja-JP" altLang="ja-JP" sz="1000">
              <a:solidFill>
                <a:schemeClr val="tx1"/>
              </a:solidFill>
              <a:effectLst/>
              <a:latin typeface="+mn-lt"/>
              <a:ea typeface="+mn-ea"/>
              <a:cs typeface="+mn-cs"/>
            </a:rPr>
            <a:t>ドラッグの</a:t>
          </a:r>
          <a:r>
            <a:rPr kumimoji="1" lang="ja-JP" altLang="en-US" sz="1000">
              <a:solidFill>
                <a:schemeClr val="tx1"/>
              </a:solidFill>
              <a:effectLst/>
              <a:latin typeface="+mn-lt"/>
              <a:ea typeface="+mn-ea"/>
              <a:cs typeface="+mn-cs"/>
            </a:rPr>
            <a:t>分析業務</a:t>
          </a:r>
          <a:endParaRPr kumimoji="1" lang="en-US" altLang="ja-JP" sz="10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00">
              <a:effectLst/>
            </a:rPr>
            <a:t>危険ドラッグの分析法等の調査</a:t>
          </a:r>
          <a:endParaRPr lang="en-US" altLang="ja-JP" sz="1000">
            <a:effectLst/>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00">
              <a:effectLst/>
            </a:rPr>
            <a:t>危険ドラッグ買上調査における成分分析</a:t>
          </a:r>
          <a:endParaRPr lang="ja-JP" altLang="ja-JP" sz="1000">
            <a:effectLst/>
          </a:endParaRPr>
        </a:p>
      </xdr:txBody>
    </xdr:sp>
    <xdr:clientData/>
  </xdr:twoCellAnchor>
  <xdr:twoCellAnchor>
    <xdr:from>
      <xdr:col>19</xdr:col>
      <xdr:colOff>66675</xdr:colOff>
      <xdr:row>755</xdr:row>
      <xdr:rowOff>67837</xdr:rowOff>
    </xdr:from>
    <xdr:to>
      <xdr:col>27</xdr:col>
      <xdr:colOff>99741</xdr:colOff>
      <xdr:row>755</xdr:row>
      <xdr:rowOff>68291</xdr:rowOff>
    </xdr:to>
    <xdr:cxnSp macro="">
      <xdr:nvCxnSpPr>
        <xdr:cNvPr id="78" name="直線コネクタ 77"/>
        <xdr:cNvCxnSpPr>
          <a:endCxn id="70" idx="1"/>
        </xdr:cNvCxnSpPr>
      </xdr:nvCxnSpPr>
      <xdr:spPr>
        <a:xfrm flipV="1">
          <a:off x="3867150" y="52722037"/>
          <a:ext cx="1633266" cy="4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123825</xdr:colOff>
      <xdr:row>761</xdr:row>
      <xdr:rowOff>50684</xdr:rowOff>
    </xdr:from>
    <xdr:to>
      <xdr:col>28</xdr:col>
      <xdr:colOff>2718</xdr:colOff>
      <xdr:row>761</xdr:row>
      <xdr:rowOff>51497</xdr:rowOff>
    </xdr:to>
    <xdr:cxnSp macro="">
      <xdr:nvCxnSpPr>
        <xdr:cNvPr id="79" name="直線コネクタ 78"/>
        <xdr:cNvCxnSpPr>
          <a:stCxn id="68" idx="3"/>
          <a:endCxn id="71" idx="1"/>
        </xdr:cNvCxnSpPr>
      </xdr:nvCxnSpPr>
      <xdr:spPr>
        <a:xfrm flipV="1">
          <a:off x="3924300" y="54819434"/>
          <a:ext cx="1679118" cy="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109538</xdr:colOff>
      <xdr:row>751</xdr:row>
      <xdr:rowOff>298506</xdr:rowOff>
    </xdr:from>
    <xdr:to>
      <xdr:col>23</xdr:col>
      <xdr:colOff>114300</xdr:colOff>
      <xdr:row>761</xdr:row>
      <xdr:rowOff>57150</xdr:rowOff>
    </xdr:to>
    <xdr:cxnSp macro="">
      <xdr:nvCxnSpPr>
        <xdr:cNvPr id="80" name="直線コネクタ 79"/>
        <xdr:cNvCxnSpPr/>
      </xdr:nvCxnSpPr>
      <xdr:spPr>
        <a:xfrm>
          <a:off x="4710113" y="51543006"/>
          <a:ext cx="4762" cy="32828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38100</xdr:colOff>
      <xdr:row>747</xdr:row>
      <xdr:rowOff>325244</xdr:rowOff>
    </xdr:from>
    <xdr:to>
      <xdr:col>46</xdr:col>
      <xdr:colOff>193350</xdr:colOff>
      <xdr:row>748</xdr:row>
      <xdr:rowOff>261743</xdr:rowOff>
    </xdr:to>
    <xdr:sp macro="" textlink="">
      <xdr:nvSpPr>
        <xdr:cNvPr id="81" name="正方形/長方形 80"/>
        <xdr:cNvSpPr/>
      </xdr:nvSpPr>
      <xdr:spPr>
        <a:xfrm>
          <a:off x="7639050" y="50160044"/>
          <a:ext cx="1755450" cy="2889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40</xdr:col>
      <xdr:colOff>76200</xdr:colOff>
      <xdr:row>751</xdr:row>
      <xdr:rowOff>190501</xdr:rowOff>
    </xdr:from>
    <xdr:to>
      <xdr:col>49</xdr:col>
      <xdr:colOff>247650</xdr:colOff>
      <xdr:row>752</xdr:row>
      <xdr:rowOff>207642</xdr:rowOff>
    </xdr:to>
    <xdr:sp macro="" textlink="">
      <xdr:nvSpPr>
        <xdr:cNvPr id="82" name="大かっこ 81"/>
        <xdr:cNvSpPr/>
      </xdr:nvSpPr>
      <xdr:spPr>
        <a:xfrm>
          <a:off x="8077200" y="51435001"/>
          <a:ext cx="1971675" cy="3695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人件費、</a:t>
          </a:r>
          <a:r>
            <a:rPr kumimoji="1" lang="ja-JP" altLang="ja-JP" sz="900">
              <a:solidFill>
                <a:schemeClr val="tx1"/>
              </a:solidFill>
              <a:effectLst/>
              <a:latin typeface="+mn-lt"/>
              <a:ea typeface="+mn-ea"/>
              <a:cs typeface="+mn-cs"/>
            </a:rPr>
            <a:t>消耗品費、旅費</a:t>
          </a:r>
          <a:r>
            <a:rPr kumimoji="1" lang="ja-JP" altLang="en-US" sz="900">
              <a:solidFill>
                <a:schemeClr val="tx1"/>
              </a:solidFill>
              <a:effectLst/>
              <a:latin typeface="+mn-lt"/>
              <a:ea typeface="+mn-ea"/>
              <a:cs typeface="+mn-cs"/>
            </a:rPr>
            <a:t>等</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321</v>
      </c>
      <c r="AJ2" s="928" t="s">
        <v>668</v>
      </c>
      <c r="AK2" s="928"/>
      <c r="AL2" s="928"/>
      <c r="AM2" s="928"/>
      <c r="AN2" s="83" t="s">
        <v>321</v>
      </c>
      <c r="AO2" s="928">
        <v>20</v>
      </c>
      <c r="AP2" s="928"/>
      <c r="AQ2" s="928"/>
      <c r="AR2" s="84" t="s">
        <v>624</v>
      </c>
      <c r="AS2" s="934">
        <v>440</v>
      </c>
      <c r="AT2" s="934"/>
      <c r="AU2" s="934"/>
      <c r="AV2" s="83" t="str">
        <f>IF(AW2="","","-")</f>
        <v/>
      </c>
      <c r="AW2" s="894"/>
      <c r="AX2" s="894"/>
    </row>
    <row r="3" spans="1:50" ht="21" customHeight="1" thickBot="1" x14ac:dyDescent="0.2">
      <c r="A3" s="850" t="s">
        <v>617</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625</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626</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627</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629</v>
      </c>
      <c r="H5" s="823"/>
      <c r="I5" s="823"/>
      <c r="J5" s="823"/>
      <c r="K5" s="823"/>
      <c r="L5" s="823"/>
      <c r="M5" s="824" t="s">
        <v>65</v>
      </c>
      <c r="N5" s="825"/>
      <c r="O5" s="825"/>
      <c r="P5" s="825"/>
      <c r="Q5" s="825"/>
      <c r="R5" s="826"/>
      <c r="S5" s="827" t="s">
        <v>630</v>
      </c>
      <c r="T5" s="823"/>
      <c r="U5" s="823"/>
      <c r="V5" s="823"/>
      <c r="W5" s="823"/>
      <c r="X5" s="828"/>
      <c r="Y5" s="684" t="s">
        <v>3</v>
      </c>
      <c r="Z5" s="530"/>
      <c r="AA5" s="530"/>
      <c r="AB5" s="530"/>
      <c r="AC5" s="530"/>
      <c r="AD5" s="531"/>
      <c r="AE5" s="685" t="s">
        <v>631</v>
      </c>
      <c r="AF5" s="685"/>
      <c r="AG5" s="685"/>
      <c r="AH5" s="685"/>
      <c r="AI5" s="685"/>
      <c r="AJ5" s="685"/>
      <c r="AK5" s="685"/>
      <c r="AL5" s="685"/>
      <c r="AM5" s="685"/>
      <c r="AN5" s="685"/>
      <c r="AO5" s="685"/>
      <c r="AP5" s="686"/>
      <c r="AQ5" s="687" t="s">
        <v>628</v>
      </c>
      <c r="AR5" s="688"/>
      <c r="AS5" s="688"/>
      <c r="AT5" s="688"/>
      <c r="AU5" s="688"/>
      <c r="AV5" s="688"/>
      <c r="AW5" s="688"/>
      <c r="AX5" s="689"/>
    </row>
    <row r="6" spans="1:50" ht="33" customHeight="1" x14ac:dyDescent="0.15">
      <c r="A6" s="692" t="s">
        <v>4</v>
      </c>
      <c r="B6" s="693"/>
      <c r="C6" s="693"/>
      <c r="D6" s="693"/>
      <c r="E6" s="693"/>
      <c r="F6" s="69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7.1" customHeight="1" x14ac:dyDescent="0.15">
      <c r="A7" s="482" t="s">
        <v>22</v>
      </c>
      <c r="B7" s="483"/>
      <c r="C7" s="483"/>
      <c r="D7" s="483"/>
      <c r="E7" s="483"/>
      <c r="F7" s="484"/>
      <c r="G7" s="485" t="s">
        <v>632</v>
      </c>
      <c r="H7" s="486"/>
      <c r="I7" s="486"/>
      <c r="J7" s="486"/>
      <c r="K7" s="486"/>
      <c r="L7" s="486"/>
      <c r="M7" s="486"/>
      <c r="N7" s="486"/>
      <c r="O7" s="486"/>
      <c r="P7" s="486"/>
      <c r="Q7" s="486"/>
      <c r="R7" s="486"/>
      <c r="S7" s="486"/>
      <c r="T7" s="486"/>
      <c r="U7" s="486"/>
      <c r="V7" s="486"/>
      <c r="W7" s="486"/>
      <c r="X7" s="487"/>
      <c r="Y7" s="906" t="s">
        <v>304</v>
      </c>
      <c r="Z7" s="427"/>
      <c r="AA7" s="427"/>
      <c r="AB7" s="427"/>
      <c r="AC7" s="427"/>
      <c r="AD7" s="907"/>
      <c r="AE7" s="895" t="s">
        <v>633</v>
      </c>
      <c r="AF7" s="896"/>
      <c r="AG7" s="896"/>
      <c r="AH7" s="896"/>
      <c r="AI7" s="896"/>
      <c r="AJ7" s="896"/>
      <c r="AK7" s="896"/>
      <c r="AL7" s="896"/>
      <c r="AM7" s="896"/>
      <c r="AN7" s="896"/>
      <c r="AO7" s="896"/>
      <c r="AP7" s="896"/>
      <c r="AQ7" s="896"/>
      <c r="AR7" s="896"/>
      <c r="AS7" s="896"/>
      <c r="AT7" s="896"/>
      <c r="AU7" s="896"/>
      <c r="AV7" s="896"/>
      <c r="AW7" s="896"/>
      <c r="AX7" s="897"/>
    </row>
    <row r="8" spans="1:50" ht="45" customHeight="1" x14ac:dyDescent="0.15">
      <c r="A8" s="482" t="s">
        <v>208</v>
      </c>
      <c r="B8" s="483"/>
      <c r="C8" s="483"/>
      <c r="D8" s="483"/>
      <c r="E8" s="483"/>
      <c r="F8" s="484"/>
      <c r="G8" s="929" t="str">
        <f>入力規則等!A27</f>
        <v>-</v>
      </c>
      <c r="H8" s="706"/>
      <c r="I8" s="706"/>
      <c r="J8" s="706"/>
      <c r="K8" s="706"/>
      <c r="L8" s="706"/>
      <c r="M8" s="706"/>
      <c r="N8" s="706"/>
      <c r="O8" s="706"/>
      <c r="P8" s="706"/>
      <c r="Q8" s="706"/>
      <c r="R8" s="706"/>
      <c r="S8" s="706"/>
      <c r="T8" s="706"/>
      <c r="U8" s="706"/>
      <c r="V8" s="706"/>
      <c r="W8" s="706"/>
      <c r="X8" s="930"/>
      <c r="Y8" s="829" t="s">
        <v>209</v>
      </c>
      <c r="Z8" s="830"/>
      <c r="AA8" s="830"/>
      <c r="AB8" s="830"/>
      <c r="AC8" s="830"/>
      <c r="AD8" s="831"/>
      <c r="AE8" s="705" t="str">
        <f>入力規則等!K13</f>
        <v>社会保障、その他の事項経費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634</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47.25" customHeight="1" x14ac:dyDescent="0.15">
      <c r="A10" s="646" t="s">
        <v>29</v>
      </c>
      <c r="B10" s="647"/>
      <c r="C10" s="647"/>
      <c r="D10" s="647"/>
      <c r="E10" s="647"/>
      <c r="F10" s="647"/>
      <c r="G10" s="740" t="s">
        <v>635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21.95" customHeight="1" x14ac:dyDescent="0.15">
      <c r="A11" s="646" t="s">
        <v>5</v>
      </c>
      <c r="B11" s="647"/>
      <c r="C11" s="647"/>
      <c r="D11" s="647"/>
      <c r="E11" s="647"/>
      <c r="F11" s="648"/>
      <c r="G11" s="681" t="str">
        <f>入力規則等!P10</f>
        <v>委託・請負、交付</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47" t="s">
        <v>24</v>
      </c>
      <c r="B12" s="948"/>
      <c r="C12" s="948"/>
      <c r="D12" s="948"/>
      <c r="E12" s="948"/>
      <c r="F12" s="949"/>
      <c r="G12" s="746"/>
      <c r="H12" s="747"/>
      <c r="I12" s="747"/>
      <c r="J12" s="747"/>
      <c r="K12" s="747"/>
      <c r="L12" s="747"/>
      <c r="M12" s="747"/>
      <c r="N12" s="747"/>
      <c r="O12" s="747"/>
      <c r="P12" s="434" t="s">
        <v>305</v>
      </c>
      <c r="Q12" s="429"/>
      <c r="R12" s="429"/>
      <c r="S12" s="429"/>
      <c r="T12" s="429"/>
      <c r="U12" s="429"/>
      <c r="V12" s="430"/>
      <c r="W12" s="434" t="s">
        <v>327</v>
      </c>
      <c r="X12" s="429"/>
      <c r="Y12" s="429"/>
      <c r="Z12" s="429"/>
      <c r="AA12" s="429"/>
      <c r="AB12" s="429"/>
      <c r="AC12" s="430"/>
      <c r="AD12" s="434" t="s">
        <v>614</v>
      </c>
      <c r="AE12" s="429"/>
      <c r="AF12" s="429"/>
      <c r="AG12" s="429"/>
      <c r="AH12" s="429"/>
      <c r="AI12" s="429"/>
      <c r="AJ12" s="430"/>
      <c r="AK12" s="434" t="s">
        <v>618</v>
      </c>
      <c r="AL12" s="429"/>
      <c r="AM12" s="429"/>
      <c r="AN12" s="429"/>
      <c r="AO12" s="429"/>
      <c r="AP12" s="429"/>
      <c r="AQ12" s="430"/>
      <c r="AR12" s="434" t="s">
        <v>619</v>
      </c>
      <c r="AS12" s="429"/>
      <c r="AT12" s="429"/>
      <c r="AU12" s="429"/>
      <c r="AV12" s="429"/>
      <c r="AW12" s="429"/>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187</v>
      </c>
      <c r="Q13" s="644"/>
      <c r="R13" s="644"/>
      <c r="S13" s="644"/>
      <c r="T13" s="644"/>
      <c r="U13" s="644"/>
      <c r="V13" s="645"/>
      <c r="W13" s="643">
        <v>187</v>
      </c>
      <c r="X13" s="644"/>
      <c r="Y13" s="644"/>
      <c r="Z13" s="644"/>
      <c r="AA13" s="644"/>
      <c r="AB13" s="644"/>
      <c r="AC13" s="645"/>
      <c r="AD13" s="643">
        <v>210</v>
      </c>
      <c r="AE13" s="644"/>
      <c r="AF13" s="644"/>
      <c r="AG13" s="644"/>
      <c r="AH13" s="644"/>
      <c r="AI13" s="644"/>
      <c r="AJ13" s="645"/>
      <c r="AK13" s="643">
        <v>197</v>
      </c>
      <c r="AL13" s="644"/>
      <c r="AM13" s="644"/>
      <c r="AN13" s="644"/>
      <c r="AO13" s="644"/>
      <c r="AP13" s="644"/>
      <c r="AQ13" s="645"/>
      <c r="AR13" s="903">
        <v>202</v>
      </c>
      <c r="AS13" s="904"/>
      <c r="AT13" s="904"/>
      <c r="AU13" s="904"/>
      <c r="AV13" s="904"/>
      <c r="AW13" s="904"/>
      <c r="AX13" s="905"/>
    </row>
    <row r="14" spans="1:50" ht="21" customHeight="1" x14ac:dyDescent="0.15">
      <c r="A14" s="600"/>
      <c r="B14" s="601"/>
      <c r="C14" s="601"/>
      <c r="D14" s="601"/>
      <c r="E14" s="601"/>
      <c r="F14" s="602"/>
      <c r="G14" s="711"/>
      <c r="H14" s="712"/>
      <c r="I14" s="697" t="s">
        <v>8</v>
      </c>
      <c r="J14" s="748"/>
      <c r="K14" s="748"/>
      <c r="L14" s="748"/>
      <c r="M14" s="748"/>
      <c r="N14" s="748"/>
      <c r="O14" s="749"/>
      <c r="P14" s="643" t="s">
        <v>636</v>
      </c>
      <c r="Q14" s="644"/>
      <c r="R14" s="644"/>
      <c r="S14" s="644"/>
      <c r="T14" s="644"/>
      <c r="U14" s="644"/>
      <c r="V14" s="645"/>
      <c r="W14" s="643" t="s">
        <v>636</v>
      </c>
      <c r="X14" s="644"/>
      <c r="Y14" s="644"/>
      <c r="Z14" s="644"/>
      <c r="AA14" s="644"/>
      <c r="AB14" s="644"/>
      <c r="AC14" s="645"/>
      <c r="AD14" s="643" t="s">
        <v>636</v>
      </c>
      <c r="AE14" s="644"/>
      <c r="AF14" s="644"/>
      <c r="AG14" s="644"/>
      <c r="AH14" s="644"/>
      <c r="AI14" s="644"/>
      <c r="AJ14" s="645"/>
      <c r="AK14" s="643" t="s">
        <v>665</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636</v>
      </c>
      <c r="Q15" s="644"/>
      <c r="R15" s="644"/>
      <c r="S15" s="644"/>
      <c r="T15" s="644"/>
      <c r="U15" s="644"/>
      <c r="V15" s="645"/>
      <c r="W15" s="643" t="s">
        <v>636</v>
      </c>
      <c r="X15" s="644"/>
      <c r="Y15" s="644"/>
      <c r="Z15" s="644"/>
      <c r="AA15" s="644"/>
      <c r="AB15" s="644"/>
      <c r="AC15" s="645"/>
      <c r="AD15" s="643" t="s">
        <v>636</v>
      </c>
      <c r="AE15" s="644"/>
      <c r="AF15" s="644"/>
      <c r="AG15" s="644"/>
      <c r="AH15" s="644"/>
      <c r="AI15" s="644"/>
      <c r="AJ15" s="645"/>
      <c r="AK15" s="643" t="s">
        <v>665</v>
      </c>
      <c r="AL15" s="644"/>
      <c r="AM15" s="644"/>
      <c r="AN15" s="644"/>
      <c r="AO15" s="644"/>
      <c r="AP15" s="644"/>
      <c r="AQ15" s="645"/>
      <c r="AR15" s="643" t="s">
        <v>759</v>
      </c>
      <c r="AS15" s="644"/>
      <c r="AT15" s="644"/>
      <c r="AU15" s="644"/>
      <c r="AV15" s="644"/>
      <c r="AW15" s="644"/>
      <c r="AX15" s="789"/>
    </row>
    <row r="16" spans="1:50" ht="21" customHeight="1" x14ac:dyDescent="0.15">
      <c r="A16" s="600"/>
      <c r="B16" s="601"/>
      <c r="C16" s="601"/>
      <c r="D16" s="601"/>
      <c r="E16" s="601"/>
      <c r="F16" s="602"/>
      <c r="G16" s="711"/>
      <c r="H16" s="712"/>
      <c r="I16" s="697" t="s">
        <v>51</v>
      </c>
      <c r="J16" s="698"/>
      <c r="K16" s="698"/>
      <c r="L16" s="698"/>
      <c r="M16" s="698"/>
      <c r="N16" s="698"/>
      <c r="O16" s="699"/>
      <c r="P16" s="643" t="s">
        <v>636</v>
      </c>
      <c r="Q16" s="644"/>
      <c r="R16" s="644"/>
      <c r="S16" s="644"/>
      <c r="T16" s="644"/>
      <c r="U16" s="644"/>
      <c r="V16" s="645"/>
      <c r="W16" s="643" t="s">
        <v>636</v>
      </c>
      <c r="X16" s="644"/>
      <c r="Y16" s="644"/>
      <c r="Z16" s="644"/>
      <c r="AA16" s="644"/>
      <c r="AB16" s="644"/>
      <c r="AC16" s="645"/>
      <c r="AD16" s="643" t="s">
        <v>636</v>
      </c>
      <c r="AE16" s="644"/>
      <c r="AF16" s="644"/>
      <c r="AG16" s="644"/>
      <c r="AH16" s="644"/>
      <c r="AI16" s="644"/>
      <c r="AJ16" s="645"/>
      <c r="AK16" s="643" t="s">
        <v>665</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636</v>
      </c>
      <c r="Q17" s="644"/>
      <c r="R17" s="644"/>
      <c r="S17" s="644"/>
      <c r="T17" s="644"/>
      <c r="U17" s="644"/>
      <c r="V17" s="645"/>
      <c r="W17" s="643" t="s">
        <v>636</v>
      </c>
      <c r="X17" s="644"/>
      <c r="Y17" s="644"/>
      <c r="Z17" s="644"/>
      <c r="AA17" s="644"/>
      <c r="AB17" s="644"/>
      <c r="AC17" s="645"/>
      <c r="AD17" s="643" t="s">
        <v>636</v>
      </c>
      <c r="AE17" s="644"/>
      <c r="AF17" s="644"/>
      <c r="AG17" s="644"/>
      <c r="AH17" s="644"/>
      <c r="AI17" s="644"/>
      <c r="AJ17" s="645"/>
      <c r="AK17" s="643" t="s">
        <v>665</v>
      </c>
      <c r="AL17" s="644"/>
      <c r="AM17" s="644"/>
      <c r="AN17" s="644"/>
      <c r="AO17" s="644"/>
      <c r="AP17" s="644"/>
      <c r="AQ17" s="645"/>
      <c r="AR17" s="901"/>
      <c r="AS17" s="901"/>
      <c r="AT17" s="901"/>
      <c r="AU17" s="901"/>
      <c r="AV17" s="901"/>
      <c r="AW17" s="901"/>
      <c r="AX17" s="902"/>
    </row>
    <row r="18" spans="1:50" ht="24.75" customHeight="1" x14ac:dyDescent="0.15">
      <c r="A18" s="600"/>
      <c r="B18" s="601"/>
      <c r="C18" s="601"/>
      <c r="D18" s="601"/>
      <c r="E18" s="601"/>
      <c r="F18" s="602"/>
      <c r="G18" s="713"/>
      <c r="H18" s="714"/>
      <c r="I18" s="702" t="s">
        <v>20</v>
      </c>
      <c r="J18" s="703"/>
      <c r="K18" s="703"/>
      <c r="L18" s="703"/>
      <c r="M18" s="703"/>
      <c r="N18" s="703"/>
      <c r="O18" s="704"/>
      <c r="P18" s="861">
        <f>SUM(P13:V17)</f>
        <v>187</v>
      </c>
      <c r="Q18" s="862"/>
      <c r="R18" s="862"/>
      <c r="S18" s="862"/>
      <c r="T18" s="862"/>
      <c r="U18" s="862"/>
      <c r="V18" s="863"/>
      <c r="W18" s="861">
        <f>SUM(W13:AC17)</f>
        <v>187</v>
      </c>
      <c r="X18" s="862"/>
      <c r="Y18" s="862"/>
      <c r="Z18" s="862"/>
      <c r="AA18" s="862"/>
      <c r="AB18" s="862"/>
      <c r="AC18" s="863"/>
      <c r="AD18" s="861">
        <f>SUM(AD13:AJ17)</f>
        <v>210</v>
      </c>
      <c r="AE18" s="862"/>
      <c r="AF18" s="862"/>
      <c r="AG18" s="862"/>
      <c r="AH18" s="862"/>
      <c r="AI18" s="862"/>
      <c r="AJ18" s="863"/>
      <c r="AK18" s="861">
        <f>SUM(AK13:AQ17)</f>
        <v>197</v>
      </c>
      <c r="AL18" s="862"/>
      <c r="AM18" s="862"/>
      <c r="AN18" s="862"/>
      <c r="AO18" s="862"/>
      <c r="AP18" s="862"/>
      <c r="AQ18" s="863"/>
      <c r="AR18" s="861">
        <f>SUM(AR13:AX17)</f>
        <v>202</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3">
        <v>171</v>
      </c>
      <c r="Q19" s="644"/>
      <c r="R19" s="644"/>
      <c r="S19" s="644"/>
      <c r="T19" s="644"/>
      <c r="U19" s="644"/>
      <c r="V19" s="645"/>
      <c r="W19" s="643">
        <v>169</v>
      </c>
      <c r="X19" s="644"/>
      <c r="Y19" s="644"/>
      <c r="Z19" s="644"/>
      <c r="AA19" s="644"/>
      <c r="AB19" s="644"/>
      <c r="AC19" s="645"/>
      <c r="AD19" s="643">
        <v>182</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x14ac:dyDescent="0.15">
      <c r="A20" s="600"/>
      <c r="B20" s="601"/>
      <c r="C20" s="601"/>
      <c r="D20" s="601"/>
      <c r="E20" s="601"/>
      <c r="F20" s="602"/>
      <c r="G20" s="859" t="s">
        <v>10</v>
      </c>
      <c r="H20" s="860"/>
      <c r="I20" s="860"/>
      <c r="J20" s="860"/>
      <c r="K20" s="860"/>
      <c r="L20" s="860"/>
      <c r="M20" s="860"/>
      <c r="N20" s="860"/>
      <c r="O20" s="860"/>
      <c r="P20" s="301">
        <f>IF(P18=0, "-", SUM(P19)/P18)</f>
        <v>0.91443850267379678</v>
      </c>
      <c r="Q20" s="301"/>
      <c r="R20" s="301"/>
      <c r="S20" s="301"/>
      <c r="T20" s="301"/>
      <c r="U20" s="301"/>
      <c r="V20" s="301"/>
      <c r="W20" s="301">
        <f t="shared" ref="W20" si="0">IF(W18=0, "-", SUM(W19)/W18)</f>
        <v>0.90374331550802134</v>
      </c>
      <c r="X20" s="301"/>
      <c r="Y20" s="301"/>
      <c r="Z20" s="301"/>
      <c r="AA20" s="301"/>
      <c r="AB20" s="301"/>
      <c r="AC20" s="301"/>
      <c r="AD20" s="301">
        <f t="shared" ref="AD20" si="1">IF(AD18=0, "-", SUM(AD19)/AD18)</f>
        <v>0.8666666666666667</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2"/>
      <c r="B21" s="833"/>
      <c r="C21" s="833"/>
      <c r="D21" s="833"/>
      <c r="E21" s="833"/>
      <c r="F21" s="950"/>
      <c r="G21" s="299" t="s">
        <v>271</v>
      </c>
      <c r="H21" s="300"/>
      <c r="I21" s="300"/>
      <c r="J21" s="300"/>
      <c r="K21" s="300"/>
      <c r="L21" s="300"/>
      <c r="M21" s="300"/>
      <c r="N21" s="300"/>
      <c r="O21" s="300"/>
      <c r="P21" s="301">
        <f>IF(P19=0, "-", SUM(P19)/SUM(P13,P14))</f>
        <v>0.91443850267379678</v>
      </c>
      <c r="Q21" s="301"/>
      <c r="R21" s="301"/>
      <c r="S21" s="301"/>
      <c r="T21" s="301"/>
      <c r="U21" s="301"/>
      <c r="V21" s="301"/>
      <c r="W21" s="301">
        <f t="shared" ref="W21" si="2">IF(W19=0, "-", SUM(W19)/SUM(W13,W14))</f>
        <v>0.90374331550802134</v>
      </c>
      <c r="X21" s="301"/>
      <c r="Y21" s="301"/>
      <c r="Z21" s="301"/>
      <c r="AA21" s="301"/>
      <c r="AB21" s="301"/>
      <c r="AC21" s="301"/>
      <c r="AD21" s="301">
        <f t="shared" ref="AD21" si="3">IF(AD19=0, "-", SUM(AD19)/SUM(AD13,AD14))</f>
        <v>0.8666666666666667</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6" t="s">
        <v>622</v>
      </c>
      <c r="B22" s="957"/>
      <c r="C22" s="957"/>
      <c r="D22" s="957"/>
      <c r="E22" s="957"/>
      <c r="F22" s="958"/>
      <c r="G22" s="952" t="s">
        <v>251</v>
      </c>
      <c r="H22" s="207"/>
      <c r="I22" s="207"/>
      <c r="J22" s="207"/>
      <c r="K22" s="207"/>
      <c r="L22" s="207"/>
      <c r="M22" s="207"/>
      <c r="N22" s="207"/>
      <c r="O22" s="208"/>
      <c r="P22" s="917" t="s">
        <v>620</v>
      </c>
      <c r="Q22" s="207"/>
      <c r="R22" s="207"/>
      <c r="S22" s="207"/>
      <c r="T22" s="207"/>
      <c r="U22" s="207"/>
      <c r="V22" s="208"/>
      <c r="W22" s="917" t="s">
        <v>621</v>
      </c>
      <c r="X22" s="207"/>
      <c r="Y22" s="207"/>
      <c r="Z22" s="207"/>
      <c r="AA22" s="207"/>
      <c r="AB22" s="207"/>
      <c r="AC22" s="208"/>
      <c r="AD22" s="917" t="s">
        <v>250</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757</v>
      </c>
      <c r="H23" s="954"/>
      <c r="I23" s="954"/>
      <c r="J23" s="954"/>
      <c r="K23" s="954"/>
      <c r="L23" s="954"/>
      <c r="M23" s="954"/>
      <c r="N23" s="954"/>
      <c r="O23" s="955"/>
      <c r="P23" s="903">
        <v>190</v>
      </c>
      <c r="Q23" s="904"/>
      <c r="R23" s="904"/>
      <c r="S23" s="904"/>
      <c r="T23" s="904"/>
      <c r="U23" s="904"/>
      <c r="V23" s="918"/>
      <c r="W23" s="903">
        <v>195</v>
      </c>
      <c r="X23" s="904"/>
      <c r="Y23" s="904"/>
      <c r="Z23" s="904"/>
      <c r="AA23" s="904"/>
      <c r="AB23" s="904"/>
      <c r="AC23" s="918"/>
      <c r="AD23" s="966" t="s">
        <v>758</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19" t="s">
        <v>749</v>
      </c>
      <c r="H24" s="920"/>
      <c r="I24" s="920"/>
      <c r="J24" s="920"/>
      <c r="K24" s="920"/>
      <c r="L24" s="920"/>
      <c r="M24" s="920"/>
      <c r="N24" s="920"/>
      <c r="O24" s="921"/>
      <c r="P24" s="643">
        <v>5</v>
      </c>
      <c r="Q24" s="644"/>
      <c r="R24" s="644"/>
      <c r="S24" s="644"/>
      <c r="T24" s="644"/>
      <c r="U24" s="644"/>
      <c r="V24" s="645"/>
      <c r="W24" s="643">
        <v>5</v>
      </c>
      <c r="X24" s="644"/>
      <c r="Y24" s="644"/>
      <c r="Z24" s="644"/>
      <c r="AA24" s="644"/>
      <c r="AB24" s="644"/>
      <c r="AC24" s="645"/>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19" t="s">
        <v>750</v>
      </c>
      <c r="H25" s="920"/>
      <c r="I25" s="920"/>
      <c r="J25" s="920"/>
      <c r="K25" s="920"/>
      <c r="L25" s="920"/>
      <c r="M25" s="920"/>
      <c r="N25" s="920"/>
      <c r="O25" s="921"/>
      <c r="P25" s="643">
        <v>2</v>
      </c>
      <c r="Q25" s="644"/>
      <c r="R25" s="644"/>
      <c r="S25" s="644"/>
      <c r="T25" s="644"/>
      <c r="U25" s="644"/>
      <c r="V25" s="645"/>
      <c r="W25" s="643">
        <v>2</v>
      </c>
      <c r="X25" s="644"/>
      <c r="Y25" s="644"/>
      <c r="Z25" s="644"/>
      <c r="AA25" s="644"/>
      <c r="AB25" s="644"/>
      <c r="AC25" s="645"/>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19" t="s">
        <v>751</v>
      </c>
      <c r="H26" s="920"/>
      <c r="I26" s="920"/>
      <c r="J26" s="920"/>
      <c r="K26" s="920"/>
      <c r="L26" s="920"/>
      <c r="M26" s="920"/>
      <c r="N26" s="920"/>
      <c r="O26" s="921"/>
      <c r="P26" s="643">
        <v>0</v>
      </c>
      <c r="Q26" s="644"/>
      <c r="R26" s="644"/>
      <c r="S26" s="644"/>
      <c r="T26" s="644"/>
      <c r="U26" s="644"/>
      <c r="V26" s="645"/>
      <c r="W26" s="643">
        <v>0</v>
      </c>
      <c r="X26" s="644"/>
      <c r="Y26" s="644"/>
      <c r="Z26" s="644"/>
      <c r="AA26" s="644"/>
      <c r="AB26" s="644"/>
      <c r="AC26" s="645"/>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19" t="s">
        <v>637</v>
      </c>
      <c r="H27" s="920"/>
      <c r="I27" s="920"/>
      <c r="J27" s="920"/>
      <c r="K27" s="920"/>
      <c r="L27" s="920"/>
      <c r="M27" s="920"/>
      <c r="N27" s="920"/>
      <c r="O27" s="921"/>
      <c r="P27" s="643">
        <v>0</v>
      </c>
      <c r="Q27" s="644"/>
      <c r="R27" s="644"/>
      <c r="S27" s="644"/>
      <c r="T27" s="644"/>
      <c r="U27" s="644"/>
      <c r="V27" s="645"/>
      <c r="W27" s="643">
        <v>0</v>
      </c>
      <c r="X27" s="644"/>
      <c r="Y27" s="644"/>
      <c r="Z27" s="644"/>
      <c r="AA27" s="644"/>
      <c r="AB27" s="644"/>
      <c r="AC27" s="645"/>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255</v>
      </c>
      <c r="H28" s="923"/>
      <c r="I28" s="923"/>
      <c r="J28" s="923"/>
      <c r="K28" s="923"/>
      <c r="L28" s="923"/>
      <c r="M28" s="923"/>
      <c r="N28" s="923"/>
      <c r="O28" s="924"/>
      <c r="P28" s="861">
        <f>P29-SUM(P23:P27)</f>
        <v>0</v>
      </c>
      <c r="Q28" s="862"/>
      <c r="R28" s="862"/>
      <c r="S28" s="862"/>
      <c r="T28" s="862"/>
      <c r="U28" s="862"/>
      <c r="V28" s="863"/>
      <c r="W28" s="861">
        <f>W29-SUM(W23:W27)</f>
        <v>0</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252</v>
      </c>
      <c r="H29" s="926"/>
      <c r="I29" s="926"/>
      <c r="J29" s="926"/>
      <c r="K29" s="926"/>
      <c r="L29" s="926"/>
      <c r="M29" s="926"/>
      <c r="N29" s="926"/>
      <c r="O29" s="927"/>
      <c r="P29" s="643">
        <f>AK13</f>
        <v>197</v>
      </c>
      <c r="Q29" s="644"/>
      <c r="R29" s="644"/>
      <c r="S29" s="644"/>
      <c r="T29" s="644"/>
      <c r="U29" s="644"/>
      <c r="V29" s="645"/>
      <c r="W29" s="935">
        <f>AR13</f>
        <v>202</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4" t="s">
        <v>267</v>
      </c>
      <c r="B30" s="845"/>
      <c r="C30" s="845"/>
      <c r="D30" s="845"/>
      <c r="E30" s="845"/>
      <c r="F30" s="846"/>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305</v>
      </c>
      <c r="AF30" s="842"/>
      <c r="AG30" s="842"/>
      <c r="AH30" s="843"/>
      <c r="AI30" s="898" t="s">
        <v>327</v>
      </c>
      <c r="AJ30" s="898"/>
      <c r="AK30" s="898"/>
      <c r="AL30" s="841"/>
      <c r="AM30" s="898" t="s">
        <v>424</v>
      </c>
      <c r="AN30" s="898"/>
      <c r="AO30" s="898"/>
      <c r="AP30" s="841"/>
      <c r="AQ30" s="753" t="s">
        <v>184</v>
      </c>
      <c r="AR30" s="754"/>
      <c r="AS30" s="754"/>
      <c r="AT30" s="755"/>
      <c r="AU30" s="760" t="s">
        <v>133</v>
      </c>
      <c r="AV30" s="760"/>
      <c r="AW30" s="760"/>
      <c r="AX30" s="900"/>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899"/>
      <c r="AJ31" s="899"/>
      <c r="AK31" s="899"/>
      <c r="AL31" s="395"/>
      <c r="AM31" s="899"/>
      <c r="AN31" s="899"/>
      <c r="AO31" s="899"/>
      <c r="AP31" s="395"/>
      <c r="AQ31" s="235" t="s">
        <v>636</v>
      </c>
      <c r="AR31" s="186"/>
      <c r="AS31" s="121" t="s">
        <v>185</v>
      </c>
      <c r="AT31" s="122"/>
      <c r="AU31" s="185" t="s">
        <v>636</v>
      </c>
      <c r="AV31" s="185"/>
      <c r="AW31" s="380" t="s">
        <v>175</v>
      </c>
      <c r="AX31" s="381"/>
    </row>
    <row r="32" spans="1:50" ht="18" customHeight="1" x14ac:dyDescent="0.15">
      <c r="A32" s="385"/>
      <c r="B32" s="383"/>
      <c r="C32" s="383"/>
      <c r="D32" s="383"/>
      <c r="E32" s="383"/>
      <c r="F32" s="384"/>
      <c r="G32" s="551" t="s">
        <v>636</v>
      </c>
      <c r="H32" s="552"/>
      <c r="I32" s="552"/>
      <c r="J32" s="552"/>
      <c r="K32" s="552"/>
      <c r="L32" s="552"/>
      <c r="M32" s="552"/>
      <c r="N32" s="552"/>
      <c r="O32" s="553"/>
      <c r="P32" s="93" t="s">
        <v>636</v>
      </c>
      <c r="Q32" s="93"/>
      <c r="R32" s="93"/>
      <c r="S32" s="93"/>
      <c r="T32" s="93"/>
      <c r="U32" s="93"/>
      <c r="V32" s="93"/>
      <c r="W32" s="93"/>
      <c r="X32" s="94"/>
      <c r="Y32" s="458" t="s">
        <v>12</v>
      </c>
      <c r="Z32" s="518"/>
      <c r="AA32" s="519"/>
      <c r="AB32" s="448" t="s">
        <v>636</v>
      </c>
      <c r="AC32" s="448"/>
      <c r="AD32" s="448"/>
      <c r="AE32" s="203" t="s">
        <v>636</v>
      </c>
      <c r="AF32" s="204"/>
      <c r="AG32" s="204"/>
      <c r="AH32" s="204"/>
      <c r="AI32" s="203" t="s">
        <v>636</v>
      </c>
      <c r="AJ32" s="204"/>
      <c r="AK32" s="204"/>
      <c r="AL32" s="204"/>
      <c r="AM32" s="203" t="s">
        <v>665</v>
      </c>
      <c r="AN32" s="204"/>
      <c r="AO32" s="204"/>
      <c r="AP32" s="204"/>
      <c r="AQ32" s="321" t="s">
        <v>636</v>
      </c>
      <c r="AR32" s="193"/>
      <c r="AS32" s="193"/>
      <c r="AT32" s="322"/>
      <c r="AU32" s="204" t="s">
        <v>636</v>
      </c>
      <c r="AV32" s="204"/>
      <c r="AW32" s="204"/>
      <c r="AX32" s="206"/>
    </row>
    <row r="33" spans="1:51" ht="18"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636</v>
      </c>
      <c r="AC33" s="510"/>
      <c r="AD33" s="510"/>
      <c r="AE33" s="203" t="s">
        <v>636</v>
      </c>
      <c r="AF33" s="204"/>
      <c r="AG33" s="204"/>
      <c r="AH33" s="204"/>
      <c r="AI33" s="203" t="s">
        <v>636</v>
      </c>
      <c r="AJ33" s="204"/>
      <c r="AK33" s="204"/>
      <c r="AL33" s="204"/>
      <c r="AM33" s="203" t="s">
        <v>665</v>
      </c>
      <c r="AN33" s="204"/>
      <c r="AO33" s="204"/>
      <c r="AP33" s="204"/>
      <c r="AQ33" s="321" t="s">
        <v>636</v>
      </c>
      <c r="AR33" s="193"/>
      <c r="AS33" s="193"/>
      <c r="AT33" s="322"/>
      <c r="AU33" s="204" t="s">
        <v>636</v>
      </c>
      <c r="AV33" s="204"/>
      <c r="AW33" s="204"/>
      <c r="AX33" s="206"/>
    </row>
    <row r="34" spans="1:51" ht="18"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t="s">
        <v>636</v>
      </c>
      <c r="AF34" s="204"/>
      <c r="AG34" s="204"/>
      <c r="AH34" s="204"/>
      <c r="AI34" s="203" t="s">
        <v>636</v>
      </c>
      <c r="AJ34" s="204"/>
      <c r="AK34" s="204"/>
      <c r="AL34" s="204"/>
      <c r="AM34" s="203" t="s">
        <v>665</v>
      </c>
      <c r="AN34" s="204"/>
      <c r="AO34" s="204"/>
      <c r="AP34" s="204"/>
      <c r="AQ34" s="321" t="s">
        <v>636</v>
      </c>
      <c r="AR34" s="193"/>
      <c r="AS34" s="193"/>
      <c r="AT34" s="322"/>
      <c r="AU34" s="204" t="s">
        <v>636</v>
      </c>
      <c r="AV34" s="204"/>
      <c r="AW34" s="204"/>
      <c r="AX34" s="206"/>
    </row>
    <row r="35" spans="1:51" ht="21.95" customHeight="1" x14ac:dyDescent="0.15">
      <c r="A35" s="213" t="s">
        <v>295</v>
      </c>
      <c r="B35" s="214"/>
      <c r="C35" s="214"/>
      <c r="D35" s="214"/>
      <c r="E35" s="214"/>
      <c r="F35" s="215"/>
      <c r="G35" s="219" t="s">
        <v>636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1.9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267</v>
      </c>
      <c r="B37" s="757"/>
      <c r="C37" s="757"/>
      <c r="D37" s="757"/>
      <c r="E37" s="757"/>
      <c r="F37" s="758"/>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305</v>
      </c>
      <c r="AF37" s="232"/>
      <c r="AG37" s="232"/>
      <c r="AH37" s="232"/>
      <c r="AI37" s="232" t="s">
        <v>327</v>
      </c>
      <c r="AJ37" s="232"/>
      <c r="AK37" s="232"/>
      <c r="AL37" s="232"/>
      <c r="AM37" s="232" t="s">
        <v>424</v>
      </c>
      <c r="AN37" s="232"/>
      <c r="AO37" s="232"/>
      <c r="AP37" s="232"/>
      <c r="AQ37" s="139" t="s">
        <v>184</v>
      </c>
      <c r="AR37" s="140"/>
      <c r="AS37" s="140"/>
      <c r="AT37" s="141"/>
      <c r="AU37" s="399" t="s">
        <v>133</v>
      </c>
      <c r="AV37" s="399"/>
      <c r="AW37" s="399"/>
      <c r="AX37" s="893"/>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295</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267</v>
      </c>
      <c r="B44" s="757"/>
      <c r="C44" s="757"/>
      <c r="D44" s="757"/>
      <c r="E44" s="757"/>
      <c r="F44" s="758"/>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305</v>
      </c>
      <c r="AF44" s="232"/>
      <c r="AG44" s="232"/>
      <c r="AH44" s="232"/>
      <c r="AI44" s="232" t="s">
        <v>327</v>
      </c>
      <c r="AJ44" s="232"/>
      <c r="AK44" s="232"/>
      <c r="AL44" s="232"/>
      <c r="AM44" s="232" t="s">
        <v>424</v>
      </c>
      <c r="AN44" s="232"/>
      <c r="AO44" s="232"/>
      <c r="AP44" s="232"/>
      <c r="AQ44" s="139" t="s">
        <v>184</v>
      </c>
      <c r="AR44" s="140"/>
      <c r="AS44" s="140"/>
      <c r="AT44" s="141"/>
      <c r="AU44" s="399" t="s">
        <v>133</v>
      </c>
      <c r="AV44" s="399"/>
      <c r="AW44" s="399"/>
      <c r="AX44" s="893"/>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295</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267</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305</v>
      </c>
      <c r="AF51" s="232"/>
      <c r="AG51" s="232"/>
      <c r="AH51" s="232"/>
      <c r="AI51" s="232" t="s">
        <v>327</v>
      </c>
      <c r="AJ51" s="232"/>
      <c r="AK51" s="232"/>
      <c r="AL51" s="232"/>
      <c r="AM51" s="232" t="s">
        <v>424</v>
      </c>
      <c r="AN51" s="232"/>
      <c r="AO51" s="232"/>
      <c r="AP51" s="232"/>
      <c r="AQ51" s="139" t="s">
        <v>184</v>
      </c>
      <c r="AR51" s="140"/>
      <c r="AS51" s="140"/>
      <c r="AT51" s="141"/>
      <c r="AU51" s="908" t="s">
        <v>133</v>
      </c>
      <c r="AV51" s="908"/>
      <c r="AW51" s="908"/>
      <c r="AX51" s="909"/>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0" t="s">
        <v>14</v>
      </c>
      <c r="AC55" s="580"/>
      <c r="AD55" s="580"/>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267</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305</v>
      </c>
      <c r="AF58" s="232"/>
      <c r="AG58" s="232"/>
      <c r="AH58" s="232"/>
      <c r="AI58" s="232" t="s">
        <v>327</v>
      </c>
      <c r="AJ58" s="232"/>
      <c r="AK58" s="232"/>
      <c r="AL58" s="232"/>
      <c r="AM58" s="232" t="s">
        <v>424</v>
      </c>
      <c r="AN58" s="232"/>
      <c r="AO58" s="232"/>
      <c r="AP58" s="232"/>
      <c r="AQ58" s="139" t="s">
        <v>184</v>
      </c>
      <c r="AR58" s="140"/>
      <c r="AS58" s="140"/>
      <c r="AT58" s="141"/>
      <c r="AU58" s="908" t="s">
        <v>133</v>
      </c>
      <c r="AV58" s="908"/>
      <c r="AW58" s="908"/>
      <c r="AX58" s="909"/>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268</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263</v>
      </c>
      <c r="X65" s="475"/>
      <c r="Y65" s="478"/>
      <c r="Z65" s="478"/>
      <c r="AA65" s="479"/>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266</v>
      </c>
      <c r="AX66" s="236"/>
      <c r="AY66">
        <f>$AY$65</f>
        <v>0</v>
      </c>
    </row>
    <row r="67" spans="1:51" ht="23.25" hidden="1" customHeight="1" x14ac:dyDescent="0.15">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285</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285</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286</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272</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284</v>
      </c>
      <c r="X70" s="294"/>
      <c r="Y70" s="252" t="s">
        <v>12</v>
      </c>
      <c r="Z70" s="252"/>
      <c r="AA70" s="253"/>
      <c r="AB70" s="254" t="s">
        <v>285</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285</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286</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268</v>
      </c>
      <c r="B73" s="494"/>
      <c r="C73" s="494"/>
      <c r="D73" s="494"/>
      <c r="E73" s="494"/>
      <c r="F73" s="495"/>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6"/>
      <c r="B76" s="497"/>
      <c r="C76" s="497"/>
      <c r="D76" s="497"/>
      <c r="E76" s="497"/>
      <c r="F76" s="498"/>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6"/>
      <c r="B77" s="497"/>
      <c r="C77" s="497"/>
      <c r="D77" s="497"/>
      <c r="E77" s="497"/>
      <c r="F77" s="498"/>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3"/>
      <c r="AF77" s="874"/>
      <c r="AG77" s="874"/>
      <c r="AH77" s="874"/>
      <c r="AI77" s="873"/>
      <c r="AJ77" s="874"/>
      <c r="AK77" s="874"/>
      <c r="AL77" s="874"/>
      <c r="AM77" s="873"/>
      <c r="AN77" s="874"/>
      <c r="AO77" s="874"/>
      <c r="AP77" s="874"/>
      <c r="AQ77" s="321"/>
      <c r="AR77" s="193"/>
      <c r="AS77" s="193"/>
      <c r="AT77" s="322"/>
      <c r="AU77" s="204"/>
      <c r="AV77" s="204"/>
      <c r="AW77" s="204"/>
      <c r="AX77" s="206"/>
      <c r="AY77">
        <f t="shared" si="9"/>
        <v>0</v>
      </c>
    </row>
    <row r="78" spans="1:51" ht="69.75" hidden="1" customHeight="1" x14ac:dyDescent="0.15">
      <c r="A78" s="314" t="s">
        <v>298</v>
      </c>
      <c r="B78" s="315"/>
      <c r="C78" s="315"/>
      <c r="D78" s="315"/>
      <c r="E78" s="312" t="s">
        <v>246</v>
      </c>
      <c r="F78" s="313"/>
      <c r="G78" s="45" t="s">
        <v>187</v>
      </c>
      <c r="H78" s="574"/>
      <c r="I78" s="575"/>
      <c r="J78" s="575"/>
      <c r="K78" s="575"/>
      <c r="L78" s="575"/>
      <c r="M78" s="575"/>
      <c r="N78" s="575"/>
      <c r="O78" s="576"/>
      <c r="P78" s="135"/>
      <c r="Q78" s="135"/>
      <c r="R78" s="135"/>
      <c r="S78" s="135"/>
      <c r="T78" s="135"/>
      <c r="U78" s="135"/>
      <c r="V78" s="135"/>
      <c r="W78" s="135"/>
      <c r="X78" s="13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262</v>
      </c>
      <c r="AP79" s="259"/>
      <c r="AQ79" s="259"/>
      <c r="AR79" s="62" t="s">
        <v>260</v>
      </c>
      <c r="AS79" s="258"/>
      <c r="AT79" s="259"/>
      <c r="AU79" s="259"/>
      <c r="AV79" s="259"/>
      <c r="AW79" s="259"/>
      <c r="AX79" s="951"/>
      <c r="AY79">
        <f>COUNTIF($AR$79,"☑")</f>
        <v>0</v>
      </c>
    </row>
    <row r="80" spans="1:51" ht="18.75" customHeight="1" x14ac:dyDescent="0.15">
      <c r="A80" s="847" t="s">
        <v>146</v>
      </c>
      <c r="B80" s="511" t="s">
        <v>259</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615</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1</v>
      </c>
    </row>
    <row r="81" spans="1:60" ht="22.5" customHeight="1" x14ac:dyDescent="0.15">
      <c r="A81" s="848"/>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1</v>
      </c>
    </row>
    <row r="82" spans="1:60" ht="18" customHeight="1" x14ac:dyDescent="0.15">
      <c r="A82" s="848"/>
      <c r="B82" s="514"/>
      <c r="C82" s="412"/>
      <c r="D82" s="412"/>
      <c r="E82" s="412"/>
      <c r="F82" s="413"/>
      <c r="G82" s="662" t="s">
        <v>638</v>
      </c>
      <c r="H82" s="662"/>
      <c r="I82" s="662"/>
      <c r="J82" s="662"/>
      <c r="K82" s="662"/>
      <c r="L82" s="662"/>
      <c r="M82" s="662"/>
      <c r="N82" s="662"/>
      <c r="O82" s="662"/>
      <c r="P82" s="662"/>
      <c r="Q82" s="662"/>
      <c r="R82" s="662"/>
      <c r="S82" s="662"/>
      <c r="T82" s="662"/>
      <c r="U82" s="662"/>
      <c r="V82" s="662"/>
      <c r="W82" s="662"/>
      <c r="X82" s="662"/>
      <c r="Y82" s="662"/>
      <c r="Z82" s="662"/>
      <c r="AA82" s="663"/>
      <c r="AB82" s="867" t="s">
        <v>666</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c r="AY82">
        <f t="shared" ref="AY82:AY89" si="10">$AY$80</f>
        <v>1</v>
      </c>
    </row>
    <row r="83" spans="1:60" ht="18" customHeight="1" x14ac:dyDescent="0.15">
      <c r="A83" s="848"/>
      <c r="B83" s="514"/>
      <c r="C83" s="412"/>
      <c r="D83" s="412"/>
      <c r="E83" s="412"/>
      <c r="F83" s="413"/>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c r="AY83">
        <f t="shared" si="10"/>
        <v>1</v>
      </c>
    </row>
    <row r="84" spans="1:60" ht="18" customHeight="1" x14ac:dyDescent="0.15">
      <c r="A84" s="848"/>
      <c r="B84" s="515"/>
      <c r="C84" s="516"/>
      <c r="D84" s="516"/>
      <c r="E84" s="516"/>
      <c r="F84" s="517"/>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2"/>
      <c r="AY84">
        <f t="shared" si="10"/>
        <v>1</v>
      </c>
    </row>
    <row r="85" spans="1:60" ht="18.75" customHeight="1" x14ac:dyDescent="0.15">
      <c r="A85" s="848"/>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305</v>
      </c>
      <c r="AF85" s="232"/>
      <c r="AG85" s="232"/>
      <c r="AH85" s="232"/>
      <c r="AI85" s="232" t="s">
        <v>327</v>
      </c>
      <c r="AJ85" s="232"/>
      <c r="AK85" s="232"/>
      <c r="AL85" s="232"/>
      <c r="AM85" s="232" t="s">
        <v>424</v>
      </c>
      <c r="AN85" s="232"/>
      <c r="AO85" s="232"/>
      <c r="AP85" s="232"/>
      <c r="AQ85" s="143" t="s">
        <v>184</v>
      </c>
      <c r="AR85" s="118"/>
      <c r="AS85" s="118"/>
      <c r="AT85" s="119"/>
      <c r="AU85" s="520" t="s">
        <v>133</v>
      </c>
      <c r="AV85" s="520"/>
      <c r="AW85" s="520"/>
      <c r="AX85" s="521"/>
      <c r="AY85">
        <f t="shared" si="10"/>
        <v>1</v>
      </c>
      <c r="AZ85" s="10"/>
      <c r="BA85" s="10"/>
      <c r="BB85" s="10"/>
      <c r="BC85" s="10"/>
    </row>
    <row r="86" spans="1:60" ht="18.75" customHeight="1" x14ac:dyDescent="0.15">
      <c r="A86" s="848"/>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t="s">
        <v>636</v>
      </c>
      <c r="AR86" s="185"/>
      <c r="AS86" s="121" t="s">
        <v>185</v>
      </c>
      <c r="AT86" s="122"/>
      <c r="AU86" s="185" t="s">
        <v>636</v>
      </c>
      <c r="AV86" s="185"/>
      <c r="AW86" s="380" t="s">
        <v>175</v>
      </c>
      <c r="AX86" s="381"/>
      <c r="AY86">
        <f t="shared" si="10"/>
        <v>1</v>
      </c>
      <c r="AZ86" s="10"/>
      <c r="BA86" s="10"/>
      <c r="BB86" s="10"/>
      <c r="BC86" s="10"/>
      <c r="BD86" s="10"/>
      <c r="BE86" s="10"/>
      <c r="BF86" s="10"/>
      <c r="BG86" s="10"/>
      <c r="BH86" s="10"/>
    </row>
    <row r="87" spans="1:60" ht="23.25" customHeight="1" x14ac:dyDescent="0.15">
      <c r="A87" s="848"/>
      <c r="B87" s="412"/>
      <c r="C87" s="412"/>
      <c r="D87" s="412"/>
      <c r="E87" s="412"/>
      <c r="F87" s="413"/>
      <c r="G87" s="92" t="s">
        <v>639</v>
      </c>
      <c r="H87" s="93"/>
      <c r="I87" s="93"/>
      <c r="J87" s="93"/>
      <c r="K87" s="93"/>
      <c r="L87" s="93"/>
      <c r="M87" s="93"/>
      <c r="N87" s="93"/>
      <c r="O87" s="94"/>
      <c r="P87" s="93" t="s">
        <v>640</v>
      </c>
      <c r="Q87" s="501"/>
      <c r="R87" s="501"/>
      <c r="S87" s="501"/>
      <c r="T87" s="501"/>
      <c r="U87" s="501"/>
      <c r="V87" s="501"/>
      <c r="W87" s="501"/>
      <c r="X87" s="502"/>
      <c r="Y87" s="548" t="s">
        <v>61</v>
      </c>
      <c r="Z87" s="549"/>
      <c r="AA87" s="550"/>
      <c r="AB87" s="448" t="s">
        <v>641</v>
      </c>
      <c r="AC87" s="448"/>
      <c r="AD87" s="448"/>
      <c r="AE87" s="203">
        <v>14</v>
      </c>
      <c r="AF87" s="204"/>
      <c r="AG87" s="204"/>
      <c r="AH87" s="204"/>
      <c r="AI87" s="203">
        <v>18</v>
      </c>
      <c r="AJ87" s="204"/>
      <c r="AK87" s="204"/>
      <c r="AL87" s="204"/>
      <c r="AM87" s="203">
        <v>17</v>
      </c>
      <c r="AN87" s="204"/>
      <c r="AO87" s="204"/>
      <c r="AP87" s="204"/>
      <c r="AQ87" s="321" t="s">
        <v>636</v>
      </c>
      <c r="AR87" s="193"/>
      <c r="AS87" s="193"/>
      <c r="AT87" s="322"/>
      <c r="AU87" s="204" t="s">
        <v>636</v>
      </c>
      <c r="AV87" s="204"/>
      <c r="AW87" s="204"/>
      <c r="AX87" s="206"/>
      <c r="AY87">
        <f t="shared" si="10"/>
        <v>1</v>
      </c>
    </row>
    <row r="88" spans="1:60" ht="23.25" customHeight="1" x14ac:dyDescent="0.15">
      <c r="A88" s="848"/>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t="s">
        <v>636</v>
      </c>
      <c r="AC88" s="510"/>
      <c r="AD88" s="510"/>
      <c r="AE88" s="203" t="s">
        <v>636</v>
      </c>
      <c r="AF88" s="204"/>
      <c r="AG88" s="204"/>
      <c r="AH88" s="204"/>
      <c r="AI88" s="203" t="s">
        <v>636</v>
      </c>
      <c r="AJ88" s="204"/>
      <c r="AK88" s="204"/>
      <c r="AL88" s="204"/>
      <c r="AM88" s="203" t="s">
        <v>665</v>
      </c>
      <c r="AN88" s="204"/>
      <c r="AO88" s="204"/>
      <c r="AP88" s="204"/>
      <c r="AQ88" s="321" t="s">
        <v>636</v>
      </c>
      <c r="AR88" s="193"/>
      <c r="AS88" s="193"/>
      <c r="AT88" s="322"/>
      <c r="AU88" s="204" t="s">
        <v>636</v>
      </c>
      <c r="AV88" s="204"/>
      <c r="AW88" s="204"/>
      <c r="AX88" s="206"/>
      <c r="AY88">
        <f t="shared" si="10"/>
        <v>1</v>
      </c>
      <c r="AZ88" s="10"/>
      <c r="BA88" s="10"/>
      <c r="BB88" s="10"/>
      <c r="BC88" s="10"/>
    </row>
    <row r="89" spans="1:60" ht="23.25" customHeight="1" x14ac:dyDescent="0.15">
      <c r="A89" s="848"/>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0" t="s">
        <v>14</v>
      </c>
      <c r="AC89" s="580"/>
      <c r="AD89" s="580"/>
      <c r="AE89" s="210" t="s">
        <v>636</v>
      </c>
      <c r="AF89" s="211"/>
      <c r="AG89" s="211"/>
      <c r="AH89" s="211"/>
      <c r="AI89" s="210" t="s">
        <v>636</v>
      </c>
      <c r="AJ89" s="211"/>
      <c r="AK89" s="211"/>
      <c r="AL89" s="211"/>
      <c r="AM89" s="210" t="s">
        <v>665</v>
      </c>
      <c r="AN89" s="211"/>
      <c r="AO89" s="211"/>
      <c r="AP89" s="211"/>
      <c r="AQ89" s="321" t="s">
        <v>636</v>
      </c>
      <c r="AR89" s="193"/>
      <c r="AS89" s="193"/>
      <c r="AT89" s="322"/>
      <c r="AU89" s="204" t="s">
        <v>636</v>
      </c>
      <c r="AV89" s="204"/>
      <c r="AW89" s="204"/>
      <c r="AX89" s="206"/>
      <c r="AY89">
        <f t="shared" si="10"/>
        <v>1</v>
      </c>
      <c r="AZ89" s="10"/>
      <c r="BA89" s="10"/>
      <c r="BB89" s="10"/>
      <c r="BC89" s="10"/>
      <c r="BD89" s="10"/>
      <c r="BE89" s="10"/>
      <c r="BF89" s="10"/>
      <c r="BG89" s="10"/>
      <c r="BH89" s="10"/>
    </row>
    <row r="90" spans="1:60" ht="18.75" customHeight="1" x14ac:dyDescent="0.15">
      <c r="A90" s="848"/>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305</v>
      </c>
      <c r="AF90" s="232"/>
      <c r="AG90" s="232"/>
      <c r="AH90" s="232"/>
      <c r="AI90" s="232" t="s">
        <v>327</v>
      </c>
      <c r="AJ90" s="232"/>
      <c r="AK90" s="232"/>
      <c r="AL90" s="232"/>
      <c r="AM90" s="232" t="s">
        <v>424</v>
      </c>
      <c r="AN90" s="232"/>
      <c r="AO90" s="232"/>
      <c r="AP90" s="232"/>
      <c r="AQ90" s="143" t="s">
        <v>184</v>
      </c>
      <c r="AR90" s="118"/>
      <c r="AS90" s="118"/>
      <c r="AT90" s="119"/>
      <c r="AU90" s="520" t="s">
        <v>133</v>
      </c>
      <c r="AV90" s="520"/>
      <c r="AW90" s="520"/>
      <c r="AX90" s="521"/>
      <c r="AY90">
        <f>COUNTA($G$92)</f>
        <v>1</v>
      </c>
    </row>
    <row r="91" spans="1:60" ht="18.75" customHeight="1" x14ac:dyDescent="0.15">
      <c r="A91" s="848"/>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t="s">
        <v>636</v>
      </c>
      <c r="AR91" s="185"/>
      <c r="AS91" s="121" t="s">
        <v>185</v>
      </c>
      <c r="AT91" s="122"/>
      <c r="AU91" s="185" t="s">
        <v>636</v>
      </c>
      <c r="AV91" s="185"/>
      <c r="AW91" s="380" t="s">
        <v>175</v>
      </c>
      <c r="AX91" s="381"/>
      <c r="AY91">
        <f>$AY$90</f>
        <v>1</v>
      </c>
      <c r="AZ91" s="10"/>
      <c r="BA91" s="10"/>
      <c r="BB91" s="10"/>
      <c r="BC91" s="10"/>
    </row>
    <row r="92" spans="1:60" ht="23.25" customHeight="1" x14ac:dyDescent="0.15">
      <c r="A92" s="848"/>
      <c r="B92" s="412"/>
      <c r="C92" s="412"/>
      <c r="D92" s="412"/>
      <c r="E92" s="412"/>
      <c r="F92" s="413"/>
      <c r="G92" s="92" t="s">
        <v>642</v>
      </c>
      <c r="H92" s="93"/>
      <c r="I92" s="93"/>
      <c r="J92" s="93"/>
      <c r="K92" s="93"/>
      <c r="L92" s="93"/>
      <c r="M92" s="93"/>
      <c r="N92" s="93"/>
      <c r="O92" s="94"/>
      <c r="P92" s="93" t="s">
        <v>643</v>
      </c>
      <c r="Q92" s="501"/>
      <c r="R92" s="501"/>
      <c r="S92" s="501"/>
      <c r="T92" s="501"/>
      <c r="U92" s="501"/>
      <c r="V92" s="501"/>
      <c r="W92" s="501"/>
      <c r="X92" s="502"/>
      <c r="Y92" s="548" t="s">
        <v>61</v>
      </c>
      <c r="Z92" s="549"/>
      <c r="AA92" s="550"/>
      <c r="AB92" s="448" t="s">
        <v>644</v>
      </c>
      <c r="AC92" s="448"/>
      <c r="AD92" s="448"/>
      <c r="AE92" s="203">
        <v>384</v>
      </c>
      <c r="AF92" s="204"/>
      <c r="AG92" s="204"/>
      <c r="AH92" s="204"/>
      <c r="AI92" s="203">
        <v>183</v>
      </c>
      <c r="AJ92" s="204"/>
      <c r="AK92" s="204"/>
      <c r="AL92" s="204"/>
      <c r="AM92" s="203">
        <v>159</v>
      </c>
      <c r="AN92" s="204"/>
      <c r="AO92" s="204"/>
      <c r="AP92" s="204"/>
      <c r="AQ92" s="321" t="s">
        <v>636</v>
      </c>
      <c r="AR92" s="193"/>
      <c r="AS92" s="193"/>
      <c r="AT92" s="322"/>
      <c r="AU92" s="204" t="s">
        <v>636</v>
      </c>
      <c r="AV92" s="204"/>
      <c r="AW92" s="204"/>
      <c r="AX92" s="206"/>
      <c r="AY92">
        <f t="shared" ref="AY92:AY94" si="11">$AY$90</f>
        <v>1</v>
      </c>
      <c r="AZ92" s="10"/>
      <c r="BA92" s="10"/>
      <c r="BB92" s="10"/>
      <c r="BC92" s="10"/>
      <c r="BD92" s="10"/>
      <c r="BE92" s="10"/>
      <c r="BF92" s="10"/>
      <c r="BG92" s="10"/>
      <c r="BH92" s="10"/>
    </row>
    <row r="93" spans="1:60" ht="23.25" customHeight="1" x14ac:dyDescent="0.15">
      <c r="A93" s="848"/>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t="s">
        <v>636</v>
      </c>
      <c r="AC93" s="510"/>
      <c r="AD93" s="510"/>
      <c r="AE93" s="203" t="s">
        <v>636</v>
      </c>
      <c r="AF93" s="204"/>
      <c r="AG93" s="204"/>
      <c r="AH93" s="204"/>
      <c r="AI93" s="203" t="s">
        <v>636</v>
      </c>
      <c r="AJ93" s="204"/>
      <c r="AK93" s="204"/>
      <c r="AL93" s="204"/>
      <c r="AM93" s="203" t="s">
        <v>665</v>
      </c>
      <c r="AN93" s="204"/>
      <c r="AO93" s="204"/>
      <c r="AP93" s="204"/>
      <c r="AQ93" s="321" t="s">
        <v>636</v>
      </c>
      <c r="AR93" s="193"/>
      <c r="AS93" s="193"/>
      <c r="AT93" s="322"/>
      <c r="AU93" s="204" t="s">
        <v>636</v>
      </c>
      <c r="AV93" s="204"/>
      <c r="AW93" s="204"/>
      <c r="AX93" s="206"/>
      <c r="AY93">
        <f t="shared" si="11"/>
        <v>1</v>
      </c>
    </row>
    <row r="94" spans="1:60" ht="23.25" customHeight="1" thickBot="1" x14ac:dyDescent="0.2">
      <c r="A94" s="848"/>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0" t="s">
        <v>14</v>
      </c>
      <c r="AC94" s="580"/>
      <c r="AD94" s="580"/>
      <c r="AE94" s="210" t="s">
        <v>636</v>
      </c>
      <c r="AF94" s="211"/>
      <c r="AG94" s="211"/>
      <c r="AH94" s="211"/>
      <c r="AI94" s="210" t="s">
        <v>636</v>
      </c>
      <c r="AJ94" s="211"/>
      <c r="AK94" s="211"/>
      <c r="AL94" s="211"/>
      <c r="AM94" s="210" t="s">
        <v>665</v>
      </c>
      <c r="AN94" s="211"/>
      <c r="AO94" s="211"/>
      <c r="AP94" s="211"/>
      <c r="AQ94" s="321" t="s">
        <v>636</v>
      </c>
      <c r="AR94" s="193"/>
      <c r="AS94" s="193"/>
      <c r="AT94" s="322"/>
      <c r="AU94" s="204" t="s">
        <v>636</v>
      </c>
      <c r="AV94" s="204"/>
      <c r="AW94" s="204"/>
      <c r="AX94" s="206"/>
      <c r="AY94">
        <f t="shared" si="11"/>
        <v>1</v>
      </c>
      <c r="AZ94" s="10"/>
      <c r="BA94" s="10"/>
      <c r="BB94" s="10"/>
      <c r="BC94" s="10"/>
    </row>
    <row r="95" spans="1:60" ht="18.75" hidden="1" customHeight="1" x14ac:dyDescent="0.15">
      <c r="A95" s="848"/>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305</v>
      </c>
      <c r="AF95" s="232"/>
      <c r="AG95" s="232"/>
      <c r="AH95" s="232"/>
      <c r="AI95" s="232" t="s">
        <v>327</v>
      </c>
      <c r="AJ95" s="232"/>
      <c r="AK95" s="232"/>
      <c r="AL95" s="232"/>
      <c r="AM95" s="232" t="s">
        <v>424</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15">
      <c r="A96" s="848"/>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48"/>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8"/>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9"/>
      <c r="B99" s="414"/>
      <c r="C99" s="414"/>
      <c r="D99" s="414"/>
      <c r="E99" s="414"/>
      <c r="F99" s="415"/>
      <c r="G99" s="567"/>
      <c r="H99" s="201"/>
      <c r="I99" s="201"/>
      <c r="J99" s="201"/>
      <c r="K99" s="201"/>
      <c r="L99" s="201"/>
      <c r="M99" s="201"/>
      <c r="N99" s="201"/>
      <c r="O99" s="568"/>
      <c r="P99" s="505"/>
      <c r="Q99" s="505"/>
      <c r="R99" s="505"/>
      <c r="S99" s="505"/>
      <c r="T99" s="505"/>
      <c r="U99" s="505"/>
      <c r="V99" s="505"/>
      <c r="W99" s="505"/>
      <c r="X99" s="506"/>
      <c r="Y99" s="878" t="s">
        <v>13</v>
      </c>
      <c r="Z99" s="879"/>
      <c r="AA99" s="880"/>
      <c r="AB99" s="875" t="s">
        <v>14</v>
      </c>
      <c r="AC99" s="876"/>
      <c r="AD99" s="877"/>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269</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37"/>
      <c r="Z100" s="838"/>
      <c r="AA100" s="839"/>
      <c r="AB100" s="468" t="s">
        <v>11</v>
      </c>
      <c r="AC100" s="468"/>
      <c r="AD100" s="468"/>
      <c r="AE100" s="526" t="s">
        <v>305</v>
      </c>
      <c r="AF100" s="527"/>
      <c r="AG100" s="527"/>
      <c r="AH100" s="528"/>
      <c r="AI100" s="526" t="s">
        <v>327</v>
      </c>
      <c r="AJ100" s="527"/>
      <c r="AK100" s="527"/>
      <c r="AL100" s="528"/>
      <c r="AM100" s="526" t="s">
        <v>424</v>
      </c>
      <c r="AN100" s="527"/>
      <c r="AO100" s="527"/>
      <c r="AP100" s="528"/>
      <c r="AQ100" s="302" t="s">
        <v>332</v>
      </c>
      <c r="AR100" s="303"/>
      <c r="AS100" s="303"/>
      <c r="AT100" s="304"/>
      <c r="AU100" s="302" t="s">
        <v>456</v>
      </c>
      <c r="AV100" s="303"/>
      <c r="AW100" s="303"/>
      <c r="AX100" s="305"/>
    </row>
    <row r="101" spans="1:60" ht="23.25" customHeight="1" x14ac:dyDescent="0.15">
      <c r="A101" s="406"/>
      <c r="B101" s="407"/>
      <c r="C101" s="407"/>
      <c r="D101" s="407"/>
      <c r="E101" s="407"/>
      <c r="F101" s="408"/>
      <c r="G101" s="93" t="s">
        <v>645</v>
      </c>
      <c r="H101" s="93"/>
      <c r="I101" s="93"/>
      <c r="J101" s="93"/>
      <c r="K101" s="93"/>
      <c r="L101" s="93"/>
      <c r="M101" s="93"/>
      <c r="N101" s="93"/>
      <c r="O101" s="93"/>
      <c r="P101" s="93"/>
      <c r="Q101" s="93"/>
      <c r="R101" s="93"/>
      <c r="S101" s="93"/>
      <c r="T101" s="93"/>
      <c r="U101" s="93"/>
      <c r="V101" s="93"/>
      <c r="W101" s="93"/>
      <c r="X101" s="94"/>
      <c r="Y101" s="529" t="s">
        <v>54</v>
      </c>
      <c r="Z101" s="530"/>
      <c r="AA101" s="531"/>
      <c r="AB101" s="448" t="s">
        <v>641</v>
      </c>
      <c r="AC101" s="448"/>
      <c r="AD101" s="448"/>
      <c r="AE101" s="267">
        <v>10</v>
      </c>
      <c r="AF101" s="267"/>
      <c r="AG101" s="267"/>
      <c r="AH101" s="267"/>
      <c r="AI101" s="267">
        <v>12</v>
      </c>
      <c r="AJ101" s="267"/>
      <c r="AK101" s="267"/>
      <c r="AL101" s="267"/>
      <c r="AM101" s="267">
        <v>10</v>
      </c>
      <c r="AN101" s="267"/>
      <c r="AO101" s="267"/>
      <c r="AP101" s="267"/>
      <c r="AQ101" s="267" t="s">
        <v>665</v>
      </c>
      <c r="AR101" s="267"/>
      <c r="AS101" s="267"/>
      <c r="AT101" s="267"/>
      <c r="AU101" s="203" t="s">
        <v>748</v>
      </c>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641</v>
      </c>
      <c r="AC102" s="448"/>
      <c r="AD102" s="448"/>
      <c r="AE102" s="267">
        <v>5</v>
      </c>
      <c r="AF102" s="267"/>
      <c r="AG102" s="267"/>
      <c r="AH102" s="267"/>
      <c r="AI102" s="267">
        <v>5</v>
      </c>
      <c r="AJ102" s="267"/>
      <c r="AK102" s="267"/>
      <c r="AL102" s="267"/>
      <c r="AM102" s="267">
        <v>5</v>
      </c>
      <c r="AN102" s="267"/>
      <c r="AO102" s="267"/>
      <c r="AP102" s="267"/>
      <c r="AQ102" s="267">
        <v>5</v>
      </c>
      <c r="AR102" s="267"/>
      <c r="AS102" s="267"/>
      <c r="AT102" s="267"/>
      <c r="AU102" s="210" t="s">
        <v>748</v>
      </c>
      <c r="AV102" s="211"/>
      <c r="AW102" s="211"/>
      <c r="AX102" s="306"/>
    </row>
    <row r="103" spans="1:60" ht="31.5" hidden="1" customHeight="1" x14ac:dyDescent="0.15">
      <c r="A103" s="403" t="s">
        <v>269</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456</v>
      </c>
      <c r="AV103" s="265"/>
      <c r="AW103" s="265"/>
      <c r="AX103" s="266"/>
      <c r="AY103">
        <f>COUNTA($G$104)</f>
        <v>0</v>
      </c>
    </row>
    <row r="104" spans="1:60" ht="23.25" hidden="1" customHeight="1" x14ac:dyDescent="0.15">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3" t="s">
        <v>269</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456</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269</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456</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269</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456</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305</v>
      </c>
      <c r="AF115" s="232"/>
      <c r="AG115" s="232"/>
      <c r="AH115" s="232"/>
      <c r="AI115" s="232" t="s">
        <v>327</v>
      </c>
      <c r="AJ115" s="232"/>
      <c r="AK115" s="232"/>
      <c r="AL115" s="232"/>
      <c r="AM115" s="232" t="s">
        <v>424</v>
      </c>
      <c r="AN115" s="232"/>
      <c r="AO115" s="232"/>
      <c r="AP115" s="232"/>
      <c r="AQ115" s="577" t="s">
        <v>457</v>
      </c>
      <c r="AR115" s="578"/>
      <c r="AS115" s="578"/>
      <c r="AT115" s="578"/>
      <c r="AU115" s="578"/>
      <c r="AV115" s="578"/>
      <c r="AW115" s="578"/>
      <c r="AX115" s="579"/>
    </row>
    <row r="116" spans="1:51" ht="23.25" customHeight="1" x14ac:dyDescent="0.15">
      <c r="A116" s="423"/>
      <c r="B116" s="424"/>
      <c r="C116" s="424"/>
      <c r="D116" s="424"/>
      <c r="E116" s="424"/>
      <c r="F116" s="425"/>
      <c r="G116" s="375" t="s">
        <v>646</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647</v>
      </c>
      <c r="AC116" s="450"/>
      <c r="AD116" s="451"/>
      <c r="AE116" s="267">
        <v>3248900</v>
      </c>
      <c r="AF116" s="267"/>
      <c r="AG116" s="267"/>
      <c r="AH116" s="267"/>
      <c r="AI116" s="267">
        <v>2707417</v>
      </c>
      <c r="AJ116" s="267"/>
      <c r="AK116" s="267"/>
      <c r="AL116" s="267"/>
      <c r="AM116" s="267">
        <v>3113502</v>
      </c>
      <c r="AN116" s="267"/>
      <c r="AO116" s="267"/>
      <c r="AP116" s="267"/>
      <c r="AQ116" s="203">
        <v>6497800</v>
      </c>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275</v>
      </c>
      <c r="AC117" s="460"/>
      <c r="AD117" s="461"/>
      <c r="AE117" s="538" t="s">
        <v>648</v>
      </c>
      <c r="AF117" s="538"/>
      <c r="AG117" s="538"/>
      <c r="AH117" s="538"/>
      <c r="AI117" s="538" t="s">
        <v>649</v>
      </c>
      <c r="AJ117" s="538"/>
      <c r="AK117" s="538"/>
      <c r="AL117" s="538"/>
      <c r="AM117" s="538" t="s">
        <v>712</v>
      </c>
      <c r="AN117" s="538"/>
      <c r="AO117" s="538"/>
      <c r="AP117" s="538"/>
      <c r="AQ117" s="538" t="s">
        <v>667</v>
      </c>
      <c r="AR117" s="538"/>
      <c r="AS117" s="538"/>
      <c r="AT117" s="538"/>
      <c r="AU117" s="538"/>
      <c r="AV117" s="538"/>
      <c r="AW117" s="538"/>
      <c r="AX117" s="539"/>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305</v>
      </c>
      <c r="AF118" s="232"/>
      <c r="AG118" s="232"/>
      <c r="AH118" s="232"/>
      <c r="AI118" s="232" t="s">
        <v>327</v>
      </c>
      <c r="AJ118" s="232"/>
      <c r="AK118" s="232"/>
      <c r="AL118" s="232"/>
      <c r="AM118" s="232" t="s">
        <v>424</v>
      </c>
      <c r="AN118" s="232"/>
      <c r="AO118" s="232"/>
      <c r="AP118" s="232"/>
      <c r="AQ118" s="577" t="s">
        <v>457</v>
      </c>
      <c r="AR118" s="578"/>
      <c r="AS118" s="578"/>
      <c r="AT118" s="578"/>
      <c r="AU118" s="578"/>
      <c r="AV118" s="578"/>
      <c r="AW118" s="578"/>
      <c r="AX118" s="579"/>
      <c r="AY118" s="77">
        <f>IF(SUBSTITUTE(SUBSTITUTE($G$119,"／",""),"　","")="",0,1)</f>
        <v>0</v>
      </c>
    </row>
    <row r="119" spans="1:51" ht="23.25" hidden="1" customHeight="1" x14ac:dyDescent="0.15">
      <c r="A119" s="423"/>
      <c r="B119" s="424"/>
      <c r="C119" s="424"/>
      <c r="D119" s="424"/>
      <c r="E119" s="424"/>
      <c r="F119" s="425"/>
      <c r="G119" s="375" t="s">
        <v>276</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275</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305</v>
      </c>
      <c r="AF121" s="232"/>
      <c r="AG121" s="232"/>
      <c r="AH121" s="232"/>
      <c r="AI121" s="232" t="s">
        <v>327</v>
      </c>
      <c r="AJ121" s="232"/>
      <c r="AK121" s="232"/>
      <c r="AL121" s="232"/>
      <c r="AM121" s="232" t="s">
        <v>424</v>
      </c>
      <c r="AN121" s="232"/>
      <c r="AO121" s="232"/>
      <c r="AP121" s="232"/>
      <c r="AQ121" s="577" t="s">
        <v>457</v>
      </c>
      <c r="AR121" s="578"/>
      <c r="AS121" s="578"/>
      <c r="AT121" s="578"/>
      <c r="AU121" s="578"/>
      <c r="AV121" s="578"/>
      <c r="AW121" s="578"/>
      <c r="AX121" s="579"/>
      <c r="AY121" s="77">
        <f>IF(SUBSTITUTE(SUBSTITUTE($G$122,"／",""),"　","")="",0,1)</f>
        <v>0</v>
      </c>
    </row>
    <row r="122" spans="1:51" ht="23.25" hidden="1" customHeight="1" x14ac:dyDescent="0.15">
      <c r="A122" s="423"/>
      <c r="B122" s="424"/>
      <c r="C122" s="424"/>
      <c r="D122" s="424"/>
      <c r="E122" s="424"/>
      <c r="F122" s="425"/>
      <c r="G122" s="375" t="s">
        <v>277</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275</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305</v>
      </c>
      <c r="AF124" s="232"/>
      <c r="AG124" s="232"/>
      <c r="AH124" s="232"/>
      <c r="AI124" s="232" t="s">
        <v>327</v>
      </c>
      <c r="AJ124" s="232"/>
      <c r="AK124" s="232"/>
      <c r="AL124" s="232"/>
      <c r="AM124" s="232" t="s">
        <v>424</v>
      </c>
      <c r="AN124" s="232"/>
      <c r="AO124" s="232"/>
      <c r="AP124" s="232"/>
      <c r="AQ124" s="577" t="s">
        <v>457</v>
      </c>
      <c r="AR124" s="578"/>
      <c r="AS124" s="578"/>
      <c r="AT124" s="578"/>
      <c r="AU124" s="578"/>
      <c r="AV124" s="578"/>
      <c r="AW124" s="578"/>
      <c r="AX124" s="579"/>
      <c r="AY124" s="77">
        <f>IF(SUBSTITUTE(SUBSTITUTE($G$125,"／",""),"　","")="",0,1)</f>
        <v>0</v>
      </c>
    </row>
    <row r="125" spans="1:51" ht="23.25" hidden="1" customHeight="1" x14ac:dyDescent="0.15">
      <c r="A125" s="423"/>
      <c r="B125" s="424"/>
      <c r="C125" s="424"/>
      <c r="D125" s="424"/>
      <c r="E125" s="424"/>
      <c r="F125" s="425"/>
      <c r="G125" s="375" t="s">
        <v>277</v>
      </c>
      <c r="H125" s="375"/>
      <c r="I125" s="375"/>
      <c r="J125" s="375"/>
      <c r="K125" s="375"/>
      <c r="L125" s="375"/>
      <c r="M125" s="375"/>
      <c r="N125" s="375"/>
      <c r="O125" s="375"/>
      <c r="P125" s="375"/>
      <c r="Q125" s="375"/>
      <c r="R125" s="375"/>
      <c r="S125" s="375"/>
      <c r="T125" s="375"/>
      <c r="U125" s="375"/>
      <c r="V125" s="375"/>
      <c r="W125" s="375"/>
      <c r="X125" s="913"/>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4"/>
      <c r="Y126" s="458" t="s">
        <v>48</v>
      </c>
      <c r="Z126" s="432"/>
      <c r="AA126" s="433"/>
      <c r="AB126" s="459" t="s">
        <v>275</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7"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0"/>
      <c r="Z127" s="911"/>
      <c r="AA127" s="912"/>
      <c r="AB127" s="395" t="s">
        <v>11</v>
      </c>
      <c r="AC127" s="396"/>
      <c r="AD127" s="397"/>
      <c r="AE127" s="232" t="s">
        <v>305</v>
      </c>
      <c r="AF127" s="232"/>
      <c r="AG127" s="232"/>
      <c r="AH127" s="232"/>
      <c r="AI127" s="232" t="s">
        <v>327</v>
      </c>
      <c r="AJ127" s="232"/>
      <c r="AK127" s="232"/>
      <c r="AL127" s="232"/>
      <c r="AM127" s="232" t="s">
        <v>424</v>
      </c>
      <c r="AN127" s="232"/>
      <c r="AO127" s="232"/>
      <c r="AP127" s="232"/>
      <c r="AQ127" s="577" t="s">
        <v>457</v>
      </c>
      <c r="AR127" s="578"/>
      <c r="AS127" s="578"/>
      <c r="AT127" s="578"/>
      <c r="AU127" s="578"/>
      <c r="AV127" s="578"/>
      <c r="AW127" s="578"/>
      <c r="AX127" s="579"/>
      <c r="AY127" s="77">
        <f>IF(SUBSTITUTE(SUBSTITUTE($G$128,"／",""),"　","")="",0,1)</f>
        <v>0</v>
      </c>
    </row>
    <row r="128" spans="1:51" ht="23.25" hidden="1" customHeight="1" x14ac:dyDescent="0.15">
      <c r="A128" s="423"/>
      <c r="B128" s="424"/>
      <c r="C128" s="424"/>
      <c r="D128" s="424"/>
      <c r="E128" s="424"/>
      <c r="F128" s="425"/>
      <c r="G128" s="375" t="s">
        <v>277</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275</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35.1" customHeight="1" x14ac:dyDescent="0.15">
      <c r="A130" s="174" t="s">
        <v>320</v>
      </c>
      <c r="B130" s="171"/>
      <c r="C130" s="170" t="s">
        <v>188</v>
      </c>
      <c r="D130" s="171"/>
      <c r="E130" s="155" t="s">
        <v>217</v>
      </c>
      <c r="F130" s="156"/>
      <c r="G130" s="157" t="s">
        <v>650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35.1" customHeight="1" x14ac:dyDescent="0.15">
      <c r="A131" s="175"/>
      <c r="B131" s="172"/>
      <c r="C131" s="166"/>
      <c r="D131" s="172"/>
      <c r="E131" s="160" t="s">
        <v>216</v>
      </c>
      <c r="F131" s="161"/>
      <c r="G131" s="98" t="s">
        <v>651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614</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v>3</v>
      </c>
      <c r="AV133" s="186"/>
      <c r="AW133" s="121" t="s">
        <v>175</v>
      </c>
      <c r="AX133" s="181"/>
      <c r="AY133">
        <f>$AY$132</f>
        <v>1</v>
      </c>
    </row>
    <row r="134" spans="1:51" ht="33" customHeight="1" x14ac:dyDescent="0.15">
      <c r="A134" s="175"/>
      <c r="B134" s="172"/>
      <c r="C134" s="166"/>
      <c r="D134" s="172"/>
      <c r="E134" s="166"/>
      <c r="F134" s="167"/>
      <c r="G134" s="92" t="s">
        <v>640</v>
      </c>
      <c r="H134" s="93"/>
      <c r="I134" s="93"/>
      <c r="J134" s="93"/>
      <c r="K134" s="93"/>
      <c r="L134" s="93"/>
      <c r="M134" s="93"/>
      <c r="N134" s="93"/>
      <c r="O134" s="93"/>
      <c r="P134" s="93"/>
      <c r="Q134" s="93"/>
      <c r="R134" s="93"/>
      <c r="S134" s="93"/>
      <c r="T134" s="93"/>
      <c r="U134" s="93"/>
      <c r="V134" s="93"/>
      <c r="W134" s="93"/>
      <c r="X134" s="94"/>
      <c r="Y134" s="187" t="s">
        <v>199</v>
      </c>
      <c r="Z134" s="188"/>
      <c r="AA134" s="189"/>
      <c r="AB134" s="190" t="s">
        <v>641</v>
      </c>
      <c r="AC134" s="191"/>
      <c r="AD134" s="191"/>
      <c r="AE134" s="192">
        <v>14</v>
      </c>
      <c r="AF134" s="193"/>
      <c r="AG134" s="193"/>
      <c r="AH134" s="193"/>
      <c r="AI134" s="192">
        <v>18</v>
      </c>
      <c r="AJ134" s="193"/>
      <c r="AK134" s="193"/>
      <c r="AL134" s="193"/>
      <c r="AM134" s="192">
        <v>17</v>
      </c>
      <c r="AN134" s="193"/>
      <c r="AO134" s="193"/>
      <c r="AP134" s="193"/>
      <c r="AQ134" s="192" t="s">
        <v>636</v>
      </c>
      <c r="AR134" s="193"/>
      <c r="AS134" s="193"/>
      <c r="AT134" s="193"/>
      <c r="AU134" s="192" t="s">
        <v>636</v>
      </c>
      <c r="AV134" s="193"/>
      <c r="AW134" s="193"/>
      <c r="AX134" s="194"/>
      <c r="AY134">
        <f t="shared" ref="AY134:AY135" si="13">$AY$132</f>
        <v>1</v>
      </c>
    </row>
    <row r="135" spans="1:51" ht="33"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636</v>
      </c>
      <c r="AC135" s="199"/>
      <c r="AD135" s="199"/>
      <c r="AE135" s="192" t="s">
        <v>636</v>
      </c>
      <c r="AF135" s="193"/>
      <c r="AG135" s="193"/>
      <c r="AH135" s="193"/>
      <c r="AI135" s="192" t="s">
        <v>636</v>
      </c>
      <c r="AJ135" s="193"/>
      <c r="AK135" s="193"/>
      <c r="AL135" s="193"/>
      <c r="AM135" s="192" t="s">
        <v>665</v>
      </c>
      <c r="AN135" s="193"/>
      <c r="AO135" s="193"/>
      <c r="AP135" s="193"/>
      <c r="AQ135" s="192" t="s">
        <v>636</v>
      </c>
      <c r="AR135" s="193"/>
      <c r="AS135" s="193"/>
      <c r="AT135" s="193"/>
      <c r="AU135" s="192" t="s">
        <v>636</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614</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636</v>
      </c>
      <c r="AR137" s="185"/>
      <c r="AS137" s="121" t="s">
        <v>185</v>
      </c>
      <c r="AT137" s="122"/>
      <c r="AU137" s="186">
        <v>3</v>
      </c>
      <c r="AV137" s="186"/>
      <c r="AW137" s="121" t="s">
        <v>175</v>
      </c>
      <c r="AX137" s="181"/>
      <c r="AY137">
        <f>$AY$136</f>
        <v>1</v>
      </c>
    </row>
    <row r="138" spans="1:51" ht="33" customHeight="1" x14ac:dyDescent="0.15">
      <c r="A138" s="175"/>
      <c r="B138" s="172"/>
      <c r="C138" s="166"/>
      <c r="D138" s="172"/>
      <c r="E138" s="166"/>
      <c r="F138" s="167"/>
      <c r="G138" s="92" t="s">
        <v>652</v>
      </c>
      <c r="H138" s="93"/>
      <c r="I138" s="93"/>
      <c r="J138" s="93"/>
      <c r="K138" s="93"/>
      <c r="L138" s="93"/>
      <c r="M138" s="93"/>
      <c r="N138" s="93"/>
      <c r="O138" s="93"/>
      <c r="P138" s="93"/>
      <c r="Q138" s="93"/>
      <c r="R138" s="93"/>
      <c r="S138" s="93"/>
      <c r="T138" s="93"/>
      <c r="U138" s="93"/>
      <c r="V138" s="93"/>
      <c r="W138" s="93"/>
      <c r="X138" s="94"/>
      <c r="Y138" s="187" t="s">
        <v>199</v>
      </c>
      <c r="Z138" s="188"/>
      <c r="AA138" s="189"/>
      <c r="AB138" s="190" t="s">
        <v>641</v>
      </c>
      <c r="AC138" s="191"/>
      <c r="AD138" s="191"/>
      <c r="AE138" s="192">
        <v>11</v>
      </c>
      <c r="AF138" s="193"/>
      <c r="AG138" s="193"/>
      <c r="AH138" s="193"/>
      <c r="AI138" s="192">
        <v>9</v>
      </c>
      <c r="AJ138" s="193"/>
      <c r="AK138" s="193"/>
      <c r="AL138" s="193"/>
      <c r="AM138" s="192">
        <v>10</v>
      </c>
      <c r="AN138" s="193"/>
      <c r="AO138" s="193"/>
      <c r="AP138" s="193"/>
      <c r="AQ138" s="192" t="s">
        <v>636</v>
      </c>
      <c r="AR138" s="193"/>
      <c r="AS138" s="193"/>
      <c r="AT138" s="193"/>
      <c r="AU138" s="192" t="s">
        <v>636</v>
      </c>
      <c r="AV138" s="193"/>
      <c r="AW138" s="193"/>
      <c r="AX138" s="194"/>
      <c r="AY138">
        <f t="shared" ref="AY138:AY139" si="14">$AY$136</f>
        <v>1</v>
      </c>
    </row>
    <row r="139" spans="1:51" ht="33"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636</v>
      </c>
      <c r="AC139" s="199"/>
      <c r="AD139" s="199"/>
      <c r="AE139" s="192" t="s">
        <v>636</v>
      </c>
      <c r="AF139" s="193"/>
      <c r="AG139" s="193"/>
      <c r="AH139" s="193"/>
      <c r="AI139" s="192" t="s">
        <v>636</v>
      </c>
      <c r="AJ139" s="193"/>
      <c r="AK139" s="193"/>
      <c r="AL139" s="193"/>
      <c r="AM139" s="192" t="s">
        <v>665</v>
      </c>
      <c r="AN139" s="193"/>
      <c r="AO139" s="193"/>
      <c r="AP139" s="193"/>
      <c r="AQ139" s="192" t="s">
        <v>636</v>
      </c>
      <c r="AR139" s="193"/>
      <c r="AS139" s="193"/>
      <c r="AT139" s="193"/>
      <c r="AU139" s="192" t="s">
        <v>636</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614</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614</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614</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18" customHeight="1" x14ac:dyDescent="0.15">
      <c r="A152" s="175"/>
      <c r="B152" s="172"/>
      <c r="C152" s="166"/>
      <c r="D152" s="172"/>
      <c r="E152" s="166"/>
      <c r="F152" s="167"/>
      <c r="G152" s="144" t="s">
        <v>201</v>
      </c>
      <c r="H152" s="118"/>
      <c r="I152" s="118"/>
      <c r="J152" s="118"/>
      <c r="K152" s="118"/>
      <c r="L152" s="118"/>
      <c r="M152" s="118"/>
      <c r="N152" s="118"/>
      <c r="O152" s="118"/>
      <c r="P152" s="119"/>
      <c r="Q152" s="143" t="s">
        <v>253</v>
      </c>
      <c r="R152" s="118"/>
      <c r="S152" s="118"/>
      <c r="T152" s="118"/>
      <c r="U152" s="118"/>
      <c r="V152" s="118"/>
      <c r="W152" s="118"/>
      <c r="X152" s="118"/>
      <c r="Y152" s="118"/>
      <c r="Z152" s="118"/>
      <c r="AA152" s="118"/>
      <c r="AB152" s="117" t="s">
        <v>254</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18"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14.1" customHeight="1" x14ac:dyDescent="0.15">
      <c r="A154" s="175"/>
      <c r="B154" s="172"/>
      <c r="C154" s="166"/>
      <c r="D154" s="172"/>
      <c r="E154" s="166"/>
      <c r="F154" s="167"/>
      <c r="G154" s="92" t="s">
        <v>636</v>
      </c>
      <c r="H154" s="93"/>
      <c r="I154" s="93"/>
      <c r="J154" s="93"/>
      <c r="K154" s="93"/>
      <c r="L154" s="93"/>
      <c r="M154" s="93"/>
      <c r="N154" s="93"/>
      <c r="O154" s="93"/>
      <c r="P154" s="94"/>
      <c r="Q154" s="113" t="s">
        <v>636</v>
      </c>
      <c r="R154" s="93"/>
      <c r="S154" s="93"/>
      <c r="T154" s="93"/>
      <c r="U154" s="93"/>
      <c r="V154" s="93"/>
      <c r="W154" s="93"/>
      <c r="X154" s="93"/>
      <c r="Y154" s="93"/>
      <c r="Z154" s="93"/>
      <c r="AA154" s="275"/>
      <c r="AB154" s="129" t="s">
        <v>636</v>
      </c>
      <c r="AC154" s="130"/>
      <c r="AD154" s="130"/>
      <c r="AE154" s="135" t="s">
        <v>636</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14.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14.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665</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14.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253</v>
      </c>
      <c r="R159" s="118"/>
      <c r="S159" s="118"/>
      <c r="T159" s="118"/>
      <c r="U159" s="118"/>
      <c r="V159" s="118"/>
      <c r="W159" s="118"/>
      <c r="X159" s="118"/>
      <c r="Y159" s="118"/>
      <c r="Z159" s="118"/>
      <c r="AA159" s="118"/>
      <c r="AB159" s="117" t="s">
        <v>254</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253</v>
      </c>
      <c r="R166" s="118"/>
      <c r="S166" s="118"/>
      <c r="T166" s="118"/>
      <c r="U166" s="118"/>
      <c r="V166" s="118"/>
      <c r="W166" s="118"/>
      <c r="X166" s="118"/>
      <c r="Y166" s="118"/>
      <c r="Z166" s="118"/>
      <c r="AA166" s="118"/>
      <c r="AB166" s="117" t="s">
        <v>254</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253</v>
      </c>
      <c r="R173" s="118"/>
      <c r="S173" s="118"/>
      <c r="T173" s="118"/>
      <c r="U173" s="118"/>
      <c r="V173" s="118"/>
      <c r="W173" s="118"/>
      <c r="X173" s="118"/>
      <c r="Y173" s="118"/>
      <c r="Z173" s="118"/>
      <c r="AA173" s="118"/>
      <c r="AB173" s="117" t="s">
        <v>254</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253</v>
      </c>
      <c r="R180" s="118"/>
      <c r="S180" s="118"/>
      <c r="T180" s="118"/>
      <c r="U180" s="118"/>
      <c r="V180" s="118"/>
      <c r="W180" s="118"/>
      <c r="X180" s="118"/>
      <c r="Y180" s="118"/>
      <c r="Z180" s="118"/>
      <c r="AA180" s="118"/>
      <c r="AB180" s="117" t="s">
        <v>254</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18" customHeight="1" x14ac:dyDescent="0.15">
      <c r="A188" s="175"/>
      <c r="B188" s="172"/>
      <c r="C188" s="166"/>
      <c r="D188" s="172"/>
      <c r="E188" s="113" t="s">
        <v>670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18"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614</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614</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614</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614</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614</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253</v>
      </c>
      <c r="R212" s="118"/>
      <c r="S212" s="118"/>
      <c r="T212" s="118"/>
      <c r="U212" s="118"/>
      <c r="V212" s="118"/>
      <c r="W212" s="118"/>
      <c r="X212" s="118"/>
      <c r="Y212" s="118"/>
      <c r="Z212" s="118"/>
      <c r="AA212" s="118"/>
      <c r="AB212" s="117" t="s">
        <v>254</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253</v>
      </c>
      <c r="R219" s="118"/>
      <c r="S219" s="118"/>
      <c r="T219" s="118"/>
      <c r="U219" s="118"/>
      <c r="V219" s="118"/>
      <c r="W219" s="118"/>
      <c r="X219" s="118"/>
      <c r="Y219" s="118"/>
      <c r="Z219" s="118"/>
      <c r="AA219" s="118"/>
      <c r="AB219" s="117" t="s">
        <v>254</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253</v>
      </c>
      <c r="R226" s="118"/>
      <c r="S226" s="118"/>
      <c r="T226" s="118"/>
      <c r="U226" s="118"/>
      <c r="V226" s="118"/>
      <c r="W226" s="118"/>
      <c r="X226" s="118"/>
      <c r="Y226" s="118"/>
      <c r="Z226" s="118"/>
      <c r="AA226" s="118"/>
      <c r="AB226" s="117" t="s">
        <v>254</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253</v>
      </c>
      <c r="R233" s="118"/>
      <c r="S233" s="118"/>
      <c r="T233" s="118"/>
      <c r="U233" s="118"/>
      <c r="V233" s="118"/>
      <c r="W233" s="118"/>
      <c r="X233" s="118"/>
      <c r="Y233" s="118"/>
      <c r="Z233" s="118"/>
      <c r="AA233" s="118"/>
      <c r="AB233" s="117" t="s">
        <v>254</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253</v>
      </c>
      <c r="R240" s="118"/>
      <c r="S240" s="118"/>
      <c r="T240" s="118"/>
      <c r="U240" s="118"/>
      <c r="V240" s="118"/>
      <c r="W240" s="118"/>
      <c r="X240" s="118"/>
      <c r="Y240" s="118"/>
      <c r="Z240" s="118"/>
      <c r="AA240" s="118"/>
      <c r="AB240" s="117" t="s">
        <v>254</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614</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614</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614</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614</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614</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253</v>
      </c>
      <c r="R272" s="118"/>
      <c r="S272" s="118"/>
      <c r="T272" s="118"/>
      <c r="U272" s="118"/>
      <c r="V272" s="118"/>
      <c r="W272" s="118"/>
      <c r="X272" s="118"/>
      <c r="Y272" s="118"/>
      <c r="Z272" s="118"/>
      <c r="AA272" s="118"/>
      <c r="AB272" s="117" t="s">
        <v>254</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253</v>
      </c>
      <c r="R279" s="118"/>
      <c r="S279" s="118"/>
      <c r="T279" s="118"/>
      <c r="U279" s="118"/>
      <c r="V279" s="118"/>
      <c r="W279" s="118"/>
      <c r="X279" s="118"/>
      <c r="Y279" s="118"/>
      <c r="Z279" s="118"/>
      <c r="AA279" s="118"/>
      <c r="AB279" s="117" t="s">
        <v>254</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253</v>
      </c>
      <c r="R286" s="118"/>
      <c r="S286" s="118"/>
      <c r="T286" s="118"/>
      <c r="U286" s="118"/>
      <c r="V286" s="118"/>
      <c r="W286" s="118"/>
      <c r="X286" s="118"/>
      <c r="Y286" s="118"/>
      <c r="Z286" s="118"/>
      <c r="AA286" s="118"/>
      <c r="AB286" s="117" t="s">
        <v>254</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253</v>
      </c>
      <c r="R293" s="118"/>
      <c r="S293" s="118"/>
      <c r="T293" s="118"/>
      <c r="U293" s="118"/>
      <c r="V293" s="118"/>
      <c r="W293" s="118"/>
      <c r="X293" s="118"/>
      <c r="Y293" s="118"/>
      <c r="Z293" s="118"/>
      <c r="AA293" s="118"/>
      <c r="AB293" s="117" t="s">
        <v>254</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253</v>
      </c>
      <c r="R300" s="118"/>
      <c r="S300" s="118"/>
      <c r="T300" s="118"/>
      <c r="U300" s="118"/>
      <c r="V300" s="118"/>
      <c r="W300" s="118"/>
      <c r="X300" s="118"/>
      <c r="Y300" s="118"/>
      <c r="Z300" s="118"/>
      <c r="AA300" s="118"/>
      <c r="AB300" s="117" t="s">
        <v>254</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614</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614</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614</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614</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614</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253</v>
      </c>
      <c r="R332" s="118"/>
      <c r="S332" s="118"/>
      <c r="T332" s="118"/>
      <c r="U332" s="118"/>
      <c r="V332" s="118"/>
      <c r="W332" s="118"/>
      <c r="X332" s="118"/>
      <c r="Y332" s="118"/>
      <c r="Z332" s="118"/>
      <c r="AA332" s="118"/>
      <c r="AB332" s="117" t="s">
        <v>254</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253</v>
      </c>
      <c r="R339" s="118"/>
      <c r="S339" s="118"/>
      <c r="T339" s="118"/>
      <c r="U339" s="118"/>
      <c r="V339" s="118"/>
      <c r="W339" s="118"/>
      <c r="X339" s="118"/>
      <c r="Y339" s="118"/>
      <c r="Z339" s="118"/>
      <c r="AA339" s="118"/>
      <c r="AB339" s="117" t="s">
        <v>254</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253</v>
      </c>
      <c r="R346" s="118"/>
      <c r="S346" s="118"/>
      <c r="T346" s="118"/>
      <c r="U346" s="118"/>
      <c r="V346" s="118"/>
      <c r="W346" s="118"/>
      <c r="X346" s="118"/>
      <c r="Y346" s="118"/>
      <c r="Z346" s="118"/>
      <c r="AA346" s="118"/>
      <c r="AB346" s="117" t="s">
        <v>254</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253</v>
      </c>
      <c r="R353" s="118"/>
      <c r="S353" s="118"/>
      <c r="T353" s="118"/>
      <c r="U353" s="118"/>
      <c r="V353" s="118"/>
      <c r="W353" s="118"/>
      <c r="X353" s="118"/>
      <c r="Y353" s="118"/>
      <c r="Z353" s="118"/>
      <c r="AA353" s="118"/>
      <c r="AB353" s="117" t="s">
        <v>254</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253</v>
      </c>
      <c r="R360" s="118"/>
      <c r="S360" s="118"/>
      <c r="T360" s="118"/>
      <c r="U360" s="118"/>
      <c r="V360" s="118"/>
      <c r="W360" s="118"/>
      <c r="X360" s="118"/>
      <c r="Y360" s="118"/>
      <c r="Z360" s="118"/>
      <c r="AA360" s="118"/>
      <c r="AB360" s="117" t="s">
        <v>254</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614</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614</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614</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614</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614</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253</v>
      </c>
      <c r="R392" s="118"/>
      <c r="S392" s="118"/>
      <c r="T392" s="118"/>
      <c r="U392" s="118"/>
      <c r="V392" s="118"/>
      <c r="W392" s="118"/>
      <c r="X392" s="118"/>
      <c r="Y392" s="118"/>
      <c r="Z392" s="118"/>
      <c r="AA392" s="118"/>
      <c r="AB392" s="117" t="s">
        <v>254</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253</v>
      </c>
      <c r="R399" s="118"/>
      <c r="S399" s="118"/>
      <c r="T399" s="118"/>
      <c r="U399" s="118"/>
      <c r="V399" s="118"/>
      <c r="W399" s="118"/>
      <c r="X399" s="118"/>
      <c r="Y399" s="118"/>
      <c r="Z399" s="118"/>
      <c r="AA399" s="118"/>
      <c r="AB399" s="117" t="s">
        <v>254</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253</v>
      </c>
      <c r="R406" s="118"/>
      <c r="S406" s="118"/>
      <c r="T406" s="118"/>
      <c r="U406" s="118"/>
      <c r="V406" s="118"/>
      <c r="W406" s="118"/>
      <c r="X406" s="118"/>
      <c r="Y406" s="118"/>
      <c r="Z406" s="118"/>
      <c r="AA406" s="118"/>
      <c r="AB406" s="117" t="s">
        <v>254</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253</v>
      </c>
      <c r="R413" s="118"/>
      <c r="S413" s="118"/>
      <c r="T413" s="118"/>
      <c r="U413" s="118"/>
      <c r="V413" s="118"/>
      <c r="W413" s="118"/>
      <c r="X413" s="118"/>
      <c r="Y413" s="118"/>
      <c r="Z413" s="118"/>
      <c r="AA413" s="118"/>
      <c r="AB413" s="117" t="s">
        <v>254</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253</v>
      </c>
      <c r="R420" s="118"/>
      <c r="S420" s="118"/>
      <c r="T420" s="118"/>
      <c r="U420" s="118"/>
      <c r="V420" s="118"/>
      <c r="W420" s="118"/>
      <c r="X420" s="118"/>
      <c r="Y420" s="118"/>
      <c r="Z420" s="118"/>
      <c r="AA420" s="118"/>
      <c r="AB420" s="117" t="s">
        <v>254</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2.1" customHeight="1" x14ac:dyDescent="0.15">
      <c r="A430" s="175"/>
      <c r="B430" s="172"/>
      <c r="C430" s="164" t="s">
        <v>586</v>
      </c>
      <c r="D430" s="915"/>
      <c r="E430" s="160" t="s">
        <v>314</v>
      </c>
      <c r="F430" s="881"/>
      <c r="G430" s="882" t="s">
        <v>204</v>
      </c>
      <c r="H430" s="111"/>
      <c r="I430" s="111"/>
      <c r="J430" s="883" t="s">
        <v>636</v>
      </c>
      <c r="K430" s="884"/>
      <c r="L430" s="884"/>
      <c r="M430" s="884"/>
      <c r="N430" s="884"/>
      <c r="O430" s="884"/>
      <c r="P430" s="884"/>
      <c r="Q430" s="884"/>
      <c r="R430" s="884"/>
      <c r="S430" s="884"/>
      <c r="T430" s="885"/>
      <c r="U430" s="575" t="s">
        <v>665</v>
      </c>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6"/>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458</v>
      </c>
      <c r="AJ431" s="319"/>
      <c r="AK431" s="319"/>
      <c r="AL431" s="143"/>
      <c r="AM431" s="319" t="s">
        <v>459</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665</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665</v>
      </c>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1" t="s">
        <v>636</v>
      </c>
      <c r="AF435" s="193"/>
      <c r="AG435" s="193"/>
      <c r="AH435" s="322"/>
      <c r="AI435" s="321" t="s">
        <v>636</v>
      </c>
      <c r="AJ435" s="193"/>
      <c r="AK435" s="193"/>
      <c r="AL435" s="193"/>
      <c r="AM435" s="321" t="s">
        <v>665</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458</v>
      </c>
      <c r="AJ436" s="319"/>
      <c r="AK436" s="319"/>
      <c r="AL436" s="143"/>
      <c r="AM436" s="319" t="s">
        <v>459</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458</v>
      </c>
      <c r="AJ441" s="319"/>
      <c r="AK441" s="319"/>
      <c r="AL441" s="143"/>
      <c r="AM441" s="319" t="s">
        <v>459</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458</v>
      </c>
      <c r="AJ446" s="319"/>
      <c r="AK446" s="319"/>
      <c r="AL446" s="143"/>
      <c r="AM446" s="319" t="s">
        <v>459</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458</v>
      </c>
      <c r="AJ451" s="319"/>
      <c r="AK451" s="319"/>
      <c r="AL451" s="143"/>
      <c r="AM451" s="319" t="s">
        <v>459</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458</v>
      </c>
      <c r="AJ456" s="319"/>
      <c r="AK456" s="319"/>
      <c r="AL456" s="143"/>
      <c r="AM456" s="319" t="s">
        <v>459</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665</v>
      </c>
      <c r="AN458" s="193"/>
      <c r="AO458" s="193"/>
      <c r="AP458" s="322"/>
      <c r="AQ458" s="321" t="s">
        <v>636</v>
      </c>
      <c r="AR458" s="193"/>
      <c r="AS458" s="193"/>
      <c r="AT458" s="322"/>
      <c r="AU458" s="193" t="s">
        <v>636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665</v>
      </c>
      <c r="AN459" s="193"/>
      <c r="AO459" s="193"/>
      <c r="AP459" s="322"/>
      <c r="AQ459" s="321" t="s">
        <v>636</v>
      </c>
      <c r="AR459" s="193"/>
      <c r="AS459" s="193"/>
      <c r="AT459" s="322"/>
      <c r="AU459" s="193" t="s">
        <v>636</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1" t="s">
        <v>636</v>
      </c>
      <c r="AF460" s="193"/>
      <c r="AG460" s="193"/>
      <c r="AH460" s="322"/>
      <c r="AI460" s="321" t="s">
        <v>636</v>
      </c>
      <c r="AJ460" s="193"/>
      <c r="AK460" s="193"/>
      <c r="AL460" s="193"/>
      <c r="AM460" s="321" t="s">
        <v>665</v>
      </c>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458</v>
      </c>
      <c r="AJ461" s="319"/>
      <c r="AK461" s="319"/>
      <c r="AL461" s="143"/>
      <c r="AM461" s="319" t="s">
        <v>459</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458</v>
      </c>
      <c r="AJ466" s="319"/>
      <c r="AK466" s="319"/>
      <c r="AL466" s="143"/>
      <c r="AM466" s="319" t="s">
        <v>459</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458</v>
      </c>
      <c r="AJ471" s="319"/>
      <c r="AK471" s="319"/>
      <c r="AL471" s="143"/>
      <c r="AM471" s="319" t="s">
        <v>459</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458</v>
      </c>
      <c r="AJ476" s="319"/>
      <c r="AK476" s="319"/>
      <c r="AL476" s="143"/>
      <c r="AM476" s="319" t="s">
        <v>459</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2" customHeight="1" x14ac:dyDescent="0.15">
      <c r="A482" s="175"/>
      <c r="B482" s="172"/>
      <c r="C482" s="166"/>
      <c r="D482" s="172"/>
      <c r="E482" s="113" t="s">
        <v>665</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2"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317</v>
      </c>
      <c r="F484" s="161"/>
      <c r="G484" s="882" t="s">
        <v>204</v>
      </c>
      <c r="H484" s="111"/>
      <c r="I484" s="111"/>
      <c r="J484" s="883"/>
      <c r="K484" s="884"/>
      <c r="L484" s="884"/>
      <c r="M484" s="884"/>
      <c r="N484" s="884"/>
      <c r="O484" s="884"/>
      <c r="P484" s="884"/>
      <c r="Q484" s="884"/>
      <c r="R484" s="884"/>
      <c r="S484" s="884"/>
      <c r="T484" s="885"/>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6"/>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458</v>
      </c>
      <c r="AJ485" s="319"/>
      <c r="AK485" s="319"/>
      <c r="AL485" s="143"/>
      <c r="AM485" s="319" t="s">
        <v>459</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458</v>
      </c>
      <c r="AJ490" s="319"/>
      <c r="AK490" s="319"/>
      <c r="AL490" s="143"/>
      <c r="AM490" s="319" t="s">
        <v>459</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458</v>
      </c>
      <c r="AJ495" s="319"/>
      <c r="AK495" s="319"/>
      <c r="AL495" s="143"/>
      <c r="AM495" s="319" t="s">
        <v>459</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458</v>
      </c>
      <c r="AJ500" s="319"/>
      <c r="AK500" s="319"/>
      <c r="AL500" s="143"/>
      <c r="AM500" s="319" t="s">
        <v>459</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458</v>
      </c>
      <c r="AJ505" s="319"/>
      <c r="AK505" s="319"/>
      <c r="AL505" s="143"/>
      <c r="AM505" s="319" t="s">
        <v>459</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458</v>
      </c>
      <c r="AJ510" s="319"/>
      <c r="AK510" s="319"/>
      <c r="AL510" s="143"/>
      <c r="AM510" s="319" t="s">
        <v>459</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458</v>
      </c>
      <c r="AJ515" s="319"/>
      <c r="AK515" s="319"/>
      <c r="AL515" s="143"/>
      <c r="AM515" s="319" t="s">
        <v>459</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458</v>
      </c>
      <c r="AJ520" s="319"/>
      <c r="AK520" s="319"/>
      <c r="AL520" s="143"/>
      <c r="AM520" s="319" t="s">
        <v>459</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458</v>
      </c>
      <c r="AJ525" s="319"/>
      <c r="AK525" s="319"/>
      <c r="AL525" s="143"/>
      <c r="AM525" s="319" t="s">
        <v>459</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458</v>
      </c>
      <c r="AJ530" s="319"/>
      <c r="AK530" s="319"/>
      <c r="AL530" s="143"/>
      <c r="AM530" s="319" t="s">
        <v>459</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82" t="s">
        <v>204</v>
      </c>
      <c r="H538" s="111"/>
      <c r="I538" s="111"/>
      <c r="J538" s="883"/>
      <c r="K538" s="884"/>
      <c r="L538" s="884"/>
      <c r="M538" s="884"/>
      <c r="N538" s="884"/>
      <c r="O538" s="884"/>
      <c r="P538" s="884"/>
      <c r="Q538" s="884"/>
      <c r="R538" s="884"/>
      <c r="S538" s="884"/>
      <c r="T538" s="885"/>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6"/>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458</v>
      </c>
      <c r="AJ539" s="319"/>
      <c r="AK539" s="319"/>
      <c r="AL539" s="143"/>
      <c r="AM539" s="319" t="s">
        <v>459</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458</v>
      </c>
      <c r="AJ544" s="319"/>
      <c r="AK544" s="319"/>
      <c r="AL544" s="143"/>
      <c r="AM544" s="319" t="s">
        <v>459</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458</v>
      </c>
      <c r="AJ549" s="319"/>
      <c r="AK549" s="319"/>
      <c r="AL549" s="143"/>
      <c r="AM549" s="319" t="s">
        <v>459</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458</v>
      </c>
      <c r="AJ554" s="319"/>
      <c r="AK554" s="319"/>
      <c r="AL554" s="143"/>
      <c r="AM554" s="319" t="s">
        <v>459</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458</v>
      </c>
      <c r="AJ559" s="319"/>
      <c r="AK559" s="319"/>
      <c r="AL559" s="143"/>
      <c r="AM559" s="319" t="s">
        <v>459</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458</v>
      </c>
      <c r="AJ564" s="319"/>
      <c r="AK564" s="319"/>
      <c r="AL564" s="143"/>
      <c r="AM564" s="319" t="s">
        <v>459</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458</v>
      </c>
      <c r="AJ569" s="319"/>
      <c r="AK569" s="319"/>
      <c r="AL569" s="143"/>
      <c r="AM569" s="319" t="s">
        <v>459</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458</v>
      </c>
      <c r="AJ574" s="319"/>
      <c r="AK574" s="319"/>
      <c r="AL574" s="143"/>
      <c r="AM574" s="319" t="s">
        <v>459</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458</v>
      </c>
      <c r="AJ579" s="319"/>
      <c r="AK579" s="319"/>
      <c r="AL579" s="143"/>
      <c r="AM579" s="319" t="s">
        <v>459</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458</v>
      </c>
      <c r="AJ584" s="319"/>
      <c r="AK584" s="319"/>
      <c r="AL584" s="143"/>
      <c r="AM584" s="319" t="s">
        <v>459</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82" t="s">
        <v>204</v>
      </c>
      <c r="H592" s="111"/>
      <c r="I592" s="111"/>
      <c r="J592" s="883"/>
      <c r="K592" s="884"/>
      <c r="L592" s="884"/>
      <c r="M592" s="884"/>
      <c r="N592" s="884"/>
      <c r="O592" s="884"/>
      <c r="P592" s="884"/>
      <c r="Q592" s="884"/>
      <c r="R592" s="884"/>
      <c r="S592" s="884"/>
      <c r="T592" s="885"/>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6"/>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458</v>
      </c>
      <c r="AJ593" s="319"/>
      <c r="AK593" s="319"/>
      <c r="AL593" s="143"/>
      <c r="AM593" s="319" t="s">
        <v>459</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458</v>
      </c>
      <c r="AJ598" s="319"/>
      <c r="AK598" s="319"/>
      <c r="AL598" s="143"/>
      <c r="AM598" s="319" t="s">
        <v>459</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458</v>
      </c>
      <c r="AJ603" s="319"/>
      <c r="AK603" s="319"/>
      <c r="AL603" s="143"/>
      <c r="AM603" s="319" t="s">
        <v>459</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458</v>
      </c>
      <c r="AJ608" s="319"/>
      <c r="AK608" s="319"/>
      <c r="AL608" s="143"/>
      <c r="AM608" s="319" t="s">
        <v>459</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458</v>
      </c>
      <c r="AJ613" s="319"/>
      <c r="AK613" s="319"/>
      <c r="AL613" s="143"/>
      <c r="AM613" s="319" t="s">
        <v>459</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458</v>
      </c>
      <c r="AJ618" s="319"/>
      <c r="AK618" s="319"/>
      <c r="AL618" s="143"/>
      <c r="AM618" s="319" t="s">
        <v>459</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458</v>
      </c>
      <c r="AJ623" s="319"/>
      <c r="AK623" s="319"/>
      <c r="AL623" s="143"/>
      <c r="AM623" s="319" t="s">
        <v>459</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458</v>
      </c>
      <c r="AJ628" s="319"/>
      <c r="AK628" s="319"/>
      <c r="AL628" s="143"/>
      <c r="AM628" s="319" t="s">
        <v>459</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458</v>
      </c>
      <c r="AJ633" s="319"/>
      <c r="AK633" s="319"/>
      <c r="AL633" s="143"/>
      <c r="AM633" s="319" t="s">
        <v>459</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458</v>
      </c>
      <c r="AJ638" s="319"/>
      <c r="AK638" s="319"/>
      <c r="AL638" s="143"/>
      <c r="AM638" s="319" t="s">
        <v>459</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82" t="s">
        <v>204</v>
      </c>
      <c r="H646" s="111"/>
      <c r="I646" s="111"/>
      <c r="J646" s="883"/>
      <c r="K646" s="884"/>
      <c r="L646" s="884"/>
      <c r="M646" s="884"/>
      <c r="N646" s="884"/>
      <c r="O646" s="884"/>
      <c r="P646" s="884"/>
      <c r="Q646" s="884"/>
      <c r="R646" s="884"/>
      <c r="S646" s="884"/>
      <c r="T646" s="885"/>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6"/>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458</v>
      </c>
      <c r="AJ647" s="319"/>
      <c r="AK647" s="319"/>
      <c r="AL647" s="143"/>
      <c r="AM647" s="319" t="s">
        <v>459</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458</v>
      </c>
      <c r="AJ652" s="319"/>
      <c r="AK652" s="319"/>
      <c r="AL652" s="143"/>
      <c r="AM652" s="319" t="s">
        <v>459</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458</v>
      </c>
      <c r="AJ657" s="319"/>
      <c r="AK657" s="319"/>
      <c r="AL657" s="143"/>
      <c r="AM657" s="319" t="s">
        <v>459</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458</v>
      </c>
      <c r="AJ662" s="319"/>
      <c r="AK662" s="319"/>
      <c r="AL662" s="143"/>
      <c r="AM662" s="319" t="s">
        <v>459</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458</v>
      </c>
      <c r="AJ667" s="319"/>
      <c r="AK667" s="319"/>
      <c r="AL667" s="143"/>
      <c r="AM667" s="319" t="s">
        <v>459</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458</v>
      </c>
      <c r="AJ672" s="319"/>
      <c r="AK672" s="319"/>
      <c r="AL672" s="143"/>
      <c r="AM672" s="319" t="s">
        <v>459</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458</v>
      </c>
      <c r="AJ677" s="319"/>
      <c r="AK677" s="319"/>
      <c r="AL677" s="143"/>
      <c r="AM677" s="319" t="s">
        <v>459</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458</v>
      </c>
      <c r="AJ682" s="319"/>
      <c r="AK682" s="319"/>
      <c r="AL682" s="143"/>
      <c r="AM682" s="319" t="s">
        <v>459</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458</v>
      </c>
      <c r="AJ687" s="319"/>
      <c r="AK687" s="319"/>
      <c r="AL687" s="143"/>
      <c r="AM687" s="319" t="s">
        <v>459</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458</v>
      </c>
      <c r="AJ692" s="319"/>
      <c r="AK692" s="319"/>
      <c r="AL692" s="143"/>
      <c r="AM692" s="319" t="s">
        <v>459</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7" t="s">
        <v>30</v>
      </c>
      <c r="AH701" s="364"/>
      <c r="AI701" s="364"/>
      <c r="AJ701" s="364"/>
      <c r="AK701" s="364"/>
      <c r="AL701" s="364"/>
      <c r="AM701" s="364"/>
      <c r="AN701" s="364"/>
      <c r="AO701" s="364"/>
      <c r="AP701" s="364"/>
      <c r="AQ701" s="364"/>
      <c r="AR701" s="364"/>
      <c r="AS701" s="364"/>
      <c r="AT701" s="364"/>
      <c r="AU701" s="364"/>
      <c r="AV701" s="364"/>
      <c r="AW701" s="364"/>
      <c r="AX701" s="808"/>
    </row>
    <row r="702" spans="1:51" ht="81" customHeight="1" x14ac:dyDescent="0.15">
      <c r="A702" s="853" t="s">
        <v>139</v>
      </c>
      <c r="B702" s="85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664</v>
      </c>
      <c r="AE702" s="327"/>
      <c r="AF702" s="327"/>
      <c r="AG702" s="367" t="s">
        <v>671</v>
      </c>
      <c r="AH702" s="368"/>
      <c r="AI702" s="368"/>
      <c r="AJ702" s="368"/>
      <c r="AK702" s="368"/>
      <c r="AL702" s="368"/>
      <c r="AM702" s="368"/>
      <c r="AN702" s="368"/>
      <c r="AO702" s="368"/>
      <c r="AP702" s="368"/>
      <c r="AQ702" s="368"/>
      <c r="AR702" s="368"/>
      <c r="AS702" s="368"/>
      <c r="AT702" s="368"/>
      <c r="AU702" s="368"/>
      <c r="AV702" s="368"/>
      <c r="AW702" s="368"/>
      <c r="AX702" s="369"/>
    </row>
    <row r="703" spans="1:51" ht="81"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4"/>
      <c r="AD703" s="307" t="s">
        <v>664</v>
      </c>
      <c r="AE703" s="308"/>
      <c r="AF703" s="308"/>
      <c r="AG703" s="89" t="s">
        <v>672</v>
      </c>
      <c r="AH703" s="90"/>
      <c r="AI703" s="90"/>
      <c r="AJ703" s="90"/>
      <c r="AK703" s="90"/>
      <c r="AL703" s="90"/>
      <c r="AM703" s="90"/>
      <c r="AN703" s="90"/>
      <c r="AO703" s="90"/>
      <c r="AP703" s="90"/>
      <c r="AQ703" s="90"/>
      <c r="AR703" s="90"/>
      <c r="AS703" s="90"/>
      <c r="AT703" s="90"/>
      <c r="AU703" s="90"/>
      <c r="AV703" s="90"/>
      <c r="AW703" s="90"/>
      <c r="AX703" s="91"/>
    </row>
    <row r="704" spans="1:51" ht="81"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664</v>
      </c>
      <c r="AE704" s="769"/>
      <c r="AF704" s="769"/>
      <c r="AG704" s="153" t="s">
        <v>673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6" t="s">
        <v>38</v>
      </c>
      <c r="B705" s="627"/>
      <c r="C705" s="804" t="s">
        <v>40</v>
      </c>
      <c r="D705" s="80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6"/>
      <c r="AD705" s="700" t="s">
        <v>664</v>
      </c>
      <c r="AE705" s="701"/>
      <c r="AF705" s="701"/>
      <c r="AG705" s="113" t="s">
        <v>674</v>
      </c>
      <c r="AH705" s="93"/>
      <c r="AI705" s="93"/>
      <c r="AJ705" s="93"/>
      <c r="AK705" s="93"/>
      <c r="AL705" s="93"/>
      <c r="AM705" s="93"/>
      <c r="AN705" s="93"/>
      <c r="AO705" s="93"/>
      <c r="AP705" s="93"/>
      <c r="AQ705" s="93"/>
      <c r="AR705" s="93"/>
      <c r="AS705" s="93"/>
      <c r="AT705" s="93"/>
      <c r="AU705" s="93"/>
      <c r="AV705" s="93"/>
      <c r="AW705" s="93"/>
      <c r="AX705" s="114"/>
    </row>
    <row r="706" spans="1:50" ht="27" customHeight="1" x14ac:dyDescent="0.15">
      <c r="A706" s="628"/>
      <c r="B706" s="629"/>
      <c r="C706" s="780"/>
      <c r="D706" s="781"/>
      <c r="E706" s="716" t="s">
        <v>296</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675</v>
      </c>
      <c r="AE706" s="308"/>
      <c r="AF706" s="649"/>
      <c r="AG706" s="153"/>
      <c r="AH706" s="96"/>
      <c r="AI706" s="96"/>
      <c r="AJ706" s="96"/>
      <c r="AK706" s="96"/>
      <c r="AL706" s="96"/>
      <c r="AM706" s="96"/>
      <c r="AN706" s="96"/>
      <c r="AO706" s="96"/>
      <c r="AP706" s="96"/>
      <c r="AQ706" s="96"/>
      <c r="AR706" s="96"/>
      <c r="AS706" s="96"/>
      <c r="AT706" s="96"/>
      <c r="AU706" s="96"/>
      <c r="AV706" s="96"/>
      <c r="AW706" s="96"/>
      <c r="AX706" s="154"/>
    </row>
    <row r="707" spans="1:50" ht="27" customHeight="1" x14ac:dyDescent="0.15">
      <c r="A707" s="628"/>
      <c r="B707" s="629"/>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t="s">
        <v>675</v>
      </c>
      <c r="AE707" s="819"/>
      <c r="AF707" s="81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8"/>
      <c r="B708" s="630"/>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676</v>
      </c>
      <c r="AE708" s="591"/>
      <c r="AF708" s="591"/>
      <c r="AG708" s="728" t="s">
        <v>677</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664</v>
      </c>
      <c r="AE709" s="308"/>
      <c r="AF709" s="308"/>
      <c r="AG709" s="89" t="s">
        <v>678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664</v>
      </c>
      <c r="AE710" s="308"/>
      <c r="AF710" s="308"/>
      <c r="AG710" s="89" t="s">
        <v>679</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664</v>
      </c>
      <c r="AE711" s="308"/>
      <c r="AF711" s="308"/>
      <c r="AG711" s="89" t="s">
        <v>680</v>
      </c>
      <c r="AH711" s="90"/>
      <c r="AI711" s="90"/>
      <c r="AJ711" s="90"/>
      <c r="AK711" s="90"/>
      <c r="AL711" s="90"/>
      <c r="AM711" s="90"/>
      <c r="AN711" s="90"/>
      <c r="AO711" s="90"/>
      <c r="AP711" s="90"/>
      <c r="AQ711" s="90"/>
      <c r="AR711" s="90"/>
      <c r="AS711" s="90"/>
      <c r="AT711" s="90"/>
      <c r="AU711" s="90"/>
      <c r="AV711" s="90"/>
      <c r="AW711" s="90"/>
      <c r="AX711" s="91"/>
    </row>
    <row r="712" spans="1:50" ht="45" customHeight="1" x14ac:dyDescent="0.15">
      <c r="A712" s="628"/>
      <c r="B712" s="630"/>
      <c r="C712" s="373" t="s">
        <v>264</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68" t="s">
        <v>664</v>
      </c>
      <c r="AE712" s="769"/>
      <c r="AF712" s="769"/>
      <c r="AG712" s="793" t="s">
        <v>752</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8"/>
      <c r="B713" s="630"/>
      <c r="C713" s="931" t="s">
        <v>265</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676</v>
      </c>
      <c r="AE713" s="308"/>
      <c r="AF713" s="649"/>
      <c r="AG713" s="89" t="s">
        <v>677</v>
      </c>
      <c r="AH713" s="90"/>
      <c r="AI713" s="90"/>
      <c r="AJ713" s="90"/>
      <c r="AK713" s="90"/>
      <c r="AL713" s="90"/>
      <c r="AM713" s="90"/>
      <c r="AN713" s="90"/>
      <c r="AO713" s="90"/>
      <c r="AP713" s="90"/>
      <c r="AQ713" s="90"/>
      <c r="AR713" s="90"/>
      <c r="AS713" s="90"/>
      <c r="AT713" s="90"/>
      <c r="AU713" s="90"/>
      <c r="AV713" s="90"/>
      <c r="AW713" s="90"/>
      <c r="AX713" s="91"/>
    </row>
    <row r="714" spans="1:50" ht="47.1" customHeight="1" x14ac:dyDescent="0.15">
      <c r="A714" s="631"/>
      <c r="B714" s="632"/>
      <c r="C714" s="633" t="s">
        <v>243</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0" t="s">
        <v>664</v>
      </c>
      <c r="AE714" s="791"/>
      <c r="AF714" s="792"/>
      <c r="AG714" s="722" t="s">
        <v>681</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244</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676</v>
      </c>
      <c r="AE715" s="591"/>
      <c r="AF715" s="642"/>
      <c r="AG715" s="728" t="s">
        <v>321</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664</v>
      </c>
      <c r="AE716" s="613"/>
      <c r="AF716" s="613"/>
      <c r="AG716" s="89" t="s">
        <v>682</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8"/>
      <c r="B717" s="630"/>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664</v>
      </c>
      <c r="AE717" s="308"/>
      <c r="AF717" s="308"/>
      <c r="AG717" s="89" t="s">
        <v>683</v>
      </c>
      <c r="AH717" s="90"/>
      <c r="AI717" s="90"/>
      <c r="AJ717" s="90"/>
      <c r="AK717" s="90"/>
      <c r="AL717" s="90"/>
      <c r="AM717" s="90"/>
      <c r="AN717" s="90"/>
      <c r="AO717" s="90"/>
      <c r="AP717" s="90"/>
      <c r="AQ717" s="90"/>
      <c r="AR717" s="90"/>
      <c r="AS717" s="90"/>
      <c r="AT717" s="90"/>
      <c r="AU717" s="90"/>
      <c r="AV717" s="90"/>
      <c r="AW717" s="90"/>
      <c r="AX717" s="91"/>
    </row>
    <row r="718" spans="1:50" ht="47.1" customHeight="1" x14ac:dyDescent="0.15">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664</v>
      </c>
      <c r="AE718" s="308"/>
      <c r="AF718" s="308"/>
      <c r="AG718" s="115" t="s">
        <v>684</v>
      </c>
      <c r="AH718" s="99"/>
      <c r="AI718" s="99"/>
      <c r="AJ718" s="99"/>
      <c r="AK718" s="99"/>
      <c r="AL718" s="99"/>
      <c r="AM718" s="99"/>
      <c r="AN718" s="99"/>
      <c r="AO718" s="99"/>
      <c r="AP718" s="99"/>
      <c r="AQ718" s="99"/>
      <c r="AR718" s="99"/>
      <c r="AS718" s="99"/>
      <c r="AT718" s="99"/>
      <c r="AU718" s="99"/>
      <c r="AV718" s="99"/>
      <c r="AW718" s="99"/>
      <c r="AX718" s="116"/>
    </row>
    <row r="719" spans="1:50" ht="409.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664</v>
      </c>
      <c r="AE719" s="591"/>
      <c r="AF719" s="591"/>
      <c r="AG719" s="113" t="s">
        <v>744</v>
      </c>
      <c r="AH719" s="93"/>
      <c r="AI719" s="93"/>
      <c r="AJ719" s="93"/>
      <c r="AK719" s="93"/>
      <c r="AL719" s="93"/>
      <c r="AM719" s="93"/>
      <c r="AN719" s="93"/>
      <c r="AO719" s="93"/>
      <c r="AP719" s="93"/>
      <c r="AQ719" s="93"/>
      <c r="AR719" s="93"/>
      <c r="AS719" s="93"/>
      <c r="AT719" s="93"/>
      <c r="AU719" s="93"/>
      <c r="AV719" s="93"/>
      <c r="AW719" s="93"/>
      <c r="AX719" s="114"/>
    </row>
    <row r="720" spans="1:50" ht="45.75" customHeight="1" x14ac:dyDescent="0.15">
      <c r="A720" s="764"/>
      <c r="B720" s="765"/>
      <c r="C720" s="284" t="s">
        <v>257</v>
      </c>
      <c r="D720" s="282"/>
      <c r="E720" s="282"/>
      <c r="F720" s="285"/>
      <c r="G720" s="281" t="s">
        <v>258</v>
      </c>
      <c r="H720" s="282"/>
      <c r="I720" s="282"/>
      <c r="J720" s="282"/>
      <c r="K720" s="282"/>
      <c r="L720" s="282"/>
      <c r="M720" s="282"/>
      <c r="N720" s="281" t="s">
        <v>261</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67.5" customHeight="1" x14ac:dyDescent="0.15">
      <c r="A721" s="764"/>
      <c r="B721" s="765"/>
      <c r="C721" s="278" t="s">
        <v>625</v>
      </c>
      <c r="D721" s="279"/>
      <c r="E721" s="279"/>
      <c r="F721" s="280"/>
      <c r="G721" s="269">
        <v>20</v>
      </c>
      <c r="H721" s="270"/>
      <c r="I721" s="63" t="str">
        <f>IF(OR(G721="　", G721=""), "", "-")</f>
        <v>-</v>
      </c>
      <c r="J721" s="273">
        <v>439</v>
      </c>
      <c r="K721" s="273"/>
      <c r="L721" s="63" t="str">
        <f>IF(M721="","","-")</f>
        <v/>
      </c>
      <c r="M721" s="64"/>
      <c r="N721" s="286" t="s">
        <v>653</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67.5" customHeight="1" x14ac:dyDescent="0.15">
      <c r="A722" s="764"/>
      <c r="B722" s="765"/>
      <c r="C722" s="278" t="s">
        <v>625</v>
      </c>
      <c r="D722" s="279"/>
      <c r="E722" s="279"/>
      <c r="F722" s="280"/>
      <c r="G722" s="269">
        <v>20</v>
      </c>
      <c r="H722" s="270"/>
      <c r="I722" s="63" t="str">
        <f t="shared" ref="I722:I725" si="113">IF(OR(G722="　", G722=""), "", "-")</f>
        <v>-</v>
      </c>
      <c r="J722" s="273">
        <v>443</v>
      </c>
      <c r="K722" s="273"/>
      <c r="L722" s="63" t="str">
        <f t="shared" ref="L722:L725" si="114">IF(M722="","","-")</f>
        <v/>
      </c>
      <c r="M722" s="64"/>
      <c r="N722" s="286" t="s">
        <v>654</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67.5" customHeight="1" x14ac:dyDescent="0.15">
      <c r="A723" s="764"/>
      <c r="B723" s="765"/>
      <c r="C723" s="278" t="s">
        <v>625</v>
      </c>
      <c r="D723" s="279"/>
      <c r="E723" s="279"/>
      <c r="F723" s="280"/>
      <c r="G723" s="269">
        <v>20</v>
      </c>
      <c r="H723" s="270"/>
      <c r="I723" s="63" t="str">
        <f t="shared" si="113"/>
        <v>-</v>
      </c>
      <c r="J723" s="273">
        <v>444</v>
      </c>
      <c r="K723" s="273"/>
      <c r="L723" s="63" t="str">
        <f t="shared" si="114"/>
        <v/>
      </c>
      <c r="M723" s="64"/>
      <c r="N723" s="286" t="s">
        <v>669</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6" t="s">
        <v>47</v>
      </c>
      <c r="B726" s="785"/>
      <c r="C726" s="798" t="s">
        <v>52</v>
      </c>
      <c r="D726" s="820"/>
      <c r="E726" s="820"/>
      <c r="F726" s="821"/>
      <c r="G726" s="564" t="s">
        <v>692</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x14ac:dyDescent="0.2">
      <c r="A727" s="786"/>
      <c r="B727" s="787"/>
      <c r="C727" s="734" t="s">
        <v>56</v>
      </c>
      <c r="D727" s="735"/>
      <c r="E727" s="735"/>
      <c r="F727" s="736"/>
      <c r="G727" s="562" t="s">
        <v>693</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50.25" customHeight="1" thickBot="1" x14ac:dyDescent="0.2">
      <c r="A729" s="620" t="s">
        <v>753</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46.5" customHeight="1" thickBot="1" x14ac:dyDescent="0.2">
      <c r="A731" s="659" t="s">
        <v>137</v>
      </c>
      <c r="B731" s="660"/>
      <c r="C731" s="660"/>
      <c r="D731" s="660"/>
      <c r="E731" s="661"/>
      <c r="F731" s="715" t="s">
        <v>755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41.25" customHeight="1" thickBot="1" x14ac:dyDescent="0.2">
      <c r="A733" s="659" t="s">
        <v>137</v>
      </c>
      <c r="B733" s="660"/>
      <c r="C733" s="660"/>
      <c r="D733" s="660"/>
      <c r="E733" s="661"/>
      <c r="F733" s="623" t="s">
        <v>756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3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6" t="s">
        <v>270</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74" t="s">
        <v>587</v>
      </c>
      <c r="B737" s="196"/>
      <c r="C737" s="196"/>
      <c r="D737" s="197"/>
      <c r="E737" s="938" t="s">
        <v>655</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6" t="s">
        <v>312</v>
      </c>
      <c r="B738" s="346"/>
      <c r="C738" s="346"/>
      <c r="D738" s="346"/>
      <c r="E738" s="938" t="s">
        <v>656</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6" t="s">
        <v>311</v>
      </c>
      <c r="B739" s="346"/>
      <c r="C739" s="346"/>
      <c r="D739" s="346"/>
      <c r="E739" s="938" t="s">
        <v>657</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6" t="s">
        <v>310</v>
      </c>
      <c r="B740" s="346"/>
      <c r="C740" s="346"/>
      <c r="D740" s="346"/>
      <c r="E740" s="938" t="s">
        <v>658</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6" t="s">
        <v>309</v>
      </c>
      <c r="B741" s="346"/>
      <c r="C741" s="346"/>
      <c r="D741" s="346"/>
      <c r="E741" s="938" t="s">
        <v>659</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6" t="s">
        <v>308</v>
      </c>
      <c r="B742" s="346"/>
      <c r="C742" s="346"/>
      <c r="D742" s="346"/>
      <c r="E742" s="938" t="s">
        <v>660</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6" t="s">
        <v>307</v>
      </c>
      <c r="B743" s="346"/>
      <c r="C743" s="346"/>
      <c r="D743" s="346"/>
      <c r="E743" s="938" t="s">
        <v>661</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6" t="s">
        <v>306</v>
      </c>
      <c r="B744" s="346"/>
      <c r="C744" s="346"/>
      <c r="D744" s="346"/>
      <c r="E744" s="938" t="s">
        <v>662</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6" t="s">
        <v>305</v>
      </c>
      <c r="B745" s="346"/>
      <c r="C745" s="346"/>
      <c r="D745" s="346"/>
      <c r="E745" s="975" t="s">
        <v>663</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6" t="s">
        <v>460</v>
      </c>
      <c r="B746" s="346"/>
      <c r="C746" s="346"/>
      <c r="D746" s="346"/>
      <c r="E746" s="944" t="s">
        <v>625</v>
      </c>
      <c r="F746" s="942"/>
      <c r="G746" s="942"/>
      <c r="H746" s="85" t="str">
        <f>IF(E746="","","-")</f>
        <v>-</v>
      </c>
      <c r="I746" s="942"/>
      <c r="J746" s="942"/>
      <c r="K746" s="85" t="str">
        <f>IF(I746="","","-")</f>
        <v/>
      </c>
      <c r="L746" s="943">
        <v>375</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6" t="s">
        <v>424</v>
      </c>
      <c r="B747" s="346"/>
      <c r="C747" s="346"/>
      <c r="D747" s="346"/>
      <c r="E747" s="944" t="s">
        <v>625</v>
      </c>
      <c r="F747" s="942"/>
      <c r="G747" s="942"/>
      <c r="H747" s="85" t="str">
        <f>IF(E747="","","-")</f>
        <v>-</v>
      </c>
      <c r="I747" s="942"/>
      <c r="J747" s="942"/>
      <c r="K747" s="85" t="str">
        <f>IF(I747="","","-")</f>
        <v/>
      </c>
      <c r="L747" s="943">
        <v>381</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600" t="s">
        <v>299</v>
      </c>
      <c r="B748" s="601"/>
      <c r="C748" s="601"/>
      <c r="D748" s="601"/>
      <c r="E748" s="601"/>
      <c r="F748" s="602"/>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34.5" customHeight="1" thickBot="1" x14ac:dyDescent="0.2">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301</v>
      </c>
      <c r="B787" s="615"/>
      <c r="C787" s="615"/>
      <c r="D787" s="615"/>
      <c r="E787" s="615"/>
      <c r="F787" s="616"/>
      <c r="G787" s="581" t="s">
        <v>687</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691</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79"/>
    </row>
    <row r="788" spans="1:51" ht="24.75" customHeight="1" x14ac:dyDescent="0.15">
      <c r="A788" s="617"/>
      <c r="B788" s="618"/>
      <c r="C788" s="618"/>
      <c r="D788" s="618"/>
      <c r="E788" s="618"/>
      <c r="F788" s="619"/>
      <c r="G788" s="798"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4"/>
      <c r="AC788" s="798"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24.75" customHeight="1" x14ac:dyDescent="0.15">
      <c r="A789" s="617"/>
      <c r="B789" s="618"/>
      <c r="C789" s="618"/>
      <c r="D789" s="618"/>
      <c r="E789" s="618"/>
      <c r="F789" s="619"/>
      <c r="G789" s="656" t="s">
        <v>685</v>
      </c>
      <c r="H789" s="657"/>
      <c r="I789" s="657"/>
      <c r="J789" s="657"/>
      <c r="K789" s="658"/>
      <c r="L789" s="650" t="s">
        <v>686</v>
      </c>
      <c r="M789" s="651"/>
      <c r="N789" s="651"/>
      <c r="O789" s="651"/>
      <c r="P789" s="651"/>
      <c r="Q789" s="651"/>
      <c r="R789" s="651"/>
      <c r="S789" s="651"/>
      <c r="T789" s="651"/>
      <c r="U789" s="651"/>
      <c r="V789" s="651"/>
      <c r="W789" s="651"/>
      <c r="X789" s="652"/>
      <c r="Y789" s="370">
        <v>31.1</v>
      </c>
      <c r="Z789" s="371"/>
      <c r="AA789" s="371"/>
      <c r="AB789" s="788"/>
      <c r="AC789" s="656" t="s">
        <v>694</v>
      </c>
      <c r="AD789" s="657"/>
      <c r="AE789" s="657"/>
      <c r="AF789" s="657"/>
      <c r="AG789" s="658"/>
      <c r="AH789" s="650" t="s">
        <v>708</v>
      </c>
      <c r="AI789" s="651"/>
      <c r="AJ789" s="651"/>
      <c r="AK789" s="651"/>
      <c r="AL789" s="651"/>
      <c r="AM789" s="651"/>
      <c r="AN789" s="651"/>
      <c r="AO789" s="651"/>
      <c r="AP789" s="651"/>
      <c r="AQ789" s="651"/>
      <c r="AR789" s="651"/>
      <c r="AS789" s="651"/>
      <c r="AT789" s="652"/>
      <c r="AU789" s="370">
        <v>8.8000000000000007</v>
      </c>
      <c r="AV789" s="371"/>
      <c r="AW789" s="371"/>
      <c r="AX789" s="372"/>
    </row>
    <row r="790" spans="1:51"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t="s">
        <v>698</v>
      </c>
      <c r="AD790" s="593"/>
      <c r="AE790" s="593"/>
      <c r="AF790" s="593"/>
      <c r="AG790" s="594"/>
      <c r="AH790" s="584" t="s">
        <v>701</v>
      </c>
      <c r="AI790" s="585"/>
      <c r="AJ790" s="585"/>
      <c r="AK790" s="585"/>
      <c r="AL790" s="585"/>
      <c r="AM790" s="585"/>
      <c r="AN790" s="585"/>
      <c r="AO790" s="585"/>
      <c r="AP790" s="585"/>
      <c r="AQ790" s="585"/>
      <c r="AR790" s="585"/>
      <c r="AS790" s="585"/>
      <c r="AT790" s="586"/>
      <c r="AU790" s="587">
        <v>8.1999999999999993</v>
      </c>
      <c r="AV790" s="588"/>
      <c r="AW790" s="588"/>
      <c r="AX790" s="589"/>
    </row>
    <row r="791" spans="1:51"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t="s">
        <v>695</v>
      </c>
      <c r="AD791" s="593"/>
      <c r="AE791" s="593"/>
      <c r="AF791" s="593"/>
      <c r="AG791" s="594"/>
      <c r="AH791" s="584" t="s">
        <v>709</v>
      </c>
      <c r="AI791" s="585"/>
      <c r="AJ791" s="585"/>
      <c r="AK791" s="585"/>
      <c r="AL791" s="585"/>
      <c r="AM791" s="585"/>
      <c r="AN791" s="585"/>
      <c r="AO791" s="585"/>
      <c r="AP791" s="585"/>
      <c r="AQ791" s="585"/>
      <c r="AR791" s="585"/>
      <c r="AS791" s="585"/>
      <c r="AT791" s="586"/>
      <c r="AU791" s="587">
        <v>1.2</v>
      </c>
      <c r="AV791" s="588"/>
      <c r="AW791" s="588"/>
      <c r="AX791" s="589"/>
    </row>
    <row r="792" spans="1:51" ht="24.75" customHeight="1" x14ac:dyDescent="0.15">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t="s">
        <v>707</v>
      </c>
      <c r="AD792" s="593"/>
      <c r="AE792" s="593"/>
      <c r="AF792" s="593"/>
      <c r="AG792" s="594"/>
      <c r="AH792" s="584" t="s">
        <v>710</v>
      </c>
      <c r="AI792" s="585"/>
      <c r="AJ792" s="585"/>
      <c r="AK792" s="585"/>
      <c r="AL792" s="585"/>
      <c r="AM792" s="585"/>
      <c r="AN792" s="585"/>
      <c r="AO792" s="585"/>
      <c r="AP792" s="585"/>
      <c r="AQ792" s="585"/>
      <c r="AR792" s="585"/>
      <c r="AS792" s="585"/>
      <c r="AT792" s="586"/>
      <c r="AU792" s="587">
        <v>0.1</v>
      </c>
      <c r="AV792" s="588"/>
      <c r="AW792" s="588"/>
      <c r="AX792" s="589"/>
    </row>
    <row r="793" spans="1:51" ht="24.75" hidden="1" customHeight="1" x14ac:dyDescent="0.15">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15">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thickBot="1" x14ac:dyDescent="0.2">
      <c r="A799" s="617"/>
      <c r="B799" s="618"/>
      <c r="C799" s="618"/>
      <c r="D799" s="618"/>
      <c r="E799" s="618"/>
      <c r="F799" s="619"/>
      <c r="G799" s="809" t="s">
        <v>20</v>
      </c>
      <c r="H799" s="810"/>
      <c r="I799" s="810"/>
      <c r="J799" s="810"/>
      <c r="K799" s="810"/>
      <c r="L799" s="811"/>
      <c r="M799" s="812"/>
      <c r="N799" s="812"/>
      <c r="O799" s="812"/>
      <c r="P799" s="812"/>
      <c r="Q799" s="812"/>
      <c r="R799" s="812"/>
      <c r="S799" s="812"/>
      <c r="T799" s="812"/>
      <c r="U799" s="812"/>
      <c r="V799" s="812"/>
      <c r="W799" s="812"/>
      <c r="X799" s="813"/>
      <c r="Y799" s="814">
        <f>SUM(Y789:AB798)</f>
        <v>31.1</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18.3</v>
      </c>
      <c r="AV799" s="815"/>
      <c r="AW799" s="815"/>
      <c r="AX799" s="817"/>
    </row>
    <row r="800" spans="1:51" ht="24.75" customHeight="1" x14ac:dyDescent="0.15">
      <c r="A800" s="617"/>
      <c r="B800" s="618"/>
      <c r="C800" s="618"/>
      <c r="D800" s="618"/>
      <c r="E800" s="618"/>
      <c r="F800" s="619"/>
      <c r="G800" s="581" t="s">
        <v>688</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689</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79"/>
      <c r="AY800">
        <f>COUNTA($G$802,$AC$802)</f>
        <v>1</v>
      </c>
    </row>
    <row r="801" spans="1:51" ht="24.75" customHeight="1" x14ac:dyDescent="0.15">
      <c r="A801" s="617"/>
      <c r="B801" s="618"/>
      <c r="C801" s="618"/>
      <c r="D801" s="618"/>
      <c r="E801" s="618"/>
      <c r="F801" s="619"/>
      <c r="G801" s="798"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4"/>
      <c r="AC801" s="798"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1</v>
      </c>
    </row>
    <row r="802" spans="1:51" ht="24.75" customHeight="1" x14ac:dyDescent="0.15">
      <c r="A802" s="617"/>
      <c r="B802" s="618"/>
      <c r="C802" s="618"/>
      <c r="D802" s="618"/>
      <c r="E802" s="618"/>
      <c r="F802" s="619"/>
      <c r="G802" s="656" t="s">
        <v>694</v>
      </c>
      <c r="H802" s="657"/>
      <c r="I802" s="657"/>
      <c r="J802" s="657"/>
      <c r="K802" s="658"/>
      <c r="L802" s="650" t="s">
        <v>711</v>
      </c>
      <c r="M802" s="651"/>
      <c r="N802" s="651"/>
      <c r="O802" s="651"/>
      <c r="P802" s="651"/>
      <c r="Q802" s="651"/>
      <c r="R802" s="651"/>
      <c r="S802" s="651"/>
      <c r="T802" s="651"/>
      <c r="U802" s="651"/>
      <c r="V802" s="651"/>
      <c r="W802" s="651"/>
      <c r="X802" s="652"/>
      <c r="Y802" s="370">
        <v>29.4</v>
      </c>
      <c r="Z802" s="371"/>
      <c r="AA802" s="371"/>
      <c r="AB802" s="788"/>
      <c r="AC802" s="656"/>
      <c r="AD802" s="657"/>
      <c r="AE802" s="657"/>
      <c r="AF802" s="657"/>
      <c r="AG802" s="658"/>
      <c r="AH802" s="650"/>
      <c r="AI802" s="651"/>
      <c r="AJ802" s="651"/>
      <c r="AK802" s="651"/>
      <c r="AL802" s="651"/>
      <c r="AM802" s="651"/>
      <c r="AN802" s="651"/>
      <c r="AO802" s="651"/>
      <c r="AP802" s="651"/>
      <c r="AQ802" s="651"/>
      <c r="AR802" s="651"/>
      <c r="AS802" s="651"/>
      <c r="AT802" s="652"/>
      <c r="AU802" s="370"/>
      <c r="AV802" s="371"/>
      <c r="AW802" s="371"/>
      <c r="AX802" s="372"/>
      <c r="AY802">
        <f t="shared" ref="AY802:AY812" si="115">$AY$800</f>
        <v>1</v>
      </c>
    </row>
    <row r="803" spans="1:51" ht="24.75" customHeight="1" x14ac:dyDescent="0.15">
      <c r="A803" s="617"/>
      <c r="B803" s="618"/>
      <c r="C803" s="618"/>
      <c r="D803" s="618"/>
      <c r="E803" s="618"/>
      <c r="F803" s="619"/>
      <c r="G803" s="592" t="s">
        <v>695</v>
      </c>
      <c r="H803" s="593"/>
      <c r="I803" s="593"/>
      <c r="J803" s="593"/>
      <c r="K803" s="594"/>
      <c r="L803" s="584" t="s">
        <v>699</v>
      </c>
      <c r="M803" s="585"/>
      <c r="N803" s="585"/>
      <c r="O803" s="585"/>
      <c r="P803" s="585"/>
      <c r="Q803" s="585"/>
      <c r="R803" s="585"/>
      <c r="S803" s="585"/>
      <c r="T803" s="585"/>
      <c r="U803" s="585"/>
      <c r="V803" s="585"/>
      <c r="W803" s="585"/>
      <c r="X803" s="586"/>
      <c r="Y803" s="587">
        <v>28.3</v>
      </c>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1</v>
      </c>
    </row>
    <row r="804" spans="1:51" ht="24.75" customHeight="1" x14ac:dyDescent="0.15">
      <c r="A804" s="617"/>
      <c r="B804" s="618"/>
      <c r="C804" s="618"/>
      <c r="D804" s="618"/>
      <c r="E804" s="618"/>
      <c r="F804" s="619"/>
      <c r="G804" s="592" t="s">
        <v>696</v>
      </c>
      <c r="H804" s="593"/>
      <c r="I804" s="593"/>
      <c r="J804" s="593"/>
      <c r="K804" s="594"/>
      <c r="L804" s="584" t="s">
        <v>702</v>
      </c>
      <c r="M804" s="585"/>
      <c r="N804" s="585"/>
      <c r="O804" s="585"/>
      <c r="P804" s="585"/>
      <c r="Q804" s="585"/>
      <c r="R804" s="585"/>
      <c r="S804" s="585"/>
      <c r="T804" s="585"/>
      <c r="U804" s="585"/>
      <c r="V804" s="585"/>
      <c r="W804" s="585"/>
      <c r="X804" s="586"/>
      <c r="Y804" s="587">
        <v>14.4</v>
      </c>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1</v>
      </c>
    </row>
    <row r="805" spans="1:51" ht="24.75" customHeight="1" x14ac:dyDescent="0.15">
      <c r="A805" s="617"/>
      <c r="B805" s="618"/>
      <c r="C805" s="618"/>
      <c r="D805" s="618"/>
      <c r="E805" s="618"/>
      <c r="F805" s="619"/>
      <c r="G805" s="592" t="s">
        <v>698</v>
      </c>
      <c r="H805" s="593"/>
      <c r="I805" s="593"/>
      <c r="J805" s="593"/>
      <c r="K805" s="594"/>
      <c r="L805" s="584" t="s">
        <v>701</v>
      </c>
      <c r="M805" s="585"/>
      <c r="N805" s="585"/>
      <c r="O805" s="585"/>
      <c r="P805" s="585"/>
      <c r="Q805" s="585"/>
      <c r="R805" s="585"/>
      <c r="S805" s="585"/>
      <c r="T805" s="585"/>
      <c r="U805" s="585"/>
      <c r="V805" s="585"/>
      <c r="W805" s="585"/>
      <c r="X805" s="586"/>
      <c r="Y805" s="587">
        <v>14.7</v>
      </c>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1</v>
      </c>
    </row>
    <row r="806" spans="1:51" ht="24.75" customHeight="1" x14ac:dyDescent="0.15">
      <c r="A806" s="617"/>
      <c r="B806" s="618"/>
      <c r="C806" s="618"/>
      <c r="D806" s="618"/>
      <c r="E806" s="618"/>
      <c r="F806" s="619"/>
      <c r="G806" s="592" t="s">
        <v>697</v>
      </c>
      <c r="H806" s="593"/>
      <c r="I806" s="593"/>
      <c r="J806" s="593"/>
      <c r="K806" s="594"/>
      <c r="L806" s="584" t="s">
        <v>700</v>
      </c>
      <c r="M806" s="585"/>
      <c r="N806" s="585"/>
      <c r="O806" s="585"/>
      <c r="P806" s="585"/>
      <c r="Q806" s="585"/>
      <c r="R806" s="585"/>
      <c r="S806" s="585"/>
      <c r="T806" s="585"/>
      <c r="U806" s="585"/>
      <c r="V806" s="585"/>
      <c r="W806" s="585"/>
      <c r="X806" s="586"/>
      <c r="Y806" s="587">
        <v>9.5</v>
      </c>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1</v>
      </c>
    </row>
    <row r="807" spans="1:51" ht="24.75" hidden="1" customHeight="1" x14ac:dyDescent="0.15">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1</v>
      </c>
    </row>
    <row r="808" spans="1:51"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1</v>
      </c>
    </row>
    <row r="809" spans="1:51"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1</v>
      </c>
    </row>
    <row r="810" spans="1:51"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1</v>
      </c>
    </row>
    <row r="811" spans="1:51"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1</v>
      </c>
    </row>
    <row r="812" spans="1:51" ht="24.75" customHeight="1" thickBot="1" x14ac:dyDescent="0.2">
      <c r="A812" s="617"/>
      <c r="B812" s="618"/>
      <c r="C812" s="618"/>
      <c r="D812" s="618"/>
      <c r="E812" s="618"/>
      <c r="F812" s="619"/>
      <c r="G812" s="809" t="s">
        <v>20</v>
      </c>
      <c r="H812" s="810"/>
      <c r="I812" s="810"/>
      <c r="J812" s="810"/>
      <c r="K812" s="810"/>
      <c r="L812" s="811"/>
      <c r="M812" s="812"/>
      <c r="N812" s="812"/>
      <c r="O812" s="812"/>
      <c r="P812" s="812"/>
      <c r="Q812" s="812"/>
      <c r="R812" s="812"/>
      <c r="S812" s="812"/>
      <c r="T812" s="812"/>
      <c r="U812" s="812"/>
      <c r="V812" s="812"/>
      <c r="W812" s="812"/>
      <c r="X812" s="813"/>
      <c r="Y812" s="814">
        <f>SUM(Y802:AB811)</f>
        <v>96.300000000000011</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1</v>
      </c>
    </row>
    <row r="813" spans="1:51" ht="24.75" customHeight="1" x14ac:dyDescent="0.15">
      <c r="A813" s="617"/>
      <c r="B813" s="618"/>
      <c r="C813" s="618"/>
      <c r="D813" s="618"/>
      <c r="E813" s="618"/>
      <c r="F813" s="619"/>
      <c r="G813" s="581" t="s">
        <v>690</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241</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79"/>
      <c r="AY813">
        <f>COUNTA($G$815,$AC$815)</f>
        <v>1</v>
      </c>
    </row>
    <row r="814" spans="1:51" ht="24.75" customHeight="1" x14ac:dyDescent="0.15">
      <c r="A814" s="617"/>
      <c r="B814" s="618"/>
      <c r="C814" s="618"/>
      <c r="D814" s="618"/>
      <c r="E814" s="618"/>
      <c r="F814" s="619"/>
      <c r="G814" s="798"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4"/>
      <c r="AC814" s="798"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1</v>
      </c>
    </row>
    <row r="815" spans="1:51" ht="24.75" customHeight="1" x14ac:dyDescent="0.15">
      <c r="A815" s="617"/>
      <c r="B815" s="618"/>
      <c r="C815" s="618"/>
      <c r="D815" s="618"/>
      <c r="E815" s="618"/>
      <c r="F815" s="619"/>
      <c r="G815" s="656" t="s">
        <v>713</v>
      </c>
      <c r="H815" s="657"/>
      <c r="I815" s="657"/>
      <c r="J815" s="657"/>
      <c r="K815" s="658"/>
      <c r="L815" s="650" t="s">
        <v>714</v>
      </c>
      <c r="M815" s="651"/>
      <c r="N815" s="651"/>
      <c r="O815" s="651"/>
      <c r="P815" s="651"/>
      <c r="Q815" s="651"/>
      <c r="R815" s="651"/>
      <c r="S815" s="651"/>
      <c r="T815" s="651"/>
      <c r="U815" s="651"/>
      <c r="V815" s="651"/>
      <c r="W815" s="651"/>
      <c r="X815" s="652"/>
      <c r="Y815" s="370">
        <v>4.7</v>
      </c>
      <c r="Z815" s="371"/>
      <c r="AA815" s="371"/>
      <c r="AB815" s="788"/>
      <c r="AC815" s="656"/>
      <c r="AD815" s="657"/>
      <c r="AE815" s="657"/>
      <c r="AF815" s="657"/>
      <c r="AG815" s="658"/>
      <c r="AH815" s="650"/>
      <c r="AI815" s="651"/>
      <c r="AJ815" s="651"/>
      <c r="AK815" s="651"/>
      <c r="AL815" s="651"/>
      <c r="AM815" s="651"/>
      <c r="AN815" s="651"/>
      <c r="AO815" s="651"/>
      <c r="AP815" s="651"/>
      <c r="AQ815" s="651"/>
      <c r="AR815" s="651"/>
      <c r="AS815" s="651"/>
      <c r="AT815" s="652"/>
      <c r="AU815" s="370"/>
      <c r="AV815" s="371"/>
      <c r="AW815" s="371"/>
      <c r="AX815" s="372"/>
      <c r="AY815">
        <f t="shared" ref="AY815:AY825" si="116">$AY$813</f>
        <v>1</v>
      </c>
    </row>
    <row r="816" spans="1:51"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1</v>
      </c>
    </row>
    <row r="817" spans="1:51"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1</v>
      </c>
    </row>
    <row r="818" spans="1:51" ht="24.75" hidden="1" customHeight="1" x14ac:dyDescent="0.15">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1</v>
      </c>
    </row>
    <row r="819" spans="1:51" ht="24.75" hidden="1" customHeight="1" x14ac:dyDescent="0.15">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1</v>
      </c>
    </row>
    <row r="820" spans="1:51" ht="24.75" hidden="1" customHeight="1" x14ac:dyDescent="0.15">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1</v>
      </c>
    </row>
    <row r="821" spans="1:51"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1</v>
      </c>
    </row>
    <row r="822" spans="1:51"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1</v>
      </c>
    </row>
    <row r="823" spans="1:51"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1</v>
      </c>
    </row>
    <row r="824" spans="1:51"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1</v>
      </c>
    </row>
    <row r="825" spans="1:51" ht="24.75" customHeight="1" x14ac:dyDescent="0.15">
      <c r="A825" s="617"/>
      <c r="B825" s="618"/>
      <c r="C825" s="618"/>
      <c r="D825" s="618"/>
      <c r="E825" s="618"/>
      <c r="F825" s="619"/>
      <c r="G825" s="809" t="s">
        <v>20</v>
      </c>
      <c r="H825" s="810"/>
      <c r="I825" s="810"/>
      <c r="J825" s="810"/>
      <c r="K825" s="810"/>
      <c r="L825" s="811"/>
      <c r="M825" s="812"/>
      <c r="N825" s="812"/>
      <c r="O825" s="812"/>
      <c r="P825" s="812"/>
      <c r="Q825" s="812"/>
      <c r="R825" s="812"/>
      <c r="S825" s="812"/>
      <c r="T825" s="812"/>
      <c r="U825" s="812"/>
      <c r="V825" s="812"/>
      <c r="W825" s="812"/>
      <c r="X825" s="813"/>
      <c r="Y825" s="814">
        <f>SUM(Y815:AB824)</f>
        <v>4.7</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1</v>
      </c>
    </row>
    <row r="826" spans="1:51" ht="24.75" hidden="1" customHeight="1" x14ac:dyDescent="0.15">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79"/>
      <c r="AY826">
        <f>COUNTA($G$828,$AC$828)</f>
        <v>0</v>
      </c>
    </row>
    <row r="827" spans="1:51" ht="24.75" hidden="1" customHeight="1" x14ac:dyDescent="0.15">
      <c r="A827" s="617"/>
      <c r="B827" s="618"/>
      <c r="C827" s="618"/>
      <c r="D827" s="618"/>
      <c r="E827" s="618"/>
      <c r="F827" s="619"/>
      <c r="G827" s="798"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4"/>
      <c r="AC827" s="798"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15">
      <c r="A828" s="617"/>
      <c r="B828" s="618"/>
      <c r="C828" s="618"/>
      <c r="D828" s="618"/>
      <c r="E828" s="618"/>
      <c r="F828" s="619"/>
      <c r="G828" s="656"/>
      <c r="H828" s="657"/>
      <c r="I828" s="657"/>
      <c r="J828" s="657"/>
      <c r="K828" s="658"/>
      <c r="L828" s="650"/>
      <c r="M828" s="651"/>
      <c r="N828" s="651"/>
      <c r="O828" s="651"/>
      <c r="P828" s="651"/>
      <c r="Q828" s="651"/>
      <c r="R828" s="651"/>
      <c r="S828" s="651"/>
      <c r="T828" s="651"/>
      <c r="U828" s="651"/>
      <c r="V828" s="651"/>
      <c r="W828" s="651"/>
      <c r="X828" s="652"/>
      <c r="Y828" s="370"/>
      <c r="Z828" s="371"/>
      <c r="AA828" s="371"/>
      <c r="AB828" s="788"/>
      <c r="AC828" s="656"/>
      <c r="AD828" s="657"/>
      <c r="AE828" s="657"/>
      <c r="AF828" s="657"/>
      <c r="AG828" s="658"/>
      <c r="AH828" s="650"/>
      <c r="AI828" s="651"/>
      <c r="AJ828" s="651"/>
      <c r="AK828" s="651"/>
      <c r="AL828" s="651"/>
      <c r="AM828" s="651"/>
      <c r="AN828" s="651"/>
      <c r="AO828" s="651"/>
      <c r="AP828" s="651"/>
      <c r="AQ828" s="651"/>
      <c r="AR828" s="651"/>
      <c r="AS828" s="651"/>
      <c r="AT828" s="652"/>
      <c r="AU828" s="370"/>
      <c r="AV828" s="371"/>
      <c r="AW828" s="371"/>
      <c r="AX828" s="372"/>
      <c r="AY828">
        <f t="shared" ref="AY828:AY838" si="117">$AY$826</f>
        <v>0</v>
      </c>
    </row>
    <row r="829" spans="1:51"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7"/>
      <c r="B838" s="618"/>
      <c r="C838" s="618"/>
      <c r="D838" s="618"/>
      <c r="E838" s="618"/>
      <c r="F838" s="619"/>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hidden="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262</v>
      </c>
      <c r="AM839" s="261"/>
      <c r="AN839" s="261"/>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256</v>
      </c>
      <c r="AD844" s="137"/>
      <c r="AE844" s="137"/>
      <c r="AF844" s="137"/>
      <c r="AG844" s="137"/>
      <c r="AH844" s="347" t="s">
        <v>283</v>
      </c>
      <c r="AI844" s="345"/>
      <c r="AJ844" s="345"/>
      <c r="AK844" s="345"/>
      <c r="AL844" s="345" t="s">
        <v>21</v>
      </c>
      <c r="AM844" s="345"/>
      <c r="AN844" s="345"/>
      <c r="AO844" s="349"/>
      <c r="AP844" s="350" t="s">
        <v>222</v>
      </c>
      <c r="AQ844" s="350"/>
      <c r="AR844" s="350"/>
      <c r="AS844" s="350"/>
      <c r="AT844" s="350"/>
      <c r="AU844" s="350"/>
      <c r="AV844" s="350"/>
      <c r="AW844" s="350"/>
      <c r="AX844" s="350"/>
    </row>
    <row r="845" spans="1:51" ht="45" customHeight="1" x14ac:dyDescent="0.15">
      <c r="A845" s="358">
        <v>1</v>
      </c>
      <c r="B845" s="358">
        <v>1</v>
      </c>
      <c r="C845" s="343" t="s">
        <v>704</v>
      </c>
      <c r="D845" s="328"/>
      <c r="E845" s="328"/>
      <c r="F845" s="328"/>
      <c r="G845" s="328"/>
      <c r="H845" s="328"/>
      <c r="I845" s="328"/>
      <c r="J845" s="329">
        <v>6012705001563</v>
      </c>
      <c r="K845" s="330"/>
      <c r="L845" s="330"/>
      <c r="M845" s="330"/>
      <c r="N845" s="330"/>
      <c r="O845" s="330"/>
      <c r="P845" s="344" t="s">
        <v>705</v>
      </c>
      <c r="Q845" s="331"/>
      <c r="R845" s="331"/>
      <c r="S845" s="331"/>
      <c r="T845" s="331"/>
      <c r="U845" s="331"/>
      <c r="V845" s="331"/>
      <c r="W845" s="331"/>
      <c r="X845" s="331"/>
      <c r="Y845" s="332">
        <v>31.1</v>
      </c>
      <c r="Z845" s="333"/>
      <c r="AA845" s="333"/>
      <c r="AB845" s="334"/>
      <c r="AC845" s="335" t="s">
        <v>294</v>
      </c>
      <c r="AD845" s="336"/>
      <c r="AE845" s="336"/>
      <c r="AF845" s="336"/>
      <c r="AG845" s="336"/>
      <c r="AH845" s="351" t="s">
        <v>703</v>
      </c>
      <c r="AI845" s="352"/>
      <c r="AJ845" s="352"/>
      <c r="AK845" s="352"/>
      <c r="AL845" s="339">
        <v>100</v>
      </c>
      <c r="AM845" s="340"/>
      <c r="AN845" s="340"/>
      <c r="AO845" s="341"/>
      <c r="AP845" s="342" t="s">
        <v>703</v>
      </c>
      <c r="AQ845" s="342"/>
      <c r="AR845" s="342"/>
      <c r="AS845" s="342"/>
      <c r="AT845" s="342"/>
      <c r="AU845" s="342"/>
      <c r="AV845" s="342"/>
      <c r="AW845" s="342"/>
      <c r="AX845" s="342"/>
    </row>
    <row r="846" spans="1:51" ht="30" hidden="1" customHeight="1" x14ac:dyDescent="0.15">
      <c r="A846" s="358">
        <v>2</v>
      </c>
      <c r="B846" s="358">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8">
        <v>3</v>
      </c>
      <c r="B847" s="358">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8">
        <v>4</v>
      </c>
      <c r="B848" s="358">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8">
        <v>5</v>
      </c>
      <c r="B849" s="358">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8">
        <v>6</v>
      </c>
      <c r="B850" s="358">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8">
        <v>7</v>
      </c>
      <c r="B851" s="358">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8">
        <v>8</v>
      </c>
      <c r="B852" s="358">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8">
        <v>9</v>
      </c>
      <c r="B853" s="358">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8">
        <v>10</v>
      </c>
      <c r="B854" s="358">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8">
        <v>11</v>
      </c>
      <c r="B855" s="358">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8">
        <v>12</v>
      </c>
      <c r="B856" s="358">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8">
        <v>13</v>
      </c>
      <c r="B857" s="358">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8">
        <v>14</v>
      </c>
      <c r="B858" s="358">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8">
        <v>15</v>
      </c>
      <c r="B859" s="358">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8">
        <v>16</v>
      </c>
      <c r="B860" s="358">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8">
        <v>17</v>
      </c>
      <c r="B861" s="358">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8">
        <v>18</v>
      </c>
      <c r="B862" s="358">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8">
        <v>19</v>
      </c>
      <c r="B863" s="358">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8">
        <v>20</v>
      </c>
      <c r="B864" s="358">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8">
        <v>21</v>
      </c>
      <c r="B865" s="358">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8">
        <v>22</v>
      </c>
      <c r="B866" s="358">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8">
        <v>23</v>
      </c>
      <c r="B867" s="358">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8">
        <v>24</v>
      </c>
      <c r="B868" s="358">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8">
        <v>25</v>
      </c>
      <c r="B869" s="358">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8">
        <v>26</v>
      </c>
      <c r="B870" s="358">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8">
        <v>27</v>
      </c>
      <c r="B871" s="358">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8">
        <v>28</v>
      </c>
      <c r="B872" s="358">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8">
        <v>29</v>
      </c>
      <c r="B873" s="358">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8">
        <v>30</v>
      </c>
      <c r="B874" s="358">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256</v>
      </c>
      <c r="AD877" s="137"/>
      <c r="AE877" s="137"/>
      <c r="AF877" s="137"/>
      <c r="AG877" s="137"/>
      <c r="AH877" s="347" t="s">
        <v>283</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54.95" customHeight="1" x14ac:dyDescent="0.15">
      <c r="A878" s="358">
        <v>1</v>
      </c>
      <c r="B878" s="358">
        <v>1</v>
      </c>
      <c r="C878" s="343" t="s">
        <v>732</v>
      </c>
      <c r="D878" s="328"/>
      <c r="E878" s="328"/>
      <c r="F878" s="328"/>
      <c r="G878" s="328"/>
      <c r="H878" s="328"/>
      <c r="I878" s="328"/>
      <c r="J878" s="329" t="s">
        <v>703</v>
      </c>
      <c r="K878" s="330"/>
      <c r="L878" s="330"/>
      <c r="M878" s="330"/>
      <c r="N878" s="330"/>
      <c r="O878" s="330"/>
      <c r="P878" s="344" t="s">
        <v>743</v>
      </c>
      <c r="Q878" s="331"/>
      <c r="R878" s="331"/>
      <c r="S878" s="331"/>
      <c r="T878" s="331"/>
      <c r="U878" s="331"/>
      <c r="V878" s="331"/>
      <c r="W878" s="331"/>
      <c r="X878" s="331"/>
      <c r="Y878" s="332">
        <v>18.3</v>
      </c>
      <c r="Z878" s="333"/>
      <c r="AA878" s="333"/>
      <c r="AB878" s="334"/>
      <c r="AC878" s="335" t="s">
        <v>79</v>
      </c>
      <c r="AD878" s="336"/>
      <c r="AE878" s="336"/>
      <c r="AF878" s="336"/>
      <c r="AG878" s="336"/>
      <c r="AH878" s="351" t="s">
        <v>703</v>
      </c>
      <c r="AI878" s="352"/>
      <c r="AJ878" s="352"/>
      <c r="AK878" s="352"/>
      <c r="AL878" s="339" t="s">
        <v>703</v>
      </c>
      <c r="AM878" s="340"/>
      <c r="AN878" s="340"/>
      <c r="AO878" s="341"/>
      <c r="AP878" s="342" t="s">
        <v>703</v>
      </c>
      <c r="AQ878" s="342"/>
      <c r="AR878" s="342"/>
      <c r="AS878" s="342"/>
      <c r="AT878" s="342"/>
      <c r="AU878" s="342"/>
      <c r="AV878" s="342"/>
      <c r="AW878" s="342"/>
      <c r="AX878" s="342"/>
      <c r="AY878">
        <f t="shared" si="118"/>
        <v>1</v>
      </c>
    </row>
    <row r="879" spans="1:51" ht="30" customHeight="1" x14ac:dyDescent="0.15">
      <c r="A879" s="358">
        <v>2</v>
      </c>
      <c r="B879" s="358">
        <v>1</v>
      </c>
      <c r="C879" s="343" t="s">
        <v>733</v>
      </c>
      <c r="D879" s="328"/>
      <c r="E879" s="328"/>
      <c r="F879" s="328"/>
      <c r="G879" s="328"/>
      <c r="H879" s="328"/>
      <c r="I879" s="328"/>
      <c r="J879" s="329" t="s">
        <v>703</v>
      </c>
      <c r="K879" s="330"/>
      <c r="L879" s="330"/>
      <c r="M879" s="330"/>
      <c r="N879" s="330"/>
      <c r="O879" s="330"/>
      <c r="P879" s="344" t="s">
        <v>742</v>
      </c>
      <c r="Q879" s="331"/>
      <c r="R879" s="331"/>
      <c r="S879" s="331"/>
      <c r="T879" s="331"/>
      <c r="U879" s="331"/>
      <c r="V879" s="331"/>
      <c r="W879" s="331"/>
      <c r="X879" s="331"/>
      <c r="Y879" s="332">
        <v>10.8</v>
      </c>
      <c r="Z879" s="333"/>
      <c r="AA879" s="333"/>
      <c r="AB879" s="334"/>
      <c r="AC879" s="335" t="s">
        <v>79</v>
      </c>
      <c r="AD879" s="336"/>
      <c r="AE879" s="336"/>
      <c r="AF879" s="336"/>
      <c r="AG879" s="336"/>
      <c r="AH879" s="351" t="s">
        <v>703</v>
      </c>
      <c r="AI879" s="352"/>
      <c r="AJ879" s="352"/>
      <c r="AK879" s="352"/>
      <c r="AL879" s="339" t="s">
        <v>703</v>
      </c>
      <c r="AM879" s="340"/>
      <c r="AN879" s="340"/>
      <c r="AO879" s="341"/>
      <c r="AP879" s="342" t="s">
        <v>703</v>
      </c>
      <c r="AQ879" s="342"/>
      <c r="AR879" s="342"/>
      <c r="AS879" s="342"/>
      <c r="AT879" s="342"/>
      <c r="AU879" s="342"/>
      <c r="AV879" s="342"/>
      <c r="AW879" s="342"/>
      <c r="AX879" s="342"/>
      <c r="AY879">
        <f>COUNTA($C$879)</f>
        <v>1</v>
      </c>
    </row>
    <row r="880" spans="1:51" ht="30" customHeight="1" x14ac:dyDescent="0.15">
      <c r="A880" s="358">
        <v>3</v>
      </c>
      <c r="B880" s="358">
        <v>1</v>
      </c>
      <c r="C880" s="343" t="s">
        <v>734</v>
      </c>
      <c r="D880" s="328"/>
      <c r="E880" s="328"/>
      <c r="F880" s="328"/>
      <c r="G880" s="328"/>
      <c r="H880" s="328"/>
      <c r="I880" s="328"/>
      <c r="J880" s="329" t="s">
        <v>703</v>
      </c>
      <c r="K880" s="330"/>
      <c r="L880" s="330"/>
      <c r="M880" s="330"/>
      <c r="N880" s="330"/>
      <c r="O880" s="330"/>
      <c r="P880" s="344" t="s">
        <v>741</v>
      </c>
      <c r="Q880" s="331"/>
      <c r="R880" s="331"/>
      <c r="S880" s="331"/>
      <c r="T880" s="331"/>
      <c r="U880" s="331"/>
      <c r="V880" s="331"/>
      <c r="W880" s="331"/>
      <c r="X880" s="331"/>
      <c r="Y880" s="332">
        <v>2.9</v>
      </c>
      <c r="Z880" s="333"/>
      <c r="AA880" s="333"/>
      <c r="AB880" s="334"/>
      <c r="AC880" s="335" t="s">
        <v>79</v>
      </c>
      <c r="AD880" s="336"/>
      <c r="AE880" s="336"/>
      <c r="AF880" s="336"/>
      <c r="AG880" s="336"/>
      <c r="AH880" s="351" t="s">
        <v>703</v>
      </c>
      <c r="AI880" s="352"/>
      <c r="AJ880" s="352"/>
      <c r="AK880" s="352"/>
      <c r="AL880" s="339" t="s">
        <v>703</v>
      </c>
      <c r="AM880" s="340"/>
      <c r="AN880" s="340"/>
      <c r="AO880" s="341"/>
      <c r="AP880" s="342" t="s">
        <v>703</v>
      </c>
      <c r="AQ880" s="342"/>
      <c r="AR880" s="342"/>
      <c r="AS880" s="342"/>
      <c r="AT880" s="342"/>
      <c r="AU880" s="342"/>
      <c r="AV880" s="342"/>
      <c r="AW880" s="342"/>
      <c r="AX880" s="342"/>
      <c r="AY880">
        <f>COUNTA($C$880)</f>
        <v>1</v>
      </c>
    </row>
    <row r="881" spans="1:51" ht="30" customHeight="1" x14ac:dyDescent="0.15">
      <c r="A881" s="358">
        <v>4</v>
      </c>
      <c r="B881" s="358">
        <v>1</v>
      </c>
      <c r="C881" s="343" t="s">
        <v>735</v>
      </c>
      <c r="D881" s="328"/>
      <c r="E881" s="328"/>
      <c r="F881" s="328"/>
      <c r="G881" s="328"/>
      <c r="H881" s="328"/>
      <c r="I881" s="328"/>
      <c r="J881" s="329" t="s">
        <v>703</v>
      </c>
      <c r="K881" s="330"/>
      <c r="L881" s="330"/>
      <c r="M881" s="330"/>
      <c r="N881" s="330"/>
      <c r="O881" s="330"/>
      <c r="P881" s="344" t="s">
        <v>741</v>
      </c>
      <c r="Q881" s="331"/>
      <c r="R881" s="331"/>
      <c r="S881" s="331"/>
      <c r="T881" s="331"/>
      <c r="U881" s="331"/>
      <c r="V881" s="331"/>
      <c r="W881" s="331"/>
      <c r="X881" s="331"/>
      <c r="Y881" s="332">
        <v>2</v>
      </c>
      <c r="Z881" s="333"/>
      <c r="AA881" s="333"/>
      <c r="AB881" s="334"/>
      <c r="AC881" s="335" t="s">
        <v>79</v>
      </c>
      <c r="AD881" s="336"/>
      <c r="AE881" s="336"/>
      <c r="AF881" s="336"/>
      <c r="AG881" s="336"/>
      <c r="AH881" s="351" t="s">
        <v>703</v>
      </c>
      <c r="AI881" s="352"/>
      <c r="AJ881" s="352"/>
      <c r="AK881" s="352"/>
      <c r="AL881" s="339" t="s">
        <v>703</v>
      </c>
      <c r="AM881" s="340"/>
      <c r="AN881" s="340"/>
      <c r="AO881" s="341"/>
      <c r="AP881" s="342" t="s">
        <v>703</v>
      </c>
      <c r="AQ881" s="342"/>
      <c r="AR881" s="342"/>
      <c r="AS881" s="342"/>
      <c r="AT881" s="342"/>
      <c r="AU881" s="342"/>
      <c r="AV881" s="342"/>
      <c r="AW881" s="342"/>
      <c r="AX881" s="342"/>
      <c r="AY881">
        <f>COUNTA($C$881)</f>
        <v>1</v>
      </c>
    </row>
    <row r="882" spans="1:51" ht="30" customHeight="1" x14ac:dyDescent="0.15">
      <c r="A882" s="358">
        <v>5</v>
      </c>
      <c r="B882" s="358">
        <v>1</v>
      </c>
      <c r="C882" s="343" t="s">
        <v>736</v>
      </c>
      <c r="D882" s="328"/>
      <c r="E882" s="328"/>
      <c r="F882" s="328"/>
      <c r="G882" s="328"/>
      <c r="H882" s="328"/>
      <c r="I882" s="328"/>
      <c r="J882" s="329" t="s">
        <v>703</v>
      </c>
      <c r="K882" s="330"/>
      <c r="L882" s="330"/>
      <c r="M882" s="330"/>
      <c r="N882" s="330"/>
      <c r="O882" s="330"/>
      <c r="P882" s="344" t="s">
        <v>741</v>
      </c>
      <c r="Q882" s="331"/>
      <c r="R882" s="331"/>
      <c r="S882" s="331"/>
      <c r="T882" s="331"/>
      <c r="U882" s="331"/>
      <c r="V882" s="331"/>
      <c r="W882" s="331"/>
      <c r="X882" s="331"/>
      <c r="Y882" s="332">
        <v>1.5</v>
      </c>
      <c r="Z882" s="333"/>
      <c r="AA882" s="333"/>
      <c r="AB882" s="334"/>
      <c r="AC882" s="335" t="s">
        <v>79</v>
      </c>
      <c r="AD882" s="336"/>
      <c r="AE882" s="336"/>
      <c r="AF882" s="336"/>
      <c r="AG882" s="336"/>
      <c r="AH882" s="351" t="s">
        <v>703</v>
      </c>
      <c r="AI882" s="352"/>
      <c r="AJ882" s="352"/>
      <c r="AK882" s="352"/>
      <c r="AL882" s="339" t="s">
        <v>703</v>
      </c>
      <c r="AM882" s="340"/>
      <c r="AN882" s="340"/>
      <c r="AO882" s="341"/>
      <c r="AP882" s="342" t="s">
        <v>703</v>
      </c>
      <c r="AQ882" s="342"/>
      <c r="AR882" s="342"/>
      <c r="AS882" s="342"/>
      <c r="AT882" s="342"/>
      <c r="AU882" s="342"/>
      <c r="AV882" s="342"/>
      <c r="AW882" s="342"/>
      <c r="AX882" s="342"/>
      <c r="AY882">
        <f>COUNTA($C$882)</f>
        <v>1</v>
      </c>
    </row>
    <row r="883" spans="1:51" ht="30" customHeight="1" x14ac:dyDescent="0.15">
      <c r="A883" s="358">
        <v>6</v>
      </c>
      <c r="B883" s="358">
        <v>1</v>
      </c>
      <c r="C883" s="343" t="s">
        <v>737</v>
      </c>
      <c r="D883" s="328"/>
      <c r="E883" s="328"/>
      <c r="F883" s="328"/>
      <c r="G883" s="328"/>
      <c r="H883" s="328"/>
      <c r="I883" s="328"/>
      <c r="J883" s="329" t="s">
        <v>703</v>
      </c>
      <c r="K883" s="330"/>
      <c r="L883" s="330"/>
      <c r="M883" s="330"/>
      <c r="N883" s="330"/>
      <c r="O883" s="330"/>
      <c r="P883" s="344" t="s">
        <v>741</v>
      </c>
      <c r="Q883" s="331"/>
      <c r="R883" s="331"/>
      <c r="S883" s="331"/>
      <c r="T883" s="331"/>
      <c r="U883" s="331"/>
      <c r="V883" s="331"/>
      <c r="W883" s="331"/>
      <c r="X883" s="331"/>
      <c r="Y883" s="332">
        <v>1.5</v>
      </c>
      <c r="Z883" s="333"/>
      <c r="AA883" s="333"/>
      <c r="AB883" s="334"/>
      <c r="AC883" s="335" t="s">
        <v>79</v>
      </c>
      <c r="AD883" s="336"/>
      <c r="AE883" s="336"/>
      <c r="AF883" s="336"/>
      <c r="AG883" s="336"/>
      <c r="AH883" s="351" t="s">
        <v>703</v>
      </c>
      <c r="AI883" s="352"/>
      <c r="AJ883" s="352"/>
      <c r="AK883" s="352"/>
      <c r="AL883" s="339" t="s">
        <v>703</v>
      </c>
      <c r="AM883" s="340"/>
      <c r="AN883" s="340"/>
      <c r="AO883" s="341"/>
      <c r="AP883" s="342" t="s">
        <v>703</v>
      </c>
      <c r="AQ883" s="342"/>
      <c r="AR883" s="342"/>
      <c r="AS883" s="342"/>
      <c r="AT883" s="342"/>
      <c r="AU883" s="342"/>
      <c r="AV883" s="342"/>
      <c r="AW883" s="342"/>
      <c r="AX883" s="342"/>
      <c r="AY883">
        <f>COUNTA($C$883)</f>
        <v>1</v>
      </c>
    </row>
    <row r="884" spans="1:51" ht="30" customHeight="1" x14ac:dyDescent="0.15">
      <c r="A884" s="358">
        <v>7</v>
      </c>
      <c r="B884" s="358">
        <v>1</v>
      </c>
      <c r="C884" s="343" t="s">
        <v>738</v>
      </c>
      <c r="D884" s="328"/>
      <c r="E884" s="328"/>
      <c r="F884" s="328"/>
      <c r="G884" s="328"/>
      <c r="H884" s="328"/>
      <c r="I884" s="328"/>
      <c r="J884" s="329" t="s">
        <v>703</v>
      </c>
      <c r="K884" s="330"/>
      <c r="L884" s="330"/>
      <c r="M884" s="330"/>
      <c r="N884" s="330"/>
      <c r="O884" s="330"/>
      <c r="P884" s="344" t="s">
        <v>741</v>
      </c>
      <c r="Q884" s="331"/>
      <c r="R884" s="331"/>
      <c r="S884" s="331"/>
      <c r="T884" s="331"/>
      <c r="U884" s="331"/>
      <c r="V884" s="331"/>
      <c r="W884" s="331"/>
      <c r="X884" s="331"/>
      <c r="Y884" s="332">
        <v>1.5</v>
      </c>
      <c r="Z884" s="333"/>
      <c r="AA884" s="333"/>
      <c r="AB884" s="334"/>
      <c r="AC884" s="335" t="s">
        <v>79</v>
      </c>
      <c r="AD884" s="336"/>
      <c r="AE884" s="336"/>
      <c r="AF884" s="336"/>
      <c r="AG884" s="336"/>
      <c r="AH884" s="351" t="s">
        <v>703</v>
      </c>
      <c r="AI884" s="352"/>
      <c r="AJ884" s="352"/>
      <c r="AK884" s="352"/>
      <c r="AL884" s="339" t="s">
        <v>703</v>
      </c>
      <c r="AM884" s="340"/>
      <c r="AN884" s="340"/>
      <c r="AO884" s="341"/>
      <c r="AP884" s="342" t="s">
        <v>703</v>
      </c>
      <c r="AQ884" s="342"/>
      <c r="AR884" s="342"/>
      <c r="AS884" s="342"/>
      <c r="AT884" s="342"/>
      <c r="AU884" s="342"/>
      <c r="AV884" s="342"/>
      <c r="AW884" s="342"/>
      <c r="AX884" s="342"/>
      <c r="AY884">
        <f>COUNTA($C$884)</f>
        <v>1</v>
      </c>
    </row>
    <row r="885" spans="1:51" ht="30" customHeight="1" x14ac:dyDescent="0.15">
      <c r="A885" s="358">
        <v>8</v>
      </c>
      <c r="B885" s="358">
        <v>1</v>
      </c>
      <c r="C885" s="343" t="s">
        <v>739</v>
      </c>
      <c r="D885" s="328"/>
      <c r="E885" s="328"/>
      <c r="F885" s="328"/>
      <c r="G885" s="328"/>
      <c r="H885" s="328"/>
      <c r="I885" s="328"/>
      <c r="J885" s="329" t="s">
        <v>703</v>
      </c>
      <c r="K885" s="330"/>
      <c r="L885" s="330"/>
      <c r="M885" s="330"/>
      <c r="N885" s="330"/>
      <c r="O885" s="330"/>
      <c r="P885" s="344" t="s">
        <v>741</v>
      </c>
      <c r="Q885" s="331"/>
      <c r="R885" s="331"/>
      <c r="S885" s="331"/>
      <c r="T885" s="331"/>
      <c r="U885" s="331"/>
      <c r="V885" s="331"/>
      <c r="W885" s="331"/>
      <c r="X885" s="331"/>
      <c r="Y885" s="332">
        <v>1.5</v>
      </c>
      <c r="Z885" s="333"/>
      <c r="AA885" s="333"/>
      <c r="AB885" s="334"/>
      <c r="AC885" s="335" t="s">
        <v>79</v>
      </c>
      <c r="AD885" s="336"/>
      <c r="AE885" s="336"/>
      <c r="AF885" s="336"/>
      <c r="AG885" s="336"/>
      <c r="AH885" s="351" t="s">
        <v>703</v>
      </c>
      <c r="AI885" s="352"/>
      <c r="AJ885" s="352"/>
      <c r="AK885" s="352"/>
      <c r="AL885" s="339" t="s">
        <v>703</v>
      </c>
      <c r="AM885" s="340"/>
      <c r="AN885" s="340"/>
      <c r="AO885" s="341"/>
      <c r="AP885" s="342" t="s">
        <v>703</v>
      </c>
      <c r="AQ885" s="342"/>
      <c r="AR885" s="342"/>
      <c r="AS885" s="342"/>
      <c r="AT885" s="342"/>
      <c r="AU885" s="342"/>
      <c r="AV885" s="342"/>
      <c r="AW885" s="342"/>
      <c r="AX885" s="342"/>
      <c r="AY885">
        <f>COUNTA($C$885)</f>
        <v>1</v>
      </c>
    </row>
    <row r="886" spans="1:51" ht="30" customHeight="1" x14ac:dyDescent="0.15">
      <c r="A886" s="358">
        <v>9</v>
      </c>
      <c r="B886" s="358">
        <v>1</v>
      </c>
      <c r="C886" s="343" t="s">
        <v>740</v>
      </c>
      <c r="D886" s="328"/>
      <c r="E886" s="328"/>
      <c r="F886" s="328"/>
      <c r="G886" s="328"/>
      <c r="H886" s="328"/>
      <c r="I886" s="328"/>
      <c r="J886" s="329" t="s">
        <v>703</v>
      </c>
      <c r="K886" s="330"/>
      <c r="L886" s="330"/>
      <c r="M886" s="330"/>
      <c r="N886" s="330"/>
      <c r="O886" s="330"/>
      <c r="P886" s="344" t="s">
        <v>741</v>
      </c>
      <c r="Q886" s="331"/>
      <c r="R886" s="331"/>
      <c r="S886" s="331"/>
      <c r="T886" s="331"/>
      <c r="U886" s="331"/>
      <c r="V886" s="331"/>
      <c r="W886" s="331"/>
      <c r="X886" s="331"/>
      <c r="Y886" s="332">
        <v>1</v>
      </c>
      <c r="Z886" s="333"/>
      <c r="AA886" s="333"/>
      <c r="AB886" s="334"/>
      <c r="AC886" s="335" t="s">
        <v>79</v>
      </c>
      <c r="AD886" s="336"/>
      <c r="AE886" s="336"/>
      <c r="AF886" s="336"/>
      <c r="AG886" s="336"/>
      <c r="AH886" s="351" t="s">
        <v>703</v>
      </c>
      <c r="AI886" s="352"/>
      <c r="AJ886" s="352"/>
      <c r="AK886" s="352"/>
      <c r="AL886" s="339" t="s">
        <v>703</v>
      </c>
      <c r="AM886" s="340"/>
      <c r="AN886" s="340"/>
      <c r="AO886" s="341"/>
      <c r="AP886" s="342" t="s">
        <v>703</v>
      </c>
      <c r="AQ886" s="342"/>
      <c r="AR886" s="342"/>
      <c r="AS886" s="342"/>
      <c r="AT886" s="342"/>
      <c r="AU886" s="342"/>
      <c r="AV886" s="342"/>
      <c r="AW886" s="342"/>
      <c r="AX886" s="342"/>
      <c r="AY886">
        <f>COUNTA($C$886)</f>
        <v>1</v>
      </c>
    </row>
    <row r="887" spans="1:51" ht="30" hidden="1" customHeight="1" x14ac:dyDescent="0.15">
      <c r="A887" s="358">
        <v>10</v>
      </c>
      <c r="B887" s="358">
        <v>1</v>
      </c>
      <c r="C887" s="328"/>
      <c r="D887" s="328"/>
      <c r="E887" s="328"/>
      <c r="F887" s="328"/>
      <c r="G887" s="328"/>
      <c r="H887" s="328"/>
      <c r="I887" s="328"/>
      <c r="J887" s="329" t="s">
        <v>703</v>
      </c>
      <c r="K887" s="330"/>
      <c r="L887" s="330"/>
      <c r="M887" s="330"/>
      <c r="N887" s="330"/>
      <c r="O887" s="330"/>
      <c r="P887" s="331"/>
      <c r="Q887" s="331"/>
      <c r="R887" s="331"/>
      <c r="S887" s="331"/>
      <c r="T887" s="331"/>
      <c r="U887" s="331"/>
      <c r="V887" s="331"/>
      <c r="W887" s="331"/>
      <c r="X887" s="331"/>
      <c r="Y887" s="332"/>
      <c r="Z887" s="333"/>
      <c r="AA887" s="333"/>
      <c r="AB887" s="334"/>
      <c r="AC887" s="335" t="s">
        <v>79</v>
      </c>
      <c r="AD887" s="336"/>
      <c r="AE887" s="336"/>
      <c r="AF887" s="336"/>
      <c r="AG887" s="336"/>
      <c r="AH887" s="351" t="s">
        <v>703</v>
      </c>
      <c r="AI887" s="352"/>
      <c r="AJ887" s="352"/>
      <c r="AK887" s="352"/>
      <c r="AL887" s="339" t="s">
        <v>703</v>
      </c>
      <c r="AM887" s="340"/>
      <c r="AN887" s="340"/>
      <c r="AO887" s="341"/>
      <c r="AP887" s="342" t="s">
        <v>703</v>
      </c>
      <c r="AQ887" s="342"/>
      <c r="AR887" s="342"/>
      <c r="AS887" s="342"/>
      <c r="AT887" s="342"/>
      <c r="AU887" s="342"/>
      <c r="AV887" s="342"/>
      <c r="AW887" s="342"/>
      <c r="AX887" s="342"/>
      <c r="AY887">
        <f>COUNTA($C$887)</f>
        <v>0</v>
      </c>
    </row>
    <row r="888" spans="1:51" ht="30" hidden="1" customHeight="1" x14ac:dyDescent="0.15">
      <c r="A888" s="358">
        <v>11</v>
      </c>
      <c r="B888" s="358">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8">
        <v>12</v>
      </c>
      <c r="B889" s="358">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8">
        <v>13</v>
      </c>
      <c r="B890" s="358">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8">
        <v>14</v>
      </c>
      <c r="B891" s="358">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8">
        <v>15</v>
      </c>
      <c r="B892" s="358">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8">
        <v>16</v>
      </c>
      <c r="B893" s="358">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8">
        <v>17</v>
      </c>
      <c r="B894" s="358">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8">
        <v>18</v>
      </c>
      <c r="B895" s="358">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8">
        <v>19</v>
      </c>
      <c r="B896" s="358">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8">
        <v>20</v>
      </c>
      <c r="B897" s="358">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8">
        <v>21</v>
      </c>
      <c r="B898" s="358">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8">
        <v>22</v>
      </c>
      <c r="B899" s="358">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8">
        <v>23</v>
      </c>
      <c r="B900" s="358">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8">
        <v>24</v>
      </c>
      <c r="B901" s="358">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8">
        <v>25</v>
      </c>
      <c r="B902" s="358">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8">
        <v>26</v>
      </c>
      <c r="B903" s="358">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8">
        <v>27</v>
      </c>
      <c r="B904" s="358">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8">
        <v>28</v>
      </c>
      <c r="B905" s="358">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8">
        <v>29</v>
      </c>
      <c r="B906" s="358">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8">
        <v>30</v>
      </c>
      <c r="B907" s="358">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256</v>
      </c>
      <c r="AD910" s="137"/>
      <c r="AE910" s="137"/>
      <c r="AF910" s="137"/>
      <c r="AG910" s="137"/>
      <c r="AH910" s="347" t="s">
        <v>283</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69.95" customHeight="1" x14ac:dyDescent="0.15">
      <c r="A911" s="358">
        <v>1</v>
      </c>
      <c r="B911" s="358">
        <v>1</v>
      </c>
      <c r="C911" s="343" t="s">
        <v>706</v>
      </c>
      <c r="D911" s="328"/>
      <c r="E911" s="328"/>
      <c r="F911" s="328"/>
      <c r="G911" s="328"/>
      <c r="H911" s="328"/>
      <c r="I911" s="328"/>
      <c r="J911" s="329" t="s">
        <v>703</v>
      </c>
      <c r="K911" s="330"/>
      <c r="L911" s="330"/>
      <c r="M911" s="330"/>
      <c r="N911" s="330"/>
      <c r="O911" s="330"/>
      <c r="P911" s="344" t="s">
        <v>754</v>
      </c>
      <c r="Q911" s="331"/>
      <c r="R911" s="331"/>
      <c r="S911" s="331"/>
      <c r="T911" s="331"/>
      <c r="U911" s="331"/>
      <c r="V911" s="331"/>
      <c r="W911" s="331"/>
      <c r="X911" s="331"/>
      <c r="Y911" s="332">
        <v>96.3</v>
      </c>
      <c r="Z911" s="333"/>
      <c r="AA911" s="333"/>
      <c r="AB911" s="334"/>
      <c r="AC911" s="335" t="s">
        <v>79</v>
      </c>
      <c r="AD911" s="336"/>
      <c r="AE911" s="336"/>
      <c r="AF911" s="336"/>
      <c r="AG911" s="336"/>
      <c r="AH911" s="351" t="s">
        <v>703</v>
      </c>
      <c r="AI911" s="352"/>
      <c r="AJ911" s="352"/>
      <c r="AK911" s="352"/>
      <c r="AL911" s="339" t="s">
        <v>703</v>
      </c>
      <c r="AM911" s="340"/>
      <c r="AN911" s="340"/>
      <c r="AO911" s="341"/>
      <c r="AP911" s="342" t="s">
        <v>703</v>
      </c>
      <c r="AQ911" s="342"/>
      <c r="AR911" s="342"/>
      <c r="AS911" s="342"/>
      <c r="AT911" s="342"/>
      <c r="AU911" s="342"/>
      <c r="AV911" s="342"/>
      <c r="AW911" s="342"/>
      <c r="AX911" s="342"/>
      <c r="AY911">
        <f t="shared" si="119"/>
        <v>1</v>
      </c>
    </row>
    <row r="912" spans="1:51" ht="30" hidden="1" customHeight="1" x14ac:dyDescent="0.15">
      <c r="A912" s="358">
        <v>2</v>
      </c>
      <c r="B912" s="358">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8">
        <v>3</v>
      </c>
      <c r="B913" s="358">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8">
        <v>4</v>
      </c>
      <c r="B914" s="358">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8">
        <v>5</v>
      </c>
      <c r="B915" s="358">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8">
        <v>6</v>
      </c>
      <c r="B916" s="358">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8">
        <v>7</v>
      </c>
      <c r="B917" s="358">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8">
        <v>8</v>
      </c>
      <c r="B918" s="358">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8">
        <v>9</v>
      </c>
      <c r="B919" s="358">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8">
        <v>10</v>
      </c>
      <c r="B920" s="358">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8">
        <v>11</v>
      </c>
      <c r="B921" s="358">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8">
        <v>12</v>
      </c>
      <c r="B922" s="358">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8">
        <v>13</v>
      </c>
      <c r="B923" s="358">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8">
        <v>14</v>
      </c>
      <c r="B924" s="358">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8">
        <v>15</v>
      </c>
      <c r="B925" s="358">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8">
        <v>16</v>
      </c>
      <c r="B926" s="358">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8">
        <v>17</v>
      </c>
      <c r="B927" s="358">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8">
        <v>18</v>
      </c>
      <c r="B928" s="358">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8">
        <v>19</v>
      </c>
      <c r="B929" s="358">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8">
        <v>20</v>
      </c>
      <c r="B930" s="358">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8">
        <v>21</v>
      </c>
      <c r="B931" s="358">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8">
        <v>22</v>
      </c>
      <c r="B932" s="358">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8">
        <v>23</v>
      </c>
      <c r="B933" s="358">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8">
        <v>24</v>
      </c>
      <c r="B934" s="358">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8">
        <v>25</v>
      </c>
      <c r="B935" s="358">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8">
        <v>26</v>
      </c>
      <c r="B936" s="358">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8">
        <v>27</v>
      </c>
      <c r="B937" s="358">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8">
        <v>28</v>
      </c>
      <c r="B938" s="358">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8">
        <v>29</v>
      </c>
      <c r="B939" s="358">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8">
        <v>30</v>
      </c>
      <c r="B940" s="358">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256</v>
      </c>
      <c r="AD943" s="137"/>
      <c r="AE943" s="137"/>
      <c r="AF943" s="137"/>
      <c r="AG943" s="137"/>
      <c r="AH943" s="347" t="s">
        <v>283</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30" customHeight="1" x14ac:dyDescent="0.15">
      <c r="A944" s="358">
        <v>1</v>
      </c>
      <c r="B944" s="358">
        <v>1</v>
      </c>
      <c r="C944" s="343" t="s">
        <v>745</v>
      </c>
      <c r="D944" s="328"/>
      <c r="E944" s="328"/>
      <c r="F944" s="328"/>
      <c r="G944" s="328"/>
      <c r="H944" s="328"/>
      <c r="I944" s="328"/>
      <c r="J944" s="329">
        <v>5000020150002</v>
      </c>
      <c r="K944" s="330"/>
      <c r="L944" s="330"/>
      <c r="M944" s="330"/>
      <c r="N944" s="330"/>
      <c r="O944" s="330"/>
      <c r="P944" s="344" t="s">
        <v>747</v>
      </c>
      <c r="Q944" s="331"/>
      <c r="R944" s="331"/>
      <c r="S944" s="331"/>
      <c r="T944" s="331"/>
      <c r="U944" s="331"/>
      <c r="V944" s="331"/>
      <c r="W944" s="331"/>
      <c r="X944" s="331"/>
      <c r="Y944" s="332">
        <v>0.1</v>
      </c>
      <c r="Z944" s="333"/>
      <c r="AA944" s="333"/>
      <c r="AB944" s="334"/>
      <c r="AC944" s="335" t="s">
        <v>79</v>
      </c>
      <c r="AD944" s="336"/>
      <c r="AE944" s="336"/>
      <c r="AF944" s="336"/>
      <c r="AG944" s="336"/>
      <c r="AH944" s="351" t="s">
        <v>703</v>
      </c>
      <c r="AI944" s="352"/>
      <c r="AJ944" s="352"/>
      <c r="AK944" s="352"/>
      <c r="AL944" s="339" t="s">
        <v>703</v>
      </c>
      <c r="AM944" s="340"/>
      <c r="AN944" s="340"/>
      <c r="AO944" s="341"/>
      <c r="AP944" s="342" t="s">
        <v>703</v>
      </c>
      <c r="AQ944" s="342"/>
      <c r="AR944" s="342"/>
      <c r="AS944" s="342"/>
      <c r="AT944" s="342"/>
      <c r="AU944" s="342"/>
      <c r="AV944" s="342"/>
      <c r="AW944" s="342"/>
      <c r="AX944" s="342"/>
      <c r="AY944">
        <f t="shared" si="120"/>
        <v>1</v>
      </c>
    </row>
    <row r="945" spans="1:51" ht="30" customHeight="1" x14ac:dyDescent="0.15">
      <c r="A945" s="358">
        <v>2</v>
      </c>
      <c r="B945" s="358">
        <v>1</v>
      </c>
      <c r="C945" s="343" t="s">
        <v>746</v>
      </c>
      <c r="D945" s="328"/>
      <c r="E945" s="328"/>
      <c r="F945" s="328"/>
      <c r="G945" s="328"/>
      <c r="H945" s="328"/>
      <c r="I945" s="328"/>
      <c r="J945" s="329">
        <v>1000020230006</v>
      </c>
      <c r="K945" s="330"/>
      <c r="L945" s="330"/>
      <c r="M945" s="330"/>
      <c r="N945" s="330"/>
      <c r="O945" s="330"/>
      <c r="P945" s="344" t="s">
        <v>747</v>
      </c>
      <c r="Q945" s="331"/>
      <c r="R945" s="331"/>
      <c r="S945" s="331"/>
      <c r="T945" s="331"/>
      <c r="U945" s="331"/>
      <c r="V945" s="331"/>
      <c r="W945" s="331"/>
      <c r="X945" s="331"/>
      <c r="Y945" s="332">
        <v>0</v>
      </c>
      <c r="Z945" s="333"/>
      <c r="AA945" s="333"/>
      <c r="AB945" s="334"/>
      <c r="AC945" s="335" t="s">
        <v>79</v>
      </c>
      <c r="AD945" s="336"/>
      <c r="AE945" s="336"/>
      <c r="AF945" s="336"/>
      <c r="AG945" s="336"/>
      <c r="AH945" s="351" t="s">
        <v>703</v>
      </c>
      <c r="AI945" s="352"/>
      <c r="AJ945" s="352"/>
      <c r="AK945" s="352"/>
      <c r="AL945" s="339" t="s">
        <v>703</v>
      </c>
      <c r="AM945" s="340"/>
      <c r="AN945" s="340"/>
      <c r="AO945" s="341"/>
      <c r="AP945" s="342" t="s">
        <v>703</v>
      </c>
      <c r="AQ945" s="342"/>
      <c r="AR945" s="342"/>
      <c r="AS945" s="342"/>
      <c r="AT945" s="342"/>
      <c r="AU945" s="342"/>
      <c r="AV945" s="342"/>
      <c r="AW945" s="342"/>
      <c r="AX945" s="342"/>
      <c r="AY945">
        <f>COUNTA($C$945)</f>
        <v>1</v>
      </c>
    </row>
    <row r="946" spans="1:51" ht="30" hidden="1" customHeight="1" x14ac:dyDescent="0.15">
      <c r="A946" s="358">
        <v>3</v>
      </c>
      <c r="B946" s="358">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8">
        <v>4</v>
      </c>
      <c r="B947" s="358">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8">
        <v>5</v>
      </c>
      <c r="B948" s="358">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8">
        <v>6</v>
      </c>
      <c r="B949" s="358">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8">
        <v>7</v>
      </c>
      <c r="B950" s="358">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8">
        <v>8</v>
      </c>
      <c r="B951" s="358">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8">
        <v>9</v>
      </c>
      <c r="B952" s="358">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8">
        <v>10</v>
      </c>
      <c r="B953" s="358">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8">
        <v>11</v>
      </c>
      <c r="B954" s="358">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8">
        <v>12</v>
      </c>
      <c r="B955" s="358">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8">
        <v>13</v>
      </c>
      <c r="B956" s="358">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8">
        <v>14</v>
      </c>
      <c r="B957" s="358">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8">
        <v>15</v>
      </c>
      <c r="B958" s="358">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8">
        <v>16</v>
      </c>
      <c r="B959" s="358">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8">
        <v>17</v>
      </c>
      <c r="B960" s="358">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8">
        <v>18</v>
      </c>
      <c r="B961" s="358">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8">
        <v>19</v>
      </c>
      <c r="B962" s="358">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8">
        <v>20</v>
      </c>
      <c r="B963" s="358">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8">
        <v>21</v>
      </c>
      <c r="B964" s="358">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8">
        <v>22</v>
      </c>
      <c r="B965" s="358">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8">
        <v>23</v>
      </c>
      <c r="B966" s="358">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8">
        <v>24</v>
      </c>
      <c r="B967" s="358">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8">
        <v>25</v>
      </c>
      <c r="B968" s="358">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8">
        <v>26</v>
      </c>
      <c r="B969" s="358">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8">
        <v>27</v>
      </c>
      <c r="B970" s="358">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8">
        <v>28</v>
      </c>
      <c r="B971" s="358">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8">
        <v>29</v>
      </c>
      <c r="B972" s="358">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8">
        <v>30</v>
      </c>
      <c r="B973" s="358">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256</v>
      </c>
      <c r="AD976" s="137"/>
      <c r="AE976" s="137"/>
      <c r="AF976" s="137"/>
      <c r="AG976" s="137"/>
      <c r="AH976" s="347" t="s">
        <v>283</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1</v>
      </c>
    </row>
    <row r="977" spans="1:51" ht="30" customHeight="1" x14ac:dyDescent="0.15">
      <c r="A977" s="358">
        <v>1</v>
      </c>
      <c r="B977" s="358">
        <v>1</v>
      </c>
      <c r="C977" s="343" t="s">
        <v>715</v>
      </c>
      <c r="D977" s="328"/>
      <c r="E977" s="328"/>
      <c r="F977" s="328"/>
      <c r="G977" s="328"/>
      <c r="H977" s="328"/>
      <c r="I977" s="328"/>
      <c r="J977" s="329" t="s">
        <v>703</v>
      </c>
      <c r="K977" s="330"/>
      <c r="L977" s="330"/>
      <c r="M977" s="330"/>
      <c r="N977" s="330"/>
      <c r="O977" s="330"/>
      <c r="P977" s="344" t="s">
        <v>717</v>
      </c>
      <c r="Q977" s="331"/>
      <c r="R977" s="331"/>
      <c r="S977" s="331"/>
      <c r="T977" s="331"/>
      <c r="U977" s="331"/>
      <c r="V977" s="331"/>
      <c r="W977" s="331"/>
      <c r="X977" s="331"/>
      <c r="Y977" s="332">
        <v>4.7</v>
      </c>
      <c r="Z977" s="333"/>
      <c r="AA977" s="333"/>
      <c r="AB977" s="334"/>
      <c r="AC977" s="335" t="s">
        <v>79</v>
      </c>
      <c r="AD977" s="336"/>
      <c r="AE977" s="336"/>
      <c r="AF977" s="336"/>
      <c r="AG977" s="336"/>
      <c r="AH977" s="351" t="s">
        <v>703</v>
      </c>
      <c r="AI977" s="352"/>
      <c r="AJ977" s="352"/>
      <c r="AK977" s="352"/>
      <c r="AL977" s="339" t="s">
        <v>703</v>
      </c>
      <c r="AM977" s="340"/>
      <c r="AN977" s="340"/>
      <c r="AO977" s="341"/>
      <c r="AP977" s="342" t="s">
        <v>703</v>
      </c>
      <c r="AQ977" s="342"/>
      <c r="AR977" s="342"/>
      <c r="AS977" s="342"/>
      <c r="AT977" s="342"/>
      <c r="AU977" s="342"/>
      <c r="AV977" s="342"/>
      <c r="AW977" s="342"/>
      <c r="AX977" s="342"/>
      <c r="AY977">
        <f t="shared" si="121"/>
        <v>1</v>
      </c>
    </row>
    <row r="978" spans="1:51" ht="30" customHeight="1" x14ac:dyDescent="0.15">
      <c r="A978" s="358">
        <v>2</v>
      </c>
      <c r="B978" s="358">
        <v>1</v>
      </c>
      <c r="C978" s="343" t="s">
        <v>716</v>
      </c>
      <c r="D978" s="328"/>
      <c r="E978" s="328"/>
      <c r="F978" s="328"/>
      <c r="G978" s="328"/>
      <c r="H978" s="328"/>
      <c r="I978" s="328"/>
      <c r="J978" s="329" t="s">
        <v>703</v>
      </c>
      <c r="K978" s="330"/>
      <c r="L978" s="330"/>
      <c r="M978" s="330"/>
      <c r="N978" s="330"/>
      <c r="O978" s="330"/>
      <c r="P978" s="344" t="s">
        <v>717</v>
      </c>
      <c r="Q978" s="331"/>
      <c r="R978" s="331"/>
      <c r="S978" s="331"/>
      <c r="T978" s="331"/>
      <c r="U978" s="331"/>
      <c r="V978" s="331"/>
      <c r="W978" s="331"/>
      <c r="X978" s="331"/>
      <c r="Y978" s="332">
        <v>4.0999999999999996</v>
      </c>
      <c r="Z978" s="333"/>
      <c r="AA978" s="333"/>
      <c r="AB978" s="334"/>
      <c r="AC978" s="335" t="s">
        <v>79</v>
      </c>
      <c r="AD978" s="336"/>
      <c r="AE978" s="336"/>
      <c r="AF978" s="336"/>
      <c r="AG978" s="336"/>
      <c r="AH978" s="351" t="s">
        <v>703</v>
      </c>
      <c r="AI978" s="352"/>
      <c r="AJ978" s="352"/>
      <c r="AK978" s="352"/>
      <c r="AL978" s="339" t="s">
        <v>703</v>
      </c>
      <c r="AM978" s="340"/>
      <c r="AN978" s="340"/>
      <c r="AO978" s="341"/>
      <c r="AP978" s="342" t="s">
        <v>703</v>
      </c>
      <c r="AQ978" s="342"/>
      <c r="AR978" s="342"/>
      <c r="AS978" s="342"/>
      <c r="AT978" s="342"/>
      <c r="AU978" s="342"/>
      <c r="AV978" s="342"/>
      <c r="AW978" s="342"/>
      <c r="AX978" s="342"/>
      <c r="AY978">
        <f>COUNTA($C$978)</f>
        <v>1</v>
      </c>
    </row>
    <row r="979" spans="1:51" ht="30" customHeight="1" x14ac:dyDescent="0.15">
      <c r="A979" s="358">
        <v>3</v>
      </c>
      <c r="B979" s="358">
        <v>1</v>
      </c>
      <c r="C979" s="343" t="s">
        <v>718</v>
      </c>
      <c r="D979" s="328"/>
      <c r="E979" s="328"/>
      <c r="F979" s="328"/>
      <c r="G979" s="328"/>
      <c r="H979" s="328"/>
      <c r="I979" s="328"/>
      <c r="J979" s="329" t="s">
        <v>703</v>
      </c>
      <c r="K979" s="330"/>
      <c r="L979" s="330"/>
      <c r="M979" s="330"/>
      <c r="N979" s="330"/>
      <c r="O979" s="330"/>
      <c r="P979" s="344" t="s">
        <v>717</v>
      </c>
      <c r="Q979" s="331"/>
      <c r="R979" s="331"/>
      <c r="S979" s="331"/>
      <c r="T979" s="331"/>
      <c r="U979" s="331"/>
      <c r="V979" s="331"/>
      <c r="W979" s="331"/>
      <c r="X979" s="331"/>
      <c r="Y979" s="332">
        <v>1.2</v>
      </c>
      <c r="Z979" s="333"/>
      <c r="AA979" s="333"/>
      <c r="AB979" s="334"/>
      <c r="AC979" s="335" t="s">
        <v>79</v>
      </c>
      <c r="AD979" s="336"/>
      <c r="AE979" s="336"/>
      <c r="AF979" s="336"/>
      <c r="AG979" s="336"/>
      <c r="AH979" s="337" t="s">
        <v>703</v>
      </c>
      <c r="AI979" s="338"/>
      <c r="AJ979" s="338"/>
      <c r="AK979" s="338"/>
      <c r="AL979" s="339" t="s">
        <v>703</v>
      </c>
      <c r="AM979" s="340"/>
      <c r="AN979" s="340"/>
      <c r="AO979" s="341"/>
      <c r="AP979" s="342" t="s">
        <v>703</v>
      </c>
      <c r="AQ979" s="342"/>
      <c r="AR979" s="342"/>
      <c r="AS979" s="342"/>
      <c r="AT979" s="342"/>
      <c r="AU979" s="342"/>
      <c r="AV979" s="342"/>
      <c r="AW979" s="342"/>
      <c r="AX979" s="342"/>
      <c r="AY979">
        <f>COUNTA($C$979)</f>
        <v>1</v>
      </c>
    </row>
    <row r="980" spans="1:51" ht="30" customHeight="1" x14ac:dyDescent="0.15">
      <c r="A980" s="358">
        <v>4</v>
      </c>
      <c r="B980" s="358">
        <v>1</v>
      </c>
      <c r="C980" s="343" t="s">
        <v>719</v>
      </c>
      <c r="D980" s="328"/>
      <c r="E980" s="328"/>
      <c r="F980" s="328"/>
      <c r="G980" s="328"/>
      <c r="H980" s="328"/>
      <c r="I980" s="328"/>
      <c r="J980" s="329" t="s">
        <v>703</v>
      </c>
      <c r="K980" s="330"/>
      <c r="L980" s="330"/>
      <c r="M980" s="330"/>
      <c r="N980" s="330"/>
      <c r="O980" s="330"/>
      <c r="P980" s="344" t="s">
        <v>717</v>
      </c>
      <c r="Q980" s="331"/>
      <c r="R980" s="331"/>
      <c r="S980" s="331"/>
      <c r="T980" s="331"/>
      <c r="U980" s="331"/>
      <c r="V980" s="331"/>
      <c r="W980" s="331"/>
      <c r="X980" s="331"/>
      <c r="Y980" s="332">
        <v>1.2</v>
      </c>
      <c r="Z980" s="333"/>
      <c r="AA980" s="333"/>
      <c r="AB980" s="334"/>
      <c r="AC980" s="335" t="s">
        <v>79</v>
      </c>
      <c r="AD980" s="336"/>
      <c r="AE980" s="336"/>
      <c r="AF980" s="336"/>
      <c r="AG980" s="336"/>
      <c r="AH980" s="337" t="s">
        <v>703</v>
      </c>
      <c r="AI980" s="338"/>
      <c r="AJ980" s="338"/>
      <c r="AK980" s="338"/>
      <c r="AL980" s="339" t="s">
        <v>703</v>
      </c>
      <c r="AM980" s="340"/>
      <c r="AN980" s="340"/>
      <c r="AO980" s="341"/>
      <c r="AP980" s="342" t="s">
        <v>703</v>
      </c>
      <c r="AQ980" s="342"/>
      <c r="AR980" s="342"/>
      <c r="AS980" s="342"/>
      <c r="AT980" s="342"/>
      <c r="AU980" s="342"/>
      <c r="AV980" s="342"/>
      <c r="AW980" s="342"/>
      <c r="AX980" s="342"/>
      <c r="AY980">
        <f>COUNTA($C$980)</f>
        <v>1</v>
      </c>
    </row>
    <row r="981" spans="1:51" ht="30" customHeight="1" x14ac:dyDescent="0.15">
      <c r="A981" s="358">
        <v>5</v>
      </c>
      <c r="B981" s="358">
        <v>1</v>
      </c>
      <c r="C981" s="343" t="s">
        <v>721</v>
      </c>
      <c r="D981" s="328"/>
      <c r="E981" s="328"/>
      <c r="F981" s="328"/>
      <c r="G981" s="328"/>
      <c r="H981" s="328"/>
      <c r="I981" s="328"/>
      <c r="J981" s="329">
        <v>4210001013488</v>
      </c>
      <c r="K981" s="330"/>
      <c r="L981" s="330"/>
      <c r="M981" s="330"/>
      <c r="N981" s="330"/>
      <c r="O981" s="330"/>
      <c r="P981" s="344" t="s">
        <v>722</v>
      </c>
      <c r="Q981" s="331"/>
      <c r="R981" s="331"/>
      <c r="S981" s="331"/>
      <c r="T981" s="331"/>
      <c r="U981" s="331"/>
      <c r="V981" s="331"/>
      <c r="W981" s="331"/>
      <c r="X981" s="331"/>
      <c r="Y981" s="332">
        <v>0.8</v>
      </c>
      <c r="Z981" s="333"/>
      <c r="AA981" s="333"/>
      <c r="AB981" s="334"/>
      <c r="AC981" s="335" t="s">
        <v>293</v>
      </c>
      <c r="AD981" s="336"/>
      <c r="AE981" s="336"/>
      <c r="AF981" s="336"/>
      <c r="AG981" s="336"/>
      <c r="AH981" s="337" t="s">
        <v>703</v>
      </c>
      <c r="AI981" s="338"/>
      <c r="AJ981" s="338"/>
      <c r="AK981" s="338"/>
      <c r="AL981" s="339" t="s">
        <v>703</v>
      </c>
      <c r="AM981" s="340"/>
      <c r="AN981" s="340"/>
      <c r="AO981" s="341"/>
      <c r="AP981" s="342" t="s">
        <v>703</v>
      </c>
      <c r="AQ981" s="342"/>
      <c r="AR981" s="342"/>
      <c r="AS981" s="342"/>
      <c r="AT981" s="342"/>
      <c r="AU981" s="342"/>
      <c r="AV981" s="342"/>
      <c r="AW981" s="342"/>
      <c r="AX981" s="342"/>
      <c r="AY981">
        <f>COUNTA($C$981)</f>
        <v>1</v>
      </c>
    </row>
    <row r="982" spans="1:51" ht="30" customHeight="1" x14ac:dyDescent="0.15">
      <c r="A982" s="358">
        <v>6</v>
      </c>
      <c r="B982" s="358">
        <v>1</v>
      </c>
      <c r="C982" s="343" t="s">
        <v>720</v>
      </c>
      <c r="D982" s="328"/>
      <c r="E982" s="328"/>
      <c r="F982" s="328"/>
      <c r="G982" s="328"/>
      <c r="H982" s="328"/>
      <c r="I982" s="328"/>
      <c r="J982" s="329">
        <v>1010001110829</v>
      </c>
      <c r="K982" s="330"/>
      <c r="L982" s="330"/>
      <c r="M982" s="330"/>
      <c r="N982" s="330"/>
      <c r="O982" s="330"/>
      <c r="P982" s="344" t="s">
        <v>723</v>
      </c>
      <c r="Q982" s="331"/>
      <c r="R982" s="331"/>
      <c r="S982" s="331"/>
      <c r="T982" s="331"/>
      <c r="U982" s="331"/>
      <c r="V982" s="331"/>
      <c r="W982" s="331"/>
      <c r="X982" s="331"/>
      <c r="Y982" s="332">
        <v>0.4</v>
      </c>
      <c r="Z982" s="333"/>
      <c r="AA982" s="333"/>
      <c r="AB982" s="334"/>
      <c r="AC982" s="335" t="s">
        <v>293</v>
      </c>
      <c r="AD982" s="336"/>
      <c r="AE982" s="336"/>
      <c r="AF982" s="336"/>
      <c r="AG982" s="336"/>
      <c r="AH982" s="337" t="s">
        <v>703</v>
      </c>
      <c r="AI982" s="338"/>
      <c r="AJ982" s="338"/>
      <c r="AK982" s="338"/>
      <c r="AL982" s="339" t="s">
        <v>703</v>
      </c>
      <c r="AM982" s="340"/>
      <c r="AN982" s="340"/>
      <c r="AO982" s="341"/>
      <c r="AP982" s="342" t="s">
        <v>703</v>
      </c>
      <c r="AQ982" s="342"/>
      <c r="AR982" s="342"/>
      <c r="AS982" s="342"/>
      <c r="AT982" s="342"/>
      <c r="AU982" s="342"/>
      <c r="AV982" s="342"/>
      <c r="AW982" s="342"/>
      <c r="AX982" s="342"/>
      <c r="AY982">
        <f>COUNTA($C$982)</f>
        <v>1</v>
      </c>
    </row>
    <row r="983" spans="1:51" ht="30" customHeight="1" x14ac:dyDescent="0.15">
      <c r="A983" s="358">
        <v>7</v>
      </c>
      <c r="B983" s="358">
        <v>1</v>
      </c>
      <c r="C983" s="343" t="s">
        <v>731</v>
      </c>
      <c r="D983" s="328"/>
      <c r="E983" s="328"/>
      <c r="F983" s="328"/>
      <c r="G983" s="328"/>
      <c r="H983" s="328"/>
      <c r="I983" s="328"/>
      <c r="J983" s="329" t="s">
        <v>703</v>
      </c>
      <c r="K983" s="330"/>
      <c r="L983" s="330"/>
      <c r="M983" s="330"/>
      <c r="N983" s="330"/>
      <c r="O983" s="330"/>
      <c r="P983" s="344" t="s">
        <v>730</v>
      </c>
      <c r="Q983" s="331"/>
      <c r="R983" s="331"/>
      <c r="S983" s="331"/>
      <c r="T983" s="331"/>
      <c r="U983" s="331"/>
      <c r="V983" s="331"/>
      <c r="W983" s="331"/>
      <c r="X983" s="331"/>
      <c r="Y983" s="332">
        <v>0.2</v>
      </c>
      <c r="Z983" s="333"/>
      <c r="AA983" s="333"/>
      <c r="AB983" s="334"/>
      <c r="AC983" s="335" t="s">
        <v>79</v>
      </c>
      <c r="AD983" s="336"/>
      <c r="AE983" s="336"/>
      <c r="AF983" s="336"/>
      <c r="AG983" s="336"/>
      <c r="AH983" s="337" t="s">
        <v>703</v>
      </c>
      <c r="AI983" s="338"/>
      <c r="AJ983" s="338"/>
      <c r="AK983" s="338"/>
      <c r="AL983" s="339" t="s">
        <v>703</v>
      </c>
      <c r="AM983" s="340"/>
      <c r="AN983" s="340"/>
      <c r="AO983" s="341"/>
      <c r="AP983" s="342" t="s">
        <v>703</v>
      </c>
      <c r="AQ983" s="342"/>
      <c r="AR983" s="342"/>
      <c r="AS983" s="342"/>
      <c r="AT983" s="342"/>
      <c r="AU983" s="342"/>
      <c r="AV983" s="342"/>
      <c r="AW983" s="342"/>
      <c r="AX983" s="342"/>
      <c r="AY983">
        <f>COUNTA($C$983)</f>
        <v>1</v>
      </c>
    </row>
    <row r="984" spans="1:51" ht="30" customHeight="1" x14ac:dyDescent="0.15">
      <c r="A984" s="358">
        <v>8</v>
      </c>
      <c r="B984" s="358">
        <v>1</v>
      </c>
      <c r="C984" s="353" t="s">
        <v>724</v>
      </c>
      <c r="D984" s="354"/>
      <c r="E984" s="354"/>
      <c r="F984" s="354"/>
      <c r="G984" s="354"/>
      <c r="H984" s="354"/>
      <c r="I984" s="355"/>
      <c r="J984" s="329">
        <v>7010401017486</v>
      </c>
      <c r="K984" s="330"/>
      <c r="L984" s="330"/>
      <c r="M984" s="330"/>
      <c r="N984" s="330"/>
      <c r="O984" s="330"/>
      <c r="P984" s="344" t="s">
        <v>725</v>
      </c>
      <c r="Q984" s="331"/>
      <c r="R984" s="331"/>
      <c r="S984" s="331"/>
      <c r="T984" s="331"/>
      <c r="U984" s="331"/>
      <c r="V984" s="331"/>
      <c r="W984" s="331"/>
      <c r="X984" s="331"/>
      <c r="Y984" s="332">
        <v>0.1</v>
      </c>
      <c r="Z984" s="333"/>
      <c r="AA984" s="333"/>
      <c r="AB984" s="334"/>
      <c r="AC984" s="335" t="s">
        <v>79</v>
      </c>
      <c r="AD984" s="336"/>
      <c r="AE984" s="336"/>
      <c r="AF984" s="336"/>
      <c r="AG984" s="336"/>
      <c r="AH984" s="337" t="s">
        <v>703</v>
      </c>
      <c r="AI984" s="338"/>
      <c r="AJ984" s="338"/>
      <c r="AK984" s="338"/>
      <c r="AL984" s="339" t="s">
        <v>703</v>
      </c>
      <c r="AM984" s="340"/>
      <c r="AN984" s="340"/>
      <c r="AO984" s="341"/>
      <c r="AP984" s="342" t="s">
        <v>703</v>
      </c>
      <c r="AQ984" s="342"/>
      <c r="AR984" s="342"/>
      <c r="AS984" s="342"/>
      <c r="AT984" s="342"/>
      <c r="AU984" s="342"/>
      <c r="AV984" s="342"/>
      <c r="AW984" s="342"/>
      <c r="AX984" s="342"/>
      <c r="AY984">
        <f>COUNTA($C$984)</f>
        <v>1</v>
      </c>
    </row>
    <row r="985" spans="1:51" ht="30" customHeight="1" x14ac:dyDescent="0.15">
      <c r="A985" s="358">
        <v>9</v>
      </c>
      <c r="B985" s="358">
        <v>1</v>
      </c>
      <c r="C985" s="353" t="s">
        <v>728</v>
      </c>
      <c r="D985" s="354"/>
      <c r="E985" s="354"/>
      <c r="F985" s="354"/>
      <c r="G985" s="354"/>
      <c r="H985" s="354"/>
      <c r="I985" s="355"/>
      <c r="J985" s="329">
        <v>4120001126778</v>
      </c>
      <c r="K985" s="330"/>
      <c r="L985" s="330"/>
      <c r="M985" s="330"/>
      <c r="N985" s="330"/>
      <c r="O985" s="330"/>
      <c r="P985" s="344" t="s">
        <v>729</v>
      </c>
      <c r="Q985" s="331"/>
      <c r="R985" s="331"/>
      <c r="S985" s="331"/>
      <c r="T985" s="331"/>
      <c r="U985" s="331"/>
      <c r="V985" s="331"/>
      <c r="W985" s="331"/>
      <c r="X985" s="331"/>
      <c r="Y985" s="332">
        <v>0.1</v>
      </c>
      <c r="Z985" s="333"/>
      <c r="AA985" s="333"/>
      <c r="AB985" s="334"/>
      <c r="AC985" s="335" t="s">
        <v>293</v>
      </c>
      <c r="AD985" s="336"/>
      <c r="AE985" s="336"/>
      <c r="AF985" s="336"/>
      <c r="AG985" s="336"/>
      <c r="AH985" s="337" t="s">
        <v>703</v>
      </c>
      <c r="AI985" s="338"/>
      <c r="AJ985" s="338"/>
      <c r="AK985" s="338"/>
      <c r="AL985" s="339" t="s">
        <v>703</v>
      </c>
      <c r="AM985" s="340"/>
      <c r="AN985" s="340"/>
      <c r="AO985" s="341"/>
      <c r="AP985" s="342" t="s">
        <v>703</v>
      </c>
      <c r="AQ985" s="342"/>
      <c r="AR985" s="342"/>
      <c r="AS985" s="342"/>
      <c r="AT985" s="342"/>
      <c r="AU985" s="342"/>
      <c r="AV985" s="342"/>
      <c r="AW985" s="342"/>
      <c r="AX985" s="342"/>
      <c r="AY985">
        <f>COUNTA($C$985)</f>
        <v>1</v>
      </c>
    </row>
    <row r="986" spans="1:51" ht="30" customHeight="1" x14ac:dyDescent="0.15">
      <c r="A986" s="358">
        <v>10</v>
      </c>
      <c r="B986" s="358">
        <v>1</v>
      </c>
      <c r="C986" s="353" t="s">
        <v>726</v>
      </c>
      <c r="D986" s="354"/>
      <c r="E986" s="354"/>
      <c r="F986" s="354"/>
      <c r="G986" s="354"/>
      <c r="H986" s="354"/>
      <c r="I986" s="355"/>
      <c r="J986" s="329" t="s">
        <v>703</v>
      </c>
      <c r="K986" s="330"/>
      <c r="L986" s="330"/>
      <c r="M986" s="330"/>
      <c r="N986" s="330"/>
      <c r="O986" s="330"/>
      <c r="P986" s="344" t="s">
        <v>727</v>
      </c>
      <c r="Q986" s="331"/>
      <c r="R986" s="331"/>
      <c r="S986" s="331"/>
      <c r="T986" s="331"/>
      <c r="U986" s="331"/>
      <c r="V986" s="331"/>
      <c r="W986" s="331"/>
      <c r="X986" s="331"/>
      <c r="Y986" s="332">
        <v>0.1</v>
      </c>
      <c r="Z986" s="333"/>
      <c r="AA986" s="333"/>
      <c r="AB986" s="334"/>
      <c r="AC986" s="335" t="s">
        <v>79</v>
      </c>
      <c r="AD986" s="336"/>
      <c r="AE986" s="336"/>
      <c r="AF986" s="336"/>
      <c r="AG986" s="336"/>
      <c r="AH986" s="337" t="s">
        <v>703</v>
      </c>
      <c r="AI986" s="338"/>
      <c r="AJ986" s="338"/>
      <c r="AK986" s="338"/>
      <c r="AL986" s="339" t="s">
        <v>703</v>
      </c>
      <c r="AM986" s="340"/>
      <c r="AN986" s="340"/>
      <c r="AO986" s="341"/>
      <c r="AP986" s="342" t="s">
        <v>703</v>
      </c>
      <c r="AQ986" s="342"/>
      <c r="AR986" s="342"/>
      <c r="AS986" s="342"/>
      <c r="AT986" s="342"/>
      <c r="AU986" s="342"/>
      <c r="AV986" s="342"/>
      <c r="AW986" s="342"/>
      <c r="AX986" s="342"/>
      <c r="AY986">
        <f>COUNTA($C$986)</f>
        <v>1</v>
      </c>
    </row>
    <row r="987" spans="1:51" ht="30" hidden="1" customHeight="1" x14ac:dyDescent="0.15">
      <c r="A987" s="358">
        <v>11</v>
      </c>
      <c r="B987" s="358">
        <v>1</v>
      </c>
      <c r="C987" s="328"/>
      <c r="D987" s="328"/>
      <c r="E987" s="328"/>
      <c r="F987" s="328"/>
      <c r="G987" s="328"/>
      <c r="H987" s="328"/>
      <c r="I987" s="328"/>
      <c r="J987" s="329"/>
      <c r="K987" s="330"/>
      <c r="L987" s="330"/>
      <c r="M987" s="330"/>
      <c r="N987" s="330"/>
      <c r="O987" s="330"/>
      <c r="P987" s="331" t="s">
        <v>727</v>
      </c>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t="s">
        <v>703</v>
      </c>
      <c r="AQ987" s="342"/>
      <c r="AR987" s="342"/>
      <c r="AS987" s="342"/>
      <c r="AT987" s="342"/>
      <c r="AU987" s="342"/>
      <c r="AV987" s="342"/>
      <c r="AW987" s="342"/>
      <c r="AX987" s="342"/>
      <c r="AY987">
        <f>COUNTA($C$987)</f>
        <v>0</v>
      </c>
    </row>
    <row r="988" spans="1:51" ht="30" hidden="1" customHeight="1" x14ac:dyDescent="0.15">
      <c r="A988" s="358">
        <v>12</v>
      </c>
      <c r="B988" s="358">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t="s">
        <v>703</v>
      </c>
      <c r="AQ988" s="342"/>
      <c r="AR988" s="342"/>
      <c r="AS988" s="342"/>
      <c r="AT988" s="342"/>
      <c r="AU988" s="342"/>
      <c r="AV988" s="342"/>
      <c r="AW988" s="342"/>
      <c r="AX988" s="342"/>
      <c r="AY988">
        <f>COUNTA($C$988)</f>
        <v>0</v>
      </c>
    </row>
    <row r="989" spans="1:51" ht="30" hidden="1" customHeight="1" x14ac:dyDescent="0.15">
      <c r="A989" s="358">
        <v>13</v>
      </c>
      <c r="B989" s="358">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t="s">
        <v>703</v>
      </c>
      <c r="AQ989" s="342"/>
      <c r="AR989" s="342"/>
      <c r="AS989" s="342"/>
      <c r="AT989" s="342"/>
      <c r="AU989" s="342"/>
      <c r="AV989" s="342"/>
      <c r="AW989" s="342"/>
      <c r="AX989" s="342"/>
      <c r="AY989">
        <f>COUNTA($C$989)</f>
        <v>0</v>
      </c>
    </row>
    <row r="990" spans="1:51" ht="30" hidden="1" customHeight="1" x14ac:dyDescent="0.15">
      <c r="A990" s="358">
        <v>14</v>
      </c>
      <c r="B990" s="358">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t="s">
        <v>703</v>
      </c>
      <c r="AQ990" s="342"/>
      <c r="AR990" s="342"/>
      <c r="AS990" s="342"/>
      <c r="AT990" s="342"/>
      <c r="AU990" s="342"/>
      <c r="AV990" s="342"/>
      <c r="AW990" s="342"/>
      <c r="AX990" s="342"/>
      <c r="AY990">
        <f>COUNTA($C$990)</f>
        <v>0</v>
      </c>
    </row>
    <row r="991" spans="1:51" ht="30" hidden="1" customHeight="1" x14ac:dyDescent="0.15">
      <c r="A991" s="358">
        <v>15</v>
      </c>
      <c r="B991" s="358">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t="s">
        <v>703</v>
      </c>
      <c r="AQ991" s="342"/>
      <c r="AR991" s="342"/>
      <c r="AS991" s="342"/>
      <c r="AT991" s="342"/>
      <c r="AU991" s="342"/>
      <c r="AV991" s="342"/>
      <c r="AW991" s="342"/>
      <c r="AX991" s="342"/>
      <c r="AY991">
        <f>COUNTA($C$991)</f>
        <v>0</v>
      </c>
    </row>
    <row r="992" spans="1:51" ht="30" hidden="1" customHeight="1" x14ac:dyDescent="0.15">
      <c r="A992" s="358">
        <v>16</v>
      </c>
      <c r="B992" s="358">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t="s">
        <v>703</v>
      </c>
      <c r="AQ992" s="342"/>
      <c r="AR992" s="342"/>
      <c r="AS992" s="342"/>
      <c r="AT992" s="342"/>
      <c r="AU992" s="342"/>
      <c r="AV992" s="342"/>
      <c r="AW992" s="342"/>
      <c r="AX992" s="342"/>
      <c r="AY992">
        <f>COUNTA($C$992)</f>
        <v>0</v>
      </c>
    </row>
    <row r="993" spans="1:51" s="16" customFormat="1" ht="30" hidden="1" customHeight="1" x14ac:dyDescent="0.15">
      <c r="A993" s="358">
        <v>17</v>
      </c>
      <c r="B993" s="358">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t="s">
        <v>703</v>
      </c>
      <c r="AQ993" s="342"/>
      <c r="AR993" s="342"/>
      <c r="AS993" s="342"/>
      <c r="AT993" s="342"/>
      <c r="AU993" s="342"/>
      <c r="AV993" s="342"/>
      <c r="AW993" s="342"/>
      <c r="AX993" s="342"/>
      <c r="AY993">
        <f>COUNTA($C$993)</f>
        <v>0</v>
      </c>
    </row>
    <row r="994" spans="1:51" ht="30" hidden="1" customHeight="1" x14ac:dyDescent="0.15">
      <c r="A994" s="358">
        <v>18</v>
      </c>
      <c r="B994" s="358">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t="s">
        <v>703</v>
      </c>
      <c r="AQ994" s="342"/>
      <c r="AR994" s="342"/>
      <c r="AS994" s="342"/>
      <c r="AT994" s="342"/>
      <c r="AU994" s="342"/>
      <c r="AV994" s="342"/>
      <c r="AW994" s="342"/>
      <c r="AX994" s="342"/>
      <c r="AY994">
        <f>COUNTA($C$994)</f>
        <v>0</v>
      </c>
    </row>
    <row r="995" spans="1:51" ht="30" hidden="1" customHeight="1" x14ac:dyDescent="0.15">
      <c r="A995" s="358">
        <v>19</v>
      </c>
      <c r="B995" s="358">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t="s">
        <v>703</v>
      </c>
      <c r="AQ995" s="342"/>
      <c r="AR995" s="342"/>
      <c r="AS995" s="342"/>
      <c r="AT995" s="342"/>
      <c r="AU995" s="342"/>
      <c r="AV995" s="342"/>
      <c r="AW995" s="342"/>
      <c r="AX995" s="342"/>
      <c r="AY995">
        <f>COUNTA($C$995)</f>
        <v>0</v>
      </c>
    </row>
    <row r="996" spans="1:51" ht="30" hidden="1" customHeight="1" x14ac:dyDescent="0.15">
      <c r="A996" s="358">
        <v>20</v>
      </c>
      <c r="B996" s="358">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t="s">
        <v>703</v>
      </c>
      <c r="AQ996" s="342"/>
      <c r="AR996" s="342"/>
      <c r="AS996" s="342"/>
      <c r="AT996" s="342"/>
      <c r="AU996" s="342"/>
      <c r="AV996" s="342"/>
      <c r="AW996" s="342"/>
      <c r="AX996" s="342"/>
      <c r="AY996">
        <f>COUNTA($C$996)</f>
        <v>0</v>
      </c>
    </row>
    <row r="997" spans="1:51" ht="30" hidden="1" customHeight="1" x14ac:dyDescent="0.15">
      <c r="A997" s="358">
        <v>21</v>
      </c>
      <c r="B997" s="358">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t="s">
        <v>703</v>
      </c>
      <c r="AQ997" s="342"/>
      <c r="AR997" s="342"/>
      <c r="AS997" s="342"/>
      <c r="AT997" s="342"/>
      <c r="AU997" s="342"/>
      <c r="AV997" s="342"/>
      <c r="AW997" s="342"/>
      <c r="AX997" s="342"/>
      <c r="AY997">
        <f>COUNTA($C$997)</f>
        <v>0</v>
      </c>
    </row>
    <row r="998" spans="1:51" ht="30" hidden="1" customHeight="1" x14ac:dyDescent="0.15">
      <c r="A998" s="358">
        <v>22</v>
      </c>
      <c r="B998" s="358">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t="s">
        <v>703</v>
      </c>
      <c r="AQ998" s="342"/>
      <c r="AR998" s="342"/>
      <c r="AS998" s="342"/>
      <c r="AT998" s="342"/>
      <c r="AU998" s="342"/>
      <c r="AV998" s="342"/>
      <c r="AW998" s="342"/>
      <c r="AX998" s="342"/>
      <c r="AY998">
        <f>COUNTA($C$998)</f>
        <v>0</v>
      </c>
    </row>
    <row r="999" spans="1:51" ht="30" hidden="1" customHeight="1" x14ac:dyDescent="0.15">
      <c r="A999" s="358">
        <v>23</v>
      </c>
      <c r="B999" s="358">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t="s">
        <v>703</v>
      </c>
      <c r="AQ999" s="342"/>
      <c r="AR999" s="342"/>
      <c r="AS999" s="342"/>
      <c r="AT999" s="342"/>
      <c r="AU999" s="342"/>
      <c r="AV999" s="342"/>
      <c r="AW999" s="342"/>
      <c r="AX999" s="342"/>
      <c r="AY999">
        <f>COUNTA($C$999)</f>
        <v>0</v>
      </c>
    </row>
    <row r="1000" spans="1:51" ht="30" hidden="1" customHeight="1" x14ac:dyDescent="0.15">
      <c r="A1000" s="358">
        <v>24</v>
      </c>
      <c r="B1000" s="358">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t="s">
        <v>703</v>
      </c>
      <c r="AQ1000" s="342"/>
      <c r="AR1000" s="342"/>
      <c r="AS1000" s="342"/>
      <c r="AT1000" s="342"/>
      <c r="AU1000" s="342"/>
      <c r="AV1000" s="342"/>
      <c r="AW1000" s="342"/>
      <c r="AX1000" s="342"/>
      <c r="AY1000">
        <f>COUNTA($C$1000)</f>
        <v>0</v>
      </c>
    </row>
    <row r="1001" spans="1:51" ht="30" hidden="1" customHeight="1" x14ac:dyDescent="0.15">
      <c r="A1001" s="358">
        <v>25</v>
      </c>
      <c r="B1001" s="358">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t="s">
        <v>703</v>
      </c>
      <c r="AQ1001" s="342"/>
      <c r="AR1001" s="342"/>
      <c r="AS1001" s="342"/>
      <c r="AT1001" s="342"/>
      <c r="AU1001" s="342"/>
      <c r="AV1001" s="342"/>
      <c r="AW1001" s="342"/>
      <c r="AX1001" s="342"/>
      <c r="AY1001">
        <f>COUNTA($C$1001)</f>
        <v>0</v>
      </c>
    </row>
    <row r="1002" spans="1:51" ht="30" hidden="1" customHeight="1" x14ac:dyDescent="0.15">
      <c r="A1002" s="358">
        <v>26</v>
      </c>
      <c r="B1002" s="358">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t="s">
        <v>703</v>
      </c>
      <c r="AQ1002" s="342"/>
      <c r="AR1002" s="342"/>
      <c r="AS1002" s="342"/>
      <c r="AT1002" s="342"/>
      <c r="AU1002" s="342"/>
      <c r="AV1002" s="342"/>
      <c r="AW1002" s="342"/>
      <c r="AX1002" s="342"/>
      <c r="AY1002">
        <f>COUNTA($C$1002)</f>
        <v>0</v>
      </c>
    </row>
    <row r="1003" spans="1:51" ht="30" hidden="1" customHeight="1" x14ac:dyDescent="0.15">
      <c r="A1003" s="358">
        <v>27</v>
      </c>
      <c r="B1003" s="358">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t="s">
        <v>703</v>
      </c>
      <c r="AQ1003" s="342"/>
      <c r="AR1003" s="342"/>
      <c r="AS1003" s="342"/>
      <c r="AT1003" s="342"/>
      <c r="AU1003" s="342"/>
      <c r="AV1003" s="342"/>
      <c r="AW1003" s="342"/>
      <c r="AX1003" s="342"/>
      <c r="AY1003">
        <f>COUNTA($C$1003)</f>
        <v>0</v>
      </c>
    </row>
    <row r="1004" spans="1:51" ht="30" hidden="1" customHeight="1" x14ac:dyDescent="0.15">
      <c r="A1004" s="358">
        <v>28</v>
      </c>
      <c r="B1004" s="358">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t="s">
        <v>703</v>
      </c>
      <c r="AQ1004" s="342"/>
      <c r="AR1004" s="342"/>
      <c r="AS1004" s="342"/>
      <c r="AT1004" s="342"/>
      <c r="AU1004" s="342"/>
      <c r="AV1004" s="342"/>
      <c r="AW1004" s="342"/>
      <c r="AX1004" s="342"/>
      <c r="AY1004">
        <f>COUNTA($C$1004)</f>
        <v>0</v>
      </c>
    </row>
    <row r="1005" spans="1:51" ht="30" hidden="1" customHeight="1" x14ac:dyDescent="0.15">
      <c r="A1005" s="358">
        <v>29</v>
      </c>
      <c r="B1005" s="358">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t="s">
        <v>703</v>
      </c>
      <c r="AQ1005" s="342"/>
      <c r="AR1005" s="342"/>
      <c r="AS1005" s="342"/>
      <c r="AT1005" s="342"/>
      <c r="AU1005" s="342"/>
      <c r="AV1005" s="342"/>
      <c r="AW1005" s="342"/>
      <c r="AX1005" s="342"/>
      <c r="AY1005">
        <f>COUNTA($C$1005)</f>
        <v>0</v>
      </c>
    </row>
    <row r="1006" spans="1:51" ht="30" hidden="1" customHeight="1" x14ac:dyDescent="0.15">
      <c r="A1006" s="358">
        <v>30</v>
      </c>
      <c r="B1006" s="358">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t="s">
        <v>703</v>
      </c>
      <c r="AQ1006" s="342"/>
      <c r="AR1006" s="342"/>
      <c r="AS1006" s="342"/>
      <c r="AT1006" s="342"/>
      <c r="AU1006" s="342"/>
      <c r="AV1006" s="342"/>
      <c r="AW1006" s="342"/>
      <c r="AX1006" s="342"/>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256</v>
      </c>
      <c r="AD1009" s="137"/>
      <c r="AE1009" s="137"/>
      <c r="AF1009" s="137"/>
      <c r="AG1009" s="137"/>
      <c r="AH1009" s="347" t="s">
        <v>283</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8">
        <v>1</v>
      </c>
      <c r="B1010" s="358">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8">
        <v>2</v>
      </c>
      <c r="B1011" s="358">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8">
        <v>3</v>
      </c>
      <c r="B1012" s="358">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8">
        <v>4</v>
      </c>
      <c r="B1013" s="358">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8">
        <v>5</v>
      </c>
      <c r="B1014" s="358">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8">
        <v>6</v>
      </c>
      <c r="B1015" s="358">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8">
        <v>7</v>
      </c>
      <c r="B1016" s="358">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8">
        <v>8</v>
      </c>
      <c r="B1017" s="358">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8">
        <v>9</v>
      </c>
      <c r="B1018" s="358">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8">
        <v>10</v>
      </c>
      <c r="B1019" s="358">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8">
        <v>11</v>
      </c>
      <c r="B1020" s="358">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8">
        <v>12</v>
      </c>
      <c r="B1021" s="358">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8">
        <v>13</v>
      </c>
      <c r="B1022" s="358">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8">
        <v>14</v>
      </c>
      <c r="B1023" s="358">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8">
        <v>15</v>
      </c>
      <c r="B1024" s="358">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8">
        <v>16</v>
      </c>
      <c r="B1025" s="358">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8">
        <v>17</v>
      </c>
      <c r="B1026" s="358">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8">
        <v>18</v>
      </c>
      <c r="B1027" s="358">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8">
        <v>19</v>
      </c>
      <c r="B1028" s="358">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8">
        <v>20</v>
      </c>
      <c r="B1029" s="358">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8">
        <v>21</v>
      </c>
      <c r="B1030" s="358">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8">
        <v>22</v>
      </c>
      <c r="B1031" s="358">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8">
        <v>23</v>
      </c>
      <c r="B1032" s="358">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8">
        <v>24</v>
      </c>
      <c r="B1033" s="358">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8">
        <v>25</v>
      </c>
      <c r="B1034" s="358">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8">
        <v>26</v>
      </c>
      <c r="B1035" s="358">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8">
        <v>27</v>
      </c>
      <c r="B1036" s="358">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8">
        <v>28</v>
      </c>
      <c r="B1037" s="358">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8">
        <v>29</v>
      </c>
      <c r="B1038" s="358">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8">
        <v>30</v>
      </c>
      <c r="B1039" s="358">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256</v>
      </c>
      <c r="AD1042" s="137"/>
      <c r="AE1042" s="137"/>
      <c r="AF1042" s="137"/>
      <c r="AG1042" s="137"/>
      <c r="AH1042" s="347" t="s">
        <v>283</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8">
        <v>1</v>
      </c>
      <c r="B1043" s="358">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8">
        <v>2</v>
      </c>
      <c r="B1044" s="358">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8">
        <v>3</v>
      </c>
      <c r="B1045" s="358">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8">
        <v>4</v>
      </c>
      <c r="B1046" s="358">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8">
        <v>5</v>
      </c>
      <c r="B1047" s="358">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8">
        <v>6</v>
      </c>
      <c r="B1048" s="358">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8">
        <v>7</v>
      </c>
      <c r="B1049" s="358">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8">
        <v>8</v>
      </c>
      <c r="B1050" s="358">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8">
        <v>9</v>
      </c>
      <c r="B1051" s="358">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8">
        <v>10</v>
      </c>
      <c r="B1052" s="358">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8">
        <v>11</v>
      </c>
      <c r="B1053" s="358">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8">
        <v>12</v>
      </c>
      <c r="B1054" s="358">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8">
        <v>13</v>
      </c>
      <c r="B1055" s="358">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8">
        <v>14</v>
      </c>
      <c r="B1056" s="358">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8">
        <v>15</v>
      </c>
      <c r="B1057" s="358">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8">
        <v>16</v>
      </c>
      <c r="B1058" s="358">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8">
        <v>17</v>
      </c>
      <c r="B1059" s="358">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8">
        <v>18</v>
      </c>
      <c r="B1060" s="358">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8">
        <v>19</v>
      </c>
      <c r="B1061" s="358">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8">
        <v>20</v>
      </c>
      <c r="B1062" s="358">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8">
        <v>21</v>
      </c>
      <c r="B1063" s="358">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8">
        <v>22</v>
      </c>
      <c r="B1064" s="358">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8">
        <v>23</v>
      </c>
      <c r="B1065" s="358">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8">
        <v>24</v>
      </c>
      <c r="B1066" s="358">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8">
        <v>25</v>
      </c>
      <c r="B1067" s="358">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8">
        <v>26</v>
      </c>
      <c r="B1068" s="358">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8">
        <v>27</v>
      </c>
      <c r="B1069" s="358">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8">
        <v>28</v>
      </c>
      <c r="B1070" s="358">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8">
        <v>29</v>
      </c>
      <c r="B1071" s="358">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8">
        <v>30</v>
      </c>
      <c r="B1072" s="358">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256</v>
      </c>
      <c r="AD1075" s="137"/>
      <c r="AE1075" s="137"/>
      <c r="AF1075" s="137"/>
      <c r="AG1075" s="137"/>
      <c r="AH1075" s="347" t="s">
        <v>283</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8">
        <v>1</v>
      </c>
      <c r="B1076" s="358">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8">
        <v>2</v>
      </c>
      <c r="B1077" s="358">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8">
        <v>3</v>
      </c>
      <c r="B1078" s="358">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8">
        <v>4</v>
      </c>
      <c r="B1079" s="358">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8">
        <v>5</v>
      </c>
      <c r="B1080" s="358">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8">
        <v>6</v>
      </c>
      <c r="B1081" s="358">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8">
        <v>7</v>
      </c>
      <c r="B1082" s="358">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8">
        <v>8</v>
      </c>
      <c r="B1083" s="358">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8">
        <v>9</v>
      </c>
      <c r="B1084" s="358">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8">
        <v>10</v>
      </c>
      <c r="B1085" s="358">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8">
        <v>11</v>
      </c>
      <c r="B1086" s="358">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8">
        <v>12</v>
      </c>
      <c r="B1087" s="358">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8">
        <v>13</v>
      </c>
      <c r="B1088" s="358">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8">
        <v>14</v>
      </c>
      <c r="B1089" s="358">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8">
        <v>15</v>
      </c>
      <c r="B1090" s="358">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8">
        <v>16</v>
      </c>
      <c r="B1091" s="358">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8">
        <v>17</v>
      </c>
      <c r="B1092" s="358">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8">
        <v>18</v>
      </c>
      <c r="B1093" s="358">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8">
        <v>19</v>
      </c>
      <c r="B1094" s="358">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8">
        <v>20</v>
      </c>
      <c r="B1095" s="358">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8">
        <v>21</v>
      </c>
      <c r="B1096" s="358">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8">
        <v>22</v>
      </c>
      <c r="B1097" s="358">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8">
        <v>23</v>
      </c>
      <c r="B1098" s="358">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8">
        <v>24</v>
      </c>
      <c r="B1099" s="358">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8">
        <v>25</v>
      </c>
      <c r="B1100" s="358">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8">
        <v>26</v>
      </c>
      <c r="B1101" s="358">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8">
        <v>27</v>
      </c>
      <c r="B1102" s="358">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8">
        <v>28</v>
      </c>
      <c r="B1103" s="358">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8">
        <v>29</v>
      </c>
      <c r="B1104" s="358">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8">
        <v>30</v>
      </c>
      <c r="B1105" s="358">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9" t="s">
        <v>247</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262</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8"/>
      <c r="B1109" s="358"/>
      <c r="C1109" s="137" t="s">
        <v>215</v>
      </c>
      <c r="D1109" s="362"/>
      <c r="E1109" s="137" t="s">
        <v>214</v>
      </c>
      <c r="F1109" s="362"/>
      <c r="G1109" s="362"/>
      <c r="H1109" s="362"/>
      <c r="I1109" s="362"/>
      <c r="J1109" s="137" t="s">
        <v>221</v>
      </c>
      <c r="K1109" s="137"/>
      <c r="L1109" s="137"/>
      <c r="M1109" s="137"/>
      <c r="N1109" s="137"/>
      <c r="O1109" s="137"/>
      <c r="P1109" s="347" t="s">
        <v>27</v>
      </c>
      <c r="Q1109" s="347"/>
      <c r="R1109" s="347"/>
      <c r="S1109" s="347"/>
      <c r="T1109" s="347"/>
      <c r="U1109" s="347"/>
      <c r="V1109" s="347"/>
      <c r="W1109" s="347"/>
      <c r="X1109" s="347"/>
      <c r="Y1109" s="137" t="s">
        <v>223</v>
      </c>
      <c r="Z1109" s="362"/>
      <c r="AA1109" s="362"/>
      <c r="AB1109" s="362"/>
      <c r="AC1109" s="137" t="s">
        <v>197</v>
      </c>
      <c r="AD1109" s="137"/>
      <c r="AE1109" s="137"/>
      <c r="AF1109" s="137"/>
      <c r="AG1109" s="137"/>
      <c r="AH1109" s="347" t="s">
        <v>210</v>
      </c>
      <c r="AI1109" s="348"/>
      <c r="AJ1109" s="348"/>
      <c r="AK1109" s="348"/>
      <c r="AL1109" s="348" t="s">
        <v>21</v>
      </c>
      <c r="AM1109" s="348"/>
      <c r="AN1109" s="348"/>
      <c r="AO1109" s="363"/>
      <c r="AP1109" s="350" t="s">
        <v>248</v>
      </c>
      <c r="AQ1109" s="350"/>
      <c r="AR1109" s="350"/>
      <c r="AS1109" s="350"/>
      <c r="AT1109" s="350"/>
      <c r="AU1109" s="350"/>
      <c r="AV1109" s="350"/>
      <c r="AW1109" s="350"/>
      <c r="AX1109" s="350"/>
    </row>
    <row r="1110" spans="1:51" ht="30" customHeight="1" x14ac:dyDescent="0.15">
      <c r="A1110" s="358">
        <v>1</v>
      </c>
      <c r="B1110" s="358">
        <v>1</v>
      </c>
      <c r="C1110" s="356"/>
      <c r="D1110" s="356"/>
      <c r="E1110" s="135" t="s">
        <v>703</v>
      </c>
      <c r="F1110" s="357"/>
      <c r="G1110" s="357"/>
      <c r="H1110" s="357"/>
      <c r="I1110" s="357"/>
      <c r="J1110" s="329" t="s">
        <v>703</v>
      </c>
      <c r="K1110" s="330"/>
      <c r="L1110" s="330"/>
      <c r="M1110" s="330"/>
      <c r="N1110" s="330"/>
      <c r="O1110" s="330"/>
      <c r="P1110" s="344" t="s">
        <v>703</v>
      </c>
      <c r="Q1110" s="331"/>
      <c r="R1110" s="331"/>
      <c r="S1110" s="331"/>
      <c r="T1110" s="331"/>
      <c r="U1110" s="331"/>
      <c r="V1110" s="331"/>
      <c r="W1110" s="331"/>
      <c r="X1110" s="331"/>
      <c r="Y1110" s="332" t="s">
        <v>703</v>
      </c>
      <c r="Z1110" s="333"/>
      <c r="AA1110" s="333"/>
      <c r="AB1110" s="334"/>
      <c r="AC1110" s="335"/>
      <c r="AD1110" s="336"/>
      <c r="AE1110" s="336"/>
      <c r="AF1110" s="336"/>
      <c r="AG1110" s="336"/>
      <c r="AH1110" s="337" t="s">
        <v>703</v>
      </c>
      <c r="AI1110" s="338"/>
      <c r="AJ1110" s="338"/>
      <c r="AK1110" s="338"/>
      <c r="AL1110" s="339" t="s">
        <v>703</v>
      </c>
      <c r="AM1110" s="340"/>
      <c r="AN1110" s="340"/>
      <c r="AO1110" s="341"/>
      <c r="AP1110" s="342" t="s">
        <v>703</v>
      </c>
      <c r="AQ1110" s="342"/>
      <c r="AR1110" s="342"/>
      <c r="AS1110" s="342"/>
      <c r="AT1110" s="342"/>
      <c r="AU1110" s="342"/>
      <c r="AV1110" s="342"/>
      <c r="AW1110" s="342"/>
      <c r="AX1110" s="342"/>
    </row>
    <row r="1111" spans="1:51" ht="30" hidden="1" customHeight="1" x14ac:dyDescent="0.15">
      <c r="A1111" s="358">
        <v>2</v>
      </c>
      <c r="B1111" s="358">
        <v>1</v>
      </c>
      <c r="C1111" s="356"/>
      <c r="D1111" s="356"/>
      <c r="E1111" s="357"/>
      <c r="F1111" s="357"/>
      <c r="G1111" s="357"/>
      <c r="H1111" s="357"/>
      <c r="I1111" s="357"/>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8">
        <v>3</v>
      </c>
      <c r="B1112" s="358">
        <v>1</v>
      </c>
      <c r="C1112" s="356"/>
      <c r="D1112" s="356"/>
      <c r="E1112" s="357"/>
      <c r="F1112" s="357"/>
      <c r="G1112" s="357"/>
      <c r="H1112" s="357"/>
      <c r="I1112" s="357"/>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8">
        <v>4</v>
      </c>
      <c r="B1113" s="358">
        <v>1</v>
      </c>
      <c r="C1113" s="356"/>
      <c r="D1113" s="356"/>
      <c r="E1113" s="357"/>
      <c r="F1113" s="357"/>
      <c r="G1113" s="357"/>
      <c r="H1113" s="357"/>
      <c r="I1113" s="357"/>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8">
        <v>5</v>
      </c>
      <c r="B1114" s="358">
        <v>1</v>
      </c>
      <c r="C1114" s="356"/>
      <c r="D1114" s="356"/>
      <c r="E1114" s="357"/>
      <c r="F1114" s="357"/>
      <c r="G1114" s="357"/>
      <c r="H1114" s="357"/>
      <c r="I1114" s="357"/>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8">
        <v>6</v>
      </c>
      <c r="B1115" s="358">
        <v>1</v>
      </c>
      <c r="C1115" s="356"/>
      <c r="D1115" s="356"/>
      <c r="E1115" s="357"/>
      <c r="F1115" s="357"/>
      <c r="G1115" s="357"/>
      <c r="H1115" s="357"/>
      <c r="I1115" s="357"/>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8">
        <v>7</v>
      </c>
      <c r="B1116" s="358">
        <v>1</v>
      </c>
      <c r="C1116" s="356"/>
      <c r="D1116" s="356"/>
      <c r="E1116" s="357"/>
      <c r="F1116" s="357"/>
      <c r="G1116" s="357"/>
      <c r="H1116" s="357"/>
      <c r="I1116" s="357"/>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8">
        <v>8</v>
      </c>
      <c r="B1117" s="358">
        <v>1</v>
      </c>
      <c r="C1117" s="356"/>
      <c r="D1117" s="356"/>
      <c r="E1117" s="357"/>
      <c r="F1117" s="357"/>
      <c r="G1117" s="357"/>
      <c r="H1117" s="357"/>
      <c r="I1117" s="357"/>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8">
        <v>9</v>
      </c>
      <c r="B1118" s="358">
        <v>1</v>
      </c>
      <c r="C1118" s="356"/>
      <c r="D1118" s="356"/>
      <c r="E1118" s="357"/>
      <c r="F1118" s="357"/>
      <c r="G1118" s="357"/>
      <c r="H1118" s="357"/>
      <c r="I1118" s="357"/>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8">
        <v>10</v>
      </c>
      <c r="B1119" s="358">
        <v>1</v>
      </c>
      <c r="C1119" s="356"/>
      <c r="D1119" s="356"/>
      <c r="E1119" s="357"/>
      <c r="F1119" s="357"/>
      <c r="G1119" s="357"/>
      <c r="H1119" s="357"/>
      <c r="I1119" s="357"/>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8">
        <v>11</v>
      </c>
      <c r="B1120" s="358">
        <v>1</v>
      </c>
      <c r="C1120" s="356"/>
      <c r="D1120" s="356"/>
      <c r="E1120" s="357"/>
      <c r="F1120" s="357"/>
      <c r="G1120" s="357"/>
      <c r="H1120" s="357"/>
      <c r="I1120" s="357"/>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8">
        <v>12</v>
      </c>
      <c r="B1121" s="358">
        <v>1</v>
      </c>
      <c r="C1121" s="356"/>
      <c r="D1121" s="356"/>
      <c r="E1121" s="357"/>
      <c r="F1121" s="357"/>
      <c r="G1121" s="357"/>
      <c r="H1121" s="357"/>
      <c r="I1121" s="357"/>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8">
        <v>13</v>
      </c>
      <c r="B1122" s="358">
        <v>1</v>
      </c>
      <c r="C1122" s="356"/>
      <c r="D1122" s="356"/>
      <c r="E1122" s="357"/>
      <c r="F1122" s="357"/>
      <c r="G1122" s="357"/>
      <c r="H1122" s="357"/>
      <c r="I1122" s="357"/>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8">
        <v>14</v>
      </c>
      <c r="B1123" s="358">
        <v>1</v>
      </c>
      <c r="C1123" s="356"/>
      <c r="D1123" s="356"/>
      <c r="E1123" s="357"/>
      <c r="F1123" s="357"/>
      <c r="G1123" s="357"/>
      <c r="H1123" s="357"/>
      <c r="I1123" s="357"/>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8">
        <v>15</v>
      </c>
      <c r="B1124" s="358">
        <v>1</v>
      </c>
      <c r="C1124" s="356"/>
      <c r="D1124" s="356"/>
      <c r="E1124" s="357"/>
      <c r="F1124" s="357"/>
      <c r="G1124" s="357"/>
      <c r="H1124" s="357"/>
      <c r="I1124" s="357"/>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8">
        <v>16</v>
      </c>
      <c r="B1125" s="358">
        <v>1</v>
      </c>
      <c r="C1125" s="356"/>
      <c r="D1125" s="356"/>
      <c r="E1125" s="357"/>
      <c r="F1125" s="357"/>
      <c r="G1125" s="357"/>
      <c r="H1125" s="357"/>
      <c r="I1125" s="357"/>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8">
        <v>17</v>
      </c>
      <c r="B1126" s="358">
        <v>1</v>
      </c>
      <c r="C1126" s="356"/>
      <c r="D1126" s="356"/>
      <c r="E1126" s="357"/>
      <c r="F1126" s="357"/>
      <c r="G1126" s="357"/>
      <c r="H1126" s="357"/>
      <c r="I1126" s="357"/>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8">
        <v>18</v>
      </c>
      <c r="B1127" s="358">
        <v>1</v>
      </c>
      <c r="C1127" s="356"/>
      <c r="D1127" s="356"/>
      <c r="E1127" s="135"/>
      <c r="F1127" s="357"/>
      <c r="G1127" s="357"/>
      <c r="H1127" s="357"/>
      <c r="I1127" s="357"/>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8">
        <v>19</v>
      </c>
      <c r="B1128" s="358">
        <v>1</v>
      </c>
      <c r="C1128" s="356"/>
      <c r="D1128" s="356"/>
      <c r="E1128" s="357"/>
      <c r="F1128" s="357"/>
      <c r="G1128" s="357"/>
      <c r="H1128" s="357"/>
      <c r="I1128" s="357"/>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8">
        <v>20</v>
      </c>
      <c r="B1129" s="358">
        <v>1</v>
      </c>
      <c r="C1129" s="356"/>
      <c r="D1129" s="356"/>
      <c r="E1129" s="357"/>
      <c r="F1129" s="357"/>
      <c r="G1129" s="357"/>
      <c r="H1129" s="357"/>
      <c r="I1129" s="357"/>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8">
        <v>21</v>
      </c>
      <c r="B1130" s="358">
        <v>1</v>
      </c>
      <c r="C1130" s="356"/>
      <c r="D1130" s="356"/>
      <c r="E1130" s="357"/>
      <c r="F1130" s="357"/>
      <c r="G1130" s="357"/>
      <c r="H1130" s="357"/>
      <c r="I1130" s="357"/>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8">
        <v>22</v>
      </c>
      <c r="B1131" s="358">
        <v>1</v>
      </c>
      <c r="C1131" s="356"/>
      <c r="D1131" s="356"/>
      <c r="E1131" s="357"/>
      <c r="F1131" s="357"/>
      <c r="G1131" s="357"/>
      <c r="H1131" s="357"/>
      <c r="I1131" s="357"/>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8">
        <v>23</v>
      </c>
      <c r="B1132" s="358">
        <v>1</v>
      </c>
      <c r="C1132" s="356"/>
      <c r="D1132" s="356"/>
      <c r="E1132" s="357"/>
      <c r="F1132" s="357"/>
      <c r="G1132" s="357"/>
      <c r="H1132" s="357"/>
      <c r="I1132" s="357"/>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8">
        <v>24</v>
      </c>
      <c r="B1133" s="358">
        <v>1</v>
      </c>
      <c r="C1133" s="356"/>
      <c r="D1133" s="356"/>
      <c r="E1133" s="357"/>
      <c r="F1133" s="357"/>
      <c r="G1133" s="357"/>
      <c r="H1133" s="357"/>
      <c r="I1133" s="357"/>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8">
        <v>25</v>
      </c>
      <c r="B1134" s="358">
        <v>1</v>
      </c>
      <c r="C1134" s="356"/>
      <c r="D1134" s="356"/>
      <c r="E1134" s="357"/>
      <c r="F1134" s="357"/>
      <c r="G1134" s="357"/>
      <c r="H1134" s="357"/>
      <c r="I1134" s="357"/>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8">
        <v>26</v>
      </c>
      <c r="B1135" s="358">
        <v>1</v>
      </c>
      <c r="C1135" s="356"/>
      <c r="D1135" s="356"/>
      <c r="E1135" s="357"/>
      <c r="F1135" s="357"/>
      <c r="G1135" s="357"/>
      <c r="H1135" s="357"/>
      <c r="I1135" s="357"/>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8">
        <v>27</v>
      </c>
      <c r="B1136" s="358">
        <v>1</v>
      </c>
      <c r="C1136" s="356"/>
      <c r="D1136" s="356"/>
      <c r="E1136" s="357"/>
      <c r="F1136" s="357"/>
      <c r="G1136" s="357"/>
      <c r="H1136" s="357"/>
      <c r="I1136" s="357"/>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8">
        <v>28</v>
      </c>
      <c r="B1137" s="358">
        <v>1</v>
      </c>
      <c r="C1137" s="356"/>
      <c r="D1137" s="356"/>
      <c r="E1137" s="357"/>
      <c r="F1137" s="357"/>
      <c r="G1137" s="357"/>
      <c r="H1137" s="357"/>
      <c r="I1137" s="357"/>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8">
        <v>29</v>
      </c>
      <c r="B1138" s="358">
        <v>1</v>
      </c>
      <c r="C1138" s="356"/>
      <c r="D1138" s="356"/>
      <c r="E1138" s="357"/>
      <c r="F1138" s="357"/>
      <c r="G1138" s="357"/>
      <c r="H1138" s="357"/>
      <c r="I1138" s="357"/>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8">
        <v>30</v>
      </c>
      <c r="B1139" s="358">
        <v>1</v>
      </c>
      <c r="C1139" s="356"/>
      <c r="D1139" s="356"/>
      <c r="E1139" s="357"/>
      <c r="F1139" s="357"/>
      <c r="G1139" s="357"/>
      <c r="H1139" s="357"/>
      <c r="I1139" s="357"/>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8:AO907">
    <cfRule type="expression" dxfId="1259" priority="2071">
      <formula>IF(AND(AL888&gt;=0, RIGHT(TEXT(AL888,"0.#"),1)&lt;&gt;"."),TRUE,FALSE)</formula>
    </cfRule>
    <cfRule type="expression" dxfId="1258" priority="2072">
      <formula>IF(AND(AL888&gt;=0, RIGHT(TEXT(AL888,"0.#"),1)="."),TRUE,FALSE)</formula>
    </cfRule>
    <cfRule type="expression" dxfId="1257" priority="2073">
      <formula>IF(AND(AL888&lt;0, RIGHT(TEXT(AL888,"0.#"),1)&lt;&gt;"."),TRUE,FALSE)</formula>
    </cfRule>
    <cfRule type="expression" dxfId="1256" priority="2074">
      <formula>IF(AND(AL888&lt;0, RIGHT(TEXT(AL888,"0.#"),1)="."),TRUE,FALSE)</formula>
    </cfRule>
  </conditionalFormatting>
  <conditionalFormatting sqref="AL878:AO887">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4" max="49" man="1"/>
    <brk id="725" max="49" man="1"/>
    <brk id="786" max="49" man="1"/>
    <brk id="8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664</v>
      </c>
      <c r="H2" s="13" t="str">
        <f>IF(G2="","",F2)</f>
        <v>一般会計</v>
      </c>
      <c r="I2" s="13" t="str">
        <f>IF(H2="","",IF(I1&lt;&gt;"",CONCATENATE(I1,"、",H2),H2))</f>
        <v>一般会計</v>
      </c>
      <c r="K2" s="14" t="s">
        <v>102</v>
      </c>
      <c r="L2" s="15" t="s">
        <v>664</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664</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委託・請負</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t="s">
        <v>664</v>
      </c>
      <c r="R6" s="13" t="str">
        <f t="shared" si="3"/>
        <v>交付</v>
      </c>
      <c r="S6" s="13" t="str">
        <f t="shared" si="4"/>
        <v>委託・請負、交付</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委託・請負、交付</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委託・請負、交付</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社会保障</v>
      </c>
      <c r="O10" s="13"/>
      <c r="P10" s="13" t="str">
        <f>S8</f>
        <v>委託・請負、交付</v>
      </c>
      <c r="Q10" s="19"/>
      <c r="T10" s="13"/>
      <c r="W10" s="32" t="s">
        <v>155</v>
      </c>
      <c r="Y10" s="32" t="s">
        <v>339</v>
      </c>
      <c r="Z10" s="32" t="s">
        <v>470</v>
      </c>
      <c r="AA10" s="79" t="s">
        <v>433</v>
      </c>
      <c r="AB10" s="79" t="s">
        <v>564</v>
      </c>
      <c r="AC10" s="31"/>
      <c r="AD10" s="31"/>
      <c r="AE10" s="31"/>
      <c r="AF10" s="30"/>
      <c r="AG10" s="44" t="s">
        <v>279</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664</v>
      </c>
      <c r="M11" s="13" t="str">
        <f t="shared" si="2"/>
        <v>その他の事項経費</v>
      </c>
      <c r="N11" s="13" t="str">
        <f t="shared" si="6"/>
        <v>社会保障、その他の事項経費</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萩原 嘉人(hagiwara-hiroto.9t3)</cp:lastModifiedBy>
  <cp:lastPrinted>2021-06-07T15:30:19Z</cp:lastPrinted>
  <dcterms:created xsi:type="dcterms:W3CDTF">2012-03-13T00:50:25Z</dcterms:created>
  <dcterms:modified xsi:type="dcterms:W3CDTF">2021-08-20T03:01:25Z</dcterms:modified>
</cp:coreProperties>
</file>