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３年度\●レビューシート\210819 1500〆①行政事業レビューシート（最終公表版）、②概算要求反映状況調（事業単位整理表）\①－１外部有識者点検対象\●作業が完了したらこちらに入れてください\"/>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<sst xmlns="http://schemas.openxmlformats.org/spreadsheetml/2006/main" count="2768" uniqueCount="823">
  <si>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</si>
  <si>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</si>
  <si>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</si>
  <si>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</si>
  <si>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</si>
  <si>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</si>
  <si>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</si>
  <si>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</si>
  <si>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</si>
  <si>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</si>
  <si>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</si>
  <si>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</si>
  <si>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</si>
  <si>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</si>
  <si>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</si>
  <si>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</si>
  <si>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</si>
  <si>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</si>
  <si>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</si>
  <si>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</si>
  <si>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</si>
  <si>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</si>
  <si>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</si>
  <si>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</si>
  <si>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</si>
  <si>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</si>
  <si>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</si>
  <si>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</si>
  <si>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</si>
  <si>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</si>
  <si>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</si>
  <si>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</si>
  <si>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</si>
  <si>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</si>
  <si>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</si>
  <si>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</si>
  <si>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</si>
  <si>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</si>
  <si>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</si>
  <si>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</si>
  <si>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</si>
  <si>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</si>
  <si>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</si>
  <si>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</si>
  <si>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</si>
  <si>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</si>
  <si>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</si>
  <si>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</si>
  <si>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</si>
  <si>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</si>
  <si>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</si>
  <si>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</si>
  <si>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</si>
  <si>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</si>
  <si>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</si>
  <si>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</si>
  <si>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</si>
  <si>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</si>
  <si>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</si>
  <si>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</si>
  <si>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</si>
  <si>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</si>
  <si>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</si>
  <si>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</si>
  <si>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</si>
  <si>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</si>
  <si>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</si>
  <si>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</si>
  <si>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</si>
  <si>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</si>
  <si>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</si>
  <si>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</si>
  <si>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</si>
  <si>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</si>
  <si>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</si>
  <si>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</si>
  <si>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</si>
  <si>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</si>
  <si>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</si>
  <si>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</si>
  <si>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</si>
  <si>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</si>
  <si>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</si>
  <si>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</si>
  <si>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</si>
  <si>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</si>
  <si>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</si>
  <si>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</si>
  <si>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</si>
  <si>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</si>
  <si>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</si>
  <si>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</si>
  <si>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</si>
  <si>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</si>
  <si>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</si>
  <si>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</si>
  <si>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</si>
  <si>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</si>
  <si>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</si>
  <si>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</si>
  <si>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</si>
  <si>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</si>
  <si>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</si>
  <si>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</si>
  <si>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</si>
  <si>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</si>
  <si>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</si>
  <si>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</si>
  <si>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</si>
  <si>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</si>
  <si>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</si>
  <si>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</si>
  <si>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</si>
  <si>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</si>
  <si>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</si>
  <si>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</si>
  <si>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</si>
  <si>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</si>
  <si>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</si>
  <si>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</si>
  <si>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</si>
  <si>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</si>
  <si>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</si>
  <si>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</si>
  <si>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</si>
  <si>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</si>
  <si>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</si>
  <si>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</si>
  <si>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</si>
  <si>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</si>
  <si>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</si>
  <si>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</si>
  <si>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</si>
  <si>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</si>
  <si>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</si>
  <si>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</si>
  <si>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</si>
  <si>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</si>
  <si>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</si>
  <si>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</si>
  <si>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</si>
  <si>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</si>
  <si>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</si>
  <si>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</si>
  <si>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</si>
  <si>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</si>
  <si>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</si>
  <si>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</si>
  <si>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</si>
  <si>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</si>
  <si>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</si>
  <si>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</si>
  <si>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</si>
  <si>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</si>
  <si>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</si>
  <si>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</si>
  <si>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</si>
  <si>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</si>
  <si>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</si>
  <si>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</si>
  <si>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</si>
  <si>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</si>
  <si>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</si>
  <si>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</si>
  <si>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</si>
  <si>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</si>
  <si>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</si>
  <si>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</si>
  <si>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</si>
  <si>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</si>
  <si>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</si>
  <si>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</si>
  <si>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</si>
  <si>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</si>
  <si>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</si>
  <si>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</si>
  <si>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</si>
  <si>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</si>
  <si>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</si>
  <si>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</si>
  <si>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</si>
  <si>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</si>
  <si>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</si>
  <si>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</si>
  <si>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</si>
  <si>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</si>
  <si>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</si>
  <si>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</si>
  <si>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</si>
  <si>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</si>
  <si>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</si>
  <si>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</si>
  <si>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</si>
  <si>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</si>
  <si>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</si>
  <si>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</si>
  <si>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</si>
  <si>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</si>
  <si>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</si>
  <si>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</si>
  <si>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</si>
  <si>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</si>
  <si>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</si>
  <si>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</si>
  <si>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</si>
  <si>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</si>
  <si>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</si>
  <si>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</si>
  <si>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</si>
  <si>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</si>
  <si>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</si>
  <si>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</si>
  <si>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</si>
  <si>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</si>
  <si>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</si>
  <si>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</si>
  <si>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</si>
  <si>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</si>
  <si>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</si>
  <si>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</si>
  <si>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</si>
  <si>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</si>
  <si>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</si>
  <si>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</si>
  <si>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</si>
  <si>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</si>
  <si>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</si>
  <si>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</si>
  <si>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</si>
  <si>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</si>
  <si>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</si>
  <si>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</si>
  <si>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</si>
  <si>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</si>
  <si>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</si>
  <si>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</si>
  <si>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</si>
  <si>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</si>
  <si>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</si>
  <si>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</si>
  <si>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</si>
  <si>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</si>
  <si>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</si>
  <si>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</si>
  <si>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</si>
  <si>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</si>
  <si>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</si>
  <si>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</si>
  <si>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</si>
  <si>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</si>
  <si>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</si>
  <si>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</si>
  <si>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</si>
  <si>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</si>
  <si>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</si>
  <si>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</si>
  <si>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</si>
  <si>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</si>
  <si>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</si>
  <si>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</si>
  <si>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</si>
  <si>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</si>
  <si>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</si>
  <si>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</si>
  <si>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</si>
  <si>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</si>
  <si>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</si>
  <si>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</si>
  <si>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</si>
  <si>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</si>
  <si>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</si>
  <si>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</si>
  <si>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</si>
  <si>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</si>
  <si>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</si>
  <si>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</si>
  <si>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</si>
  <si>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</si>
  <si>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</si>
  <si>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</si>
  <si>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</si>
  <si>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</si>
  <si>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</si>
  <si>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</si>
  <si>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</si>
  <si>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</si>
  <si>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</si>
  <si>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</si>
  <si>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</si>
  <si>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</si>
  <si>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</si>
  <si>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</si>
  <si>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</si>
  <si>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</si>
  <si>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</si>
  <si>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</si>
  <si>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</si>
  <si>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</si>
  <si>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</si>
  <si>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</si>
  <si>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</si>
  <si>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</si>
  <si>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</si>
  <si>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</si>
  <si>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</si>
  <si>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</si>
  <si>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</si>
  <si>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</si>
  <si>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</si>
  <si>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</si>
  <si>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</si>
  <si>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</si>
  <si>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</si>
  <si>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</si>
  <si>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</si>
  <si>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</si>
  <si>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</si>
  <si>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</si>
  <si>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</si>
  <si>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</si>
  <si>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</si>
  <si>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</si>
  <si>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</si>
  <si>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</si>
  <si>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</si>
  <si>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</si>
  <si>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</si>
  <si>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</si>
  <si>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</si>
  <si>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</si>
  <si>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</si>
  <si>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</si>
  <si>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</si>
  <si>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</si>
  <si>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</si>
  <si>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</si>
  <si>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</si>
  <si>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</si>
  <si>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</si>
  <si>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</si>
  <si>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</si>
  <si>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</si>
  <si>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</si>
  <si>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</si>
  <si>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</si>
  <si>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</si>
  <si>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</si>
  <si>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</si>
  <si>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</si>
  <si>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</si>
  <si>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</si>
  <si>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</si>
  <si>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</si>
  <si>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</si>
  <si>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</si>
  <si>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</si>
  <si>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</si>
  <si>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</si>
  <si>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</si>
  <si>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</si>
  <si>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</si>
  <si>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</si>
  <si>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</si>
  <si>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</si>
  <si>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</si>
  <si>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</si>
  <si>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</si>
  <si>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</si>
  <si>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</si>
  <si>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</si>
  <si>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</si>
  <si>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</si>
  <si>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</si>
  <si>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</si>
  <si>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</si>
  <si>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</si>
  <si>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</si>
  <si>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</si>
  <si>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</si>
  <si>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</si>
  <si>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</si>
  <si>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</si>
  <si>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</si>
  <si>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</si>
  <si>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</si>
  <si>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</si>
  <si>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</si>
  <si>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</si>
  <si>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</si>
  <si>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</si>
  <si>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</si>
  <si>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</si>
  <si>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</si>
  <si>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</si>
  <si>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</si>
  <si>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</si>
  <si>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</si>
  <si>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</si>
  <si>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</si>
  <si>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</si>
  <si>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</si>
  <si>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</si>
  <si>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</si>
  <si>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</si>
  <si>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</si>
  <si>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</si>
  <si>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</si>
  <si>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</si>
  <si>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</si>
  <si>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</si>
  <si>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</si>
  <si>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</si>
  <si>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</si>
  <si>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</si>
  <si>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</si>
  <si>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</si>
  <si>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</si>
  <si>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</si>
  <si>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</si>
  <si>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</si>
  <si>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</si>
  <si>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</si>
  <si>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</si>
  <si>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</si>
  <si>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</si>
  <si>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</si>
  <si>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</si>
  <si>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</si>
  <si>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</si>
  <si>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</si>
  <si>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</si>
  <si>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</si>
  <si>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</si>
  <si>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</si>
  <si>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</si>
  <si>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</si>
  <si>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</si>
  <si>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</si>
  <si>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</si>
  <si>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</si>
  <si>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</si>
  <si>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</si>
  <si>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</si>
  <si>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</si>
  <si>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</si>
  <si>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</si>
  <si>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</si>
  <si>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</si>
  <si>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</si>
  <si>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</si>
  <si>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</si>
  <si>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</si>
  <si>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</si>
  <si>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</si>
  <si>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</si>
  <si>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</si>
  <si>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</si>
  <si>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</si>
  <si>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</si>
  <si>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</si>
  <si>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</si>
  <si>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</si>
  <si>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</si>
  <si>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</si>
  <si>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</si>
  <si>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</si>
  <si>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</si>
  <si>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</si>
  <si>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</si>
  <si>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</si>
  <si>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</si>
  <si>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</si>
  <si>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</si>
  <si>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</si>
  <si>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</si>
  <si>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</si>
  <si>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</si>
  <si>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</si>
  <si>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</si>
  <si>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</si>
  <si>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</si>
  <si>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</si>
  <si>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</si>
  <si>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</si>
  <si>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</si>
  <si>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</si>
  <si>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</si>
  <si>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</si>
  <si>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</si>
  <si>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</si>
  <si>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</si>
  <si>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</si>
  <si>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</si>
  <si>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</si>
  <si>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</si>
  <si>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</si>
  <si>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</si>
  <si>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</si>
  <si>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</si>
  <si>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</si>
  <si>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</si>
  <si>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</si>
  <si>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</si>
  <si>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</si>
  <si>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</si>
  <si>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</si>
  <si>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</si>
  <si>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</si>
  <si>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</si>
  <si>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</si>
  <si>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</si>
  <si>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</si>
  <si>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</si>
  <si>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</si>
  <si>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</si>
  <si>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</si>
  <si>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</si>
  <si>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</si>
  <si>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</si>
  <si>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</si>
  <si>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</si>
  <si>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</si>
  <si>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</si>
  <si>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</si>
  <si>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</si>
  <si>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</si>
  <si>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</si>
  <si>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</si>
  <si>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</si>
  <si>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</si>
  <si>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</si>
  <si>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</si>
  <si>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</si>
  <si>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</si>
  <si>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</si>
  <si>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</si>
  <si>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</si>
  <si>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</si>
  <si>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</si>
  <si>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</si>
  <si>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</si>
  <si>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</si>
  <si>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</si>
  <si>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</si>
  <si>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</si>
  <si>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</si>
  <si>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</si>
  <si>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</si>
  <si>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</si>
  <si>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</si>
  <si>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</si>
  <si>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</si>
  <si>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</si>
  <si>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</si>
  <si>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</si>
  <si>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</si>
  <si>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</si>
  <si>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</si>
  <si>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</si>
  <si>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</si>
  <si>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</si>
  <si>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</si>
  <si>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</si>
  <si>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</si>
  <si>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</si>
  <si>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</si>
  <si>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</si>
  <si>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</si>
  <si>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</si>
  <si>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</si>
  <si>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</si>
  <si>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</si>
  <si>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</si>
  <si>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</si>
  <si>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</si>
  <si>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</si>
  <si>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</si>
  <si>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</si>
  <si>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</si>
  <si>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</si>
  <si>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</si>
  <si>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</si>
  <si>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</si>
  <si>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</si>
  <si>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</si>
  <si>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</si>
  <si>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</si>
  <si>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</si>
  <si>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</si>
  <si>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</si>
  <si>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</si>
  <si>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</si>
  <si>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</si>
  <si>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</si>
  <si>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</si>
  <si>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</si>
  <si>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</si>
  <si>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</si>
  <si>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</si>
  <si>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</si>
  <si>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</si>
  <si>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</si>
  <si>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</si>
  <si>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</si>
  <si>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</si>
  <si>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</si>
  <si>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</si>
  <si>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</si>
  <si>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</si>
  <si>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</si>
  <si>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</si>
  <si>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</si>
  <si>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</si>
  <si>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</si>
  <si>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</si>
  <si>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</si>
  <si>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</si>
  <si>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</si>
  <si>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</si>
  <si>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</si>
  <si>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輸入食品の監視体制強化等事業</t>
  </si>
  <si>
    <t>医薬・生活衛生局</t>
  </si>
  <si>
    <t>平成21年度</t>
  </si>
  <si>
    <t>終了予定なし</t>
  </si>
  <si>
    <t>生活衛生・食品安全企画課
食品基準審査課
食品監視安全課</t>
  </si>
  <si>
    <t>食品衛生法第２条等</t>
  </si>
  <si>
    <t>-</t>
  </si>
  <si>
    <t>日本へ食品を輸出する輸出国に対し現地査察等を行い輸入食品の安全性を確保するほか、全国で発生する食中毒事件に関する情報の関係機関との共有や食品の微生物に係る規格基準を整備すること等により、我が国の食品の安全・安心を確保する。</t>
  </si>
  <si>
    <t>食品等試験検査費</t>
  </si>
  <si>
    <t>庁費</t>
  </si>
  <si>
    <t>事業の中で、国内で発生する食中毒等の事件に関する情報共有、輸入食品に関する国内外での監視体制の強化に資する情報の収集、計画の策定を図ることが目標であるものについては、定量的な目標を設定することは困難である。</t>
  </si>
  <si>
    <t>効率的な予算執行</t>
  </si>
  <si>
    <t>事業実施にかかる単位当たりコストの減少率（対前年度比）
実績：当該年度
目標値：前年度</t>
  </si>
  <si>
    <t>千円</t>
  </si>
  <si>
    <t>地方自治体に情報提供した食中毒事件数</t>
  </si>
  <si>
    <t>件</t>
  </si>
  <si>
    <t>遺伝子組換え食品検知法開発数</t>
  </si>
  <si>
    <t>遺伝子組換え食品検査の外部精度管理</t>
  </si>
  <si>
    <t>食中毒調査結果及び食中毒に関する情報をシステムを用いて地方自治体に情報提供
単位当たりコスト＝X／Y
X：執行額
Y：地方自治体に情報提供した食中毒事件数</t>
    <phoneticPr fontId="5"/>
  </si>
  <si>
    <t>　　X/Y</t>
    <phoneticPr fontId="5"/>
  </si>
  <si>
    <t>食品等の安全性を確保すること（施策大目標Ⅱ-1）</t>
  </si>
  <si>
    <t>食品等の飲食に起因する衛生上の危害の発生を防止すること（施策目標Ⅱ-1-1）</t>
  </si>
  <si>
    <t>輸入食品の検査に必要な事業</t>
  </si>
  <si>
    <t>325</t>
  </si>
  <si>
    <t>295</t>
  </si>
  <si>
    <t>254</t>
  </si>
  <si>
    <t>298</t>
  </si>
  <si>
    <t>310</t>
  </si>
  <si>
    <t>323</t>
  </si>
  <si>
    <t>320</t>
  </si>
  <si>
    <t>330</t>
  </si>
  <si>
    <t>336</t>
  </si>
  <si>
    <t>○</t>
  </si>
  <si>
    <t>社会保障関係情報化業務庁費</t>
    <rPh sb="0" eb="2">
      <t>シャカイ</t>
    </rPh>
    <rPh sb="2" eb="4">
      <t>ホショウ</t>
    </rPh>
    <rPh sb="4" eb="6">
      <t>カンケイ</t>
    </rPh>
    <rPh sb="6" eb="9">
      <t>ジョウホウカ</t>
    </rPh>
    <rPh sb="9" eb="11">
      <t>ギョウム</t>
    </rPh>
    <rPh sb="11" eb="13">
      <t>チョウヒ</t>
    </rPh>
    <phoneticPr fontId="5"/>
  </si>
  <si>
    <t>衛生関係指導者養成等委託費</t>
    <rPh sb="0" eb="2">
      <t>エイセイ</t>
    </rPh>
    <rPh sb="2" eb="4">
      <t>カンケイ</t>
    </rPh>
    <rPh sb="4" eb="7">
      <t>シドウシャ</t>
    </rPh>
    <rPh sb="7" eb="10">
      <t>ヨウセイトウ</t>
    </rPh>
    <rPh sb="10" eb="13">
      <t>イタクヒ</t>
    </rPh>
    <phoneticPr fontId="5"/>
  </si>
  <si>
    <t>職員旅費</t>
    <rPh sb="0" eb="2">
      <t>ショクイン</t>
    </rPh>
    <rPh sb="2" eb="4">
      <t>リョヒ</t>
    </rPh>
    <phoneticPr fontId="5"/>
  </si>
  <si>
    <t>我が国における食品輸入時検査等での違反事例等に関する調査を実施し、調査結果に基づき輸出国政府に改善要請を行うことなどにより、輸入食品の監視体制の強化を行う。また、全国で発生する食中毒事件に関する情報を地方自治体等関係機関と共有するほか、国内食品関係事業者の衛生管理水準を高めるための事業などを実施する。そして、ＦＡＯ／ＷＨＯ合同食品規格計画（コーデックス委員会）への参画のために必要な情報の整理や検討会の開催等についても実施する。</t>
    <phoneticPr fontId="5"/>
  </si>
  <si>
    <t>厚労</t>
  </si>
  <si>
    <t>巽　慎一
近澤　和彦
三木　朗</t>
    <rPh sb="0" eb="1">
      <t>タツミ</t>
    </rPh>
    <phoneticPr fontId="5"/>
  </si>
  <si>
    <t>-</t>
    <phoneticPr fontId="5"/>
  </si>
  <si>
    <t>-</t>
    <phoneticPr fontId="5"/>
  </si>
  <si>
    <t>・我が国における食品の安全・安心を確保するための情報収集・情報共有を図ることを目標に、食中毒事件発生時における自治体への情報提供などを実施。
・我が国における食品の安全・安心確保のため、毎年度輸入食品監視指導計画を策定の上輸入食品の監視指導を実施し、輸入条件に適合しない輸入食品案件の調査及び調査結果に基づく輸出国政府への改善要請を実施。
・安全性未審査の遺伝子組み換え食品の輸入・流通を防ぐため、輸入時の検査等に適用する検知法を開発し自治体等への普及を実施。</t>
    <phoneticPr fontId="5"/>
  </si>
  <si>
    <t>輸入食品の安全性確保のための必要な旅費
単位当たりコスト＝X／Y
X：執行額
Y：出張述べ人数</t>
  </si>
  <si>
    <t>遺伝子組み換え食品検知法
単位コスト当たり＝X／Y
X：執行額
Y：活動実績</t>
  </si>
  <si>
    <t>遺伝子組み換え食品検査の外部精度管理
単位当たりコスト＝X／Y
X：執行額
Y：活動実績</t>
  </si>
  <si>
    <t>‐</t>
  </si>
  <si>
    <t>「輸入食品の検査に必要な事業」は、検疫所において輸入食品の検査等を行うための事業であるが、当事業は食品の輸出国政府に対して現地調査等を行う事業である。</t>
    <phoneticPr fontId="5"/>
  </si>
  <si>
    <t>目標どおりの実績となっている。</t>
  </si>
  <si>
    <t>事業実施に当たって、他の手段等は考えられない。</t>
  </si>
  <si>
    <t>見込に見合っており、輸入食品のモニタリング検査は当初見込みを超えて実施している。</t>
  </si>
  <si>
    <t>国民の生命・健康に直結しかつ国民や社会の関心が非常に高いテーマであり、ニーズを的確に反映している。</t>
  </si>
  <si>
    <t>輸入食品の安全性確保のためには、輸入条件の交渉等の協議は国家間で行われること、輸入時の流通前の検査が必要であり一地域のみの施策でなく全国共通的な対策が必要なため地方自治体、民間に委ねることはできず、国が直接実施する必要がある。</t>
  </si>
  <si>
    <t>食品の安全性を確保するための事業であり、国民の生命・健康に直結するため、優先度は非常に高い。</t>
  </si>
  <si>
    <t>食品の安全確保に必要な経費に支出している。</t>
  </si>
  <si>
    <t>食中毒事件数については年間1,000件程度で下げ止まりの状態を維持しており、また、輸入食品の安全性確保について、輸入食品監視指導計画を策定し、重点的、効果的かつ効率的に監視指導を実施している。</t>
    <rPh sb="0" eb="3">
      <t>ショクチュウドク</t>
    </rPh>
    <rPh sb="3" eb="6">
      <t>ジケンスウ</t>
    </rPh>
    <rPh sb="11" eb="12">
      <t>ネン</t>
    </rPh>
    <rPh sb="12" eb="13">
      <t>カン</t>
    </rPh>
    <rPh sb="18" eb="19">
      <t>ケン</t>
    </rPh>
    <rPh sb="19" eb="21">
      <t>テイド</t>
    </rPh>
    <rPh sb="22" eb="23">
      <t>サ</t>
    </rPh>
    <rPh sb="24" eb="25">
      <t>ド</t>
    </rPh>
    <rPh sb="28" eb="30">
      <t>ジョウタイ</t>
    </rPh>
    <rPh sb="31" eb="33">
      <t>イジ</t>
    </rPh>
    <rPh sb="41" eb="43">
      <t>ユニュウ</t>
    </rPh>
    <phoneticPr fontId="5"/>
  </si>
  <si>
    <t>賃金</t>
    <rPh sb="0" eb="2">
      <t>チンギン</t>
    </rPh>
    <phoneticPr fontId="5"/>
  </si>
  <si>
    <t>E. 資金前渡官吏</t>
    <rPh sb="3" eb="5">
      <t>シキン</t>
    </rPh>
    <rPh sb="5" eb="7">
      <t>ゼント</t>
    </rPh>
    <rPh sb="7" eb="9">
      <t>カンリ</t>
    </rPh>
    <phoneticPr fontId="5"/>
  </si>
  <si>
    <t>非常勤職員賃金</t>
    <rPh sb="0" eb="3">
      <t>ヒジョウキン</t>
    </rPh>
    <rPh sb="3" eb="5">
      <t>ショクイン</t>
    </rPh>
    <rPh sb="5" eb="7">
      <t>チンギン</t>
    </rPh>
    <phoneticPr fontId="5"/>
  </si>
  <si>
    <t>F. 株式会社薬研社</t>
    <rPh sb="3" eb="7">
      <t>カブシキガイシャ</t>
    </rPh>
    <rPh sb="7" eb="8">
      <t>ヤク</t>
    </rPh>
    <rPh sb="8" eb="9">
      <t>ケン</t>
    </rPh>
    <rPh sb="9" eb="10">
      <t>シャ</t>
    </rPh>
    <phoneticPr fontId="5"/>
  </si>
  <si>
    <t>消耗品費</t>
    <rPh sb="0" eb="3">
      <t>ショウモウヒン</t>
    </rPh>
    <rPh sb="3" eb="4">
      <t>ヒ</t>
    </rPh>
    <phoneticPr fontId="5"/>
  </si>
  <si>
    <t>役務費</t>
    <rPh sb="0" eb="2">
      <t>エキム</t>
    </rPh>
    <rPh sb="2" eb="3">
      <t>ヒ</t>
    </rPh>
    <phoneticPr fontId="5"/>
  </si>
  <si>
    <t>備品費</t>
    <rPh sb="0" eb="3">
      <t>ビヒンヒ</t>
    </rPh>
    <phoneticPr fontId="5"/>
  </si>
  <si>
    <t>検査消耗品購入費</t>
    <rPh sb="0" eb="2">
      <t>ケンサ</t>
    </rPh>
    <rPh sb="2" eb="5">
      <t>ショウモウヒン</t>
    </rPh>
    <rPh sb="5" eb="8">
      <t>コウニュウヒ</t>
    </rPh>
    <phoneticPr fontId="5"/>
  </si>
  <si>
    <t>検査機器修理費</t>
    <rPh sb="0" eb="2">
      <t>ケンサ</t>
    </rPh>
    <rPh sb="2" eb="4">
      <t>キキ</t>
    </rPh>
    <rPh sb="4" eb="7">
      <t>シュウリヒ</t>
    </rPh>
    <phoneticPr fontId="5"/>
  </si>
  <si>
    <t>検査機器購入費</t>
    <rPh sb="0" eb="2">
      <t>ケンサ</t>
    </rPh>
    <rPh sb="2" eb="4">
      <t>キキ</t>
    </rPh>
    <rPh sb="4" eb="7">
      <t>コウニュウヒ</t>
    </rPh>
    <phoneticPr fontId="5"/>
  </si>
  <si>
    <t>資金前渡官吏</t>
    <rPh sb="0" eb="2">
      <t>シキン</t>
    </rPh>
    <rPh sb="2" eb="4">
      <t>ゼント</t>
    </rPh>
    <rPh sb="4" eb="6">
      <t>カンリ</t>
    </rPh>
    <phoneticPr fontId="5"/>
  </si>
  <si>
    <t>-</t>
    <phoneticPr fontId="5"/>
  </si>
  <si>
    <t>輸入食品の監視体制強化等事業に関する業務（賃金）</t>
    <rPh sb="0" eb="2">
      <t>ユニュウ</t>
    </rPh>
    <rPh sb="2" eb="4">
      <t>ショクヒン</t>
    </rPh>
    <rPh sb="5" eb="7">
      <t>カンシ</t>
    </rPh>
    <rPh sb="7" eb="9">
      <t>タイセイ</t>
    </rPh>
    <rPh sb="9" eb="11">
      <t>キョウカ</t>
    </rPh>
    <rPh sb="11" eb="12">
      <t>トウ</t>
    </rPh>
    <rPh sb="12" eb="14">
      <t>ジギョウ</t>
    </rPh>
    <rPh sb="15" eb="16">
      <t>カン</t>
    </rPh>
    <rPh sb="18" eb="20">
      <t>ギョウム</t>
    </rPh>
    <rPh sb="21" eb="23">
      <t>チンギン</t>
    </rPh>
    <phoneticPr fontId="5"/>
  </si>
  <si>
    <t>フタバ事務器株式会社</t>
    <rPh sb="3" eb="5">
      <t>ジム</t>
    </rPh>
    <rPh sb="5" eb="6">
      <t>キ</t>
    </rPh>
    <rPh sb="6" eb="10">
      <t>カブシキガイシャ</t>
    </rPh>
    <phoneticPr fontId="5"/>
  </si>
  <si>
    <t>昭和電工ガスプロダクツ株式会社</t>
    <rPh sb="0" eb="2">
      <t>ショウワ</t>
    </rPh>
    <rPh sb="2" eb="4">
      <t>デンコウ</t>
    </rPh>
    <rPh sb="11" eb="15">
      <t>カブシキガイシャ</t>
    </rPh>
    <phoneticPr fontId="5"/>
  </si>
  <si>
    <t>ヤマト運輸株式会社</t>
    <rPh sb="3" eb="5">
      <t>ウンユ</t>
    </rPh>
    <rPh sb="5" eb="9">
      <t>カブシキガイシャ</t>
    </rPh>
    <phoneticPr fontId="5"/>
  </si>
  <si>
    <t>尾崎理化株式会社</t>
    <rPh sb="0" eb="2">
      <t>オザキ</t>
    </rPh>
    <rPh sb="2" eb="4">
      <t>リカ</t>
    </rPh>
    <rPh sb="4" eb="8">
      <t>カブシキガイシャ</t>
    </rPh>
    <phoneticPr fontId="5"/>
  </si>
  <si>
    <t>岩井化学薬品株式会社</t>
    <rPh sb="0" eb="2">
      <t>イワイ</t>
    </rPh>
    <rPh sb="2" eb="4">
      <t>カガク</t>
    </rPh>
    <rPh sb="4" eb="6">
      <t>ヤクヒン</t>
    </rPh>
    <rPh sb="6" eb="10">
      <t>カブシキガイシャ</t>
    </rPh>
    <phoneticPr fontId="5"/>
  </si>
  <si>
    <r>
      <t>T</t>
    </r>
    <r>
      <rPr>
        <sz val="11"/>
        <rFont val="ＭＳ Ｐゴシック"/>
        <family val="3"/>
        <charset val="128"/>
      </rPr>
      <t>hinkSCIENCE株式会社</t>
    </r>
    <rPh sb="12" eb="16">
      <t>カブシキガイシャ</t>
    </rPh>
    <phoneticPr fontId="5"/>
  </si>
  <si>
    <t>株式会社チヨダサイエンス</t>
    <rPh sb="0" eb="4">
      <t>カブシキガイシャ</t>
    </rPh>
    <phoneticPr fontId="5"/>
  </si>
  <si>
    <t>株式会社ヤマダデンキ</t>
    <rPh sb="0" eb="4">
      <t>カブシキガイシャ</t>
    </rPh>
    <phoneticPr fontId="5"/>
  </si>
  <si>
    <r>
      <t>S</t>
    </r>
    <r>
      <rPr>
        <sz val="11"/>
        <rFont val="ＭＳ Ｐゴシック"/>
        <family val="3"/>
        <charset val="128"/>
      </rPr>
      <t>CSK株式会社</t>
    </r>
    <rPh sb="4" eb="8">
      <t>カブシキガイシャ</t>
    </rPh>
    <phoneticPr fontId="5"/>
  </si>
  <si>
    <t>株式会社薬研社</t>
    <rPh sb="0" eb="4">
      <t>カブシキガイシャ</t>
    </rPh>
    <rPh sb="4" eb="7">
      <t>ヤクケンシャ</t>
    </rPh>
    <phoneticPr fontId="5"/>
  </si>
  <si>
    <r>
      <t>S</t>
    </r>
    <r>
      <rPr>
        <sz val="11"/>
        <rFont val="ＭＳ Ｐゴシック"/>
        <family val="3"/>
        <charset val="128"/>
      </rPr>
      <t>ASソフトウェア年間ライセンス更新料</t>
    </r>
    <rPh sb="9" eb="11">
      <t>ネンカン</t>
    </rPh>
    <rPh sb="16" eb="19">
      <t>コウシンリョウ</t>
    </rPh>
    <phoneticPr fontId="5"/>
  </si>
  <si>
    <t>雑役務費</t>
    <rPh sb="0" eb="4">
      <t>ザツエキムヒ</t>
    </rPh>
    <phoneticPr fontId="5"/>
  </si>
  <si>
    <t>ドライアイス購入費</t>
    <rPh sb="6" eb="9">
      <t>コウニュウヒ</t>
    </rPh>
    <phoneticPr fontId="5"/>
  </si>
  <si>
    <t>備品購入費等</t>
    <rPh sb="0" eb="2">
      <t>ビヒン</t>
    </rPh>
    <rPh sb="2" eb="4">
      <t>コウニュウ</t>
    </rPh>
    <rPh sb="4" eb="5">
      <t>ヒ</t>
    </rPh>
    <rPh sb="5" eb="6">
      <t>トウ</t>
    </rPh>
    <phoneticPr fontId="5"/>
  </si>
  <si>
    <t>消耗品購入費等</t>
    <rPh sb="0" eb="3">
      <t>ショウモウヒン</t>
    </rPh>
    <rPh sb="3" eb="5">
      <t>コウニュウ</t>
    </rPh>
    <rPh sb="5" eb="7">
      <t>ヒトウ</t>
    </rPh>
    <phoneticPr fontId="5"/>
  </si>
  <si>
    <t>英文校正費</t>
    <rPh sb="0" eb="2">
      <t>エイブン</t>
    </rPh>
    <rPh sb="2" eb="4">
      <t>コウセイ</t>
    </rPh>
    <rPh sb="4" eb="5">
      <t>ヒ</t>
    </rPh>
    <phoneticPr fontId="5"/>
  </si>
  <si>
    <t>消耗品購入費</t>
    <rPh sb="0" eb="3">
      <t>ショウモウヒン</t>
    </rPh>
    <rPh sb="3" eb="5">
      <t>コウニュウ</t>
    </rPh>
    <rPh sb="5" eb="6">
      <t>ヒ</t>
    </rPh>
    <phoneticPr fontId="5"/>
  </si>
  <si>
    <t>宅急便代金</t>
    <rPh sb="0" eb="3">
      <t>タッキュウビン</t>
    </rPh>
    <rPh sb="3" eb="5">
      <t>ダイキン</t>
    </rPh>
    <phoneticPr fontId="5"/>
  </si>
  <si>
    <t>飲食店等食品事業者におけるHACCP理解醸成事業</t>
    <phoneticPr fontId="5"/>
  </si>
  <si>
    <t>公益社団法人日本食品衛生協会</t>
    <phoneticPr fontId="5"/>
  </si>
  <si>
    <t>補助金等交付</t>
  </si>
  <si>
    <t>C. 公益社団法人日本食品衛生協会</t>
    <phoneticPr fontId="5"/>
  </si>
  <si>
    <t>印刷製本費</t>
    <rPh sb="0" eb="2">
      <t>インサツ</t>
    </rPh>
    <rPh sb="2" eb="5">
      <t>セイホンヒ</t>
    </rPh>
    <phoneticPr fontId="5"/>
  </si>
  <si>
    <t>HACCP導入支援事業</t>
  </si>
  <si>
    <t>HACCP導入支援事業</t>
    <phoneticPr fontId="5"/>
  </si>
  <si>
    <t>岩手県</t>
    <rPh sb="0" eb="3">
      <t>イワテケン</t>
    </rPh>
    <phoneticPr fontId="5"/>
  </si>
  <si>
    <t>横浜市</t>
    <rPh sb="0" eb="3">
      <t>ヨコハマシ</t>
    </rPh>
    <phoneticPr fontId="5"/>
  </si>
  <si>
    <t>京都市</t>
    <rPh sb="0" eb="3">
      <t>キョウトシ</t>
    </rPh>
    <phoneticPr fontId="5"/>
  </si>
  <si>
    <t>京都府</t>
    <rPh sb="0" eb="3">
      <t>キョウトフ</t>
    </rPh>
    <phoneticPr fontId="5"/>
  </si>
  <si>
    <t>大阪府</t>
    <rPh sb="0" eb="3">
      <t>オオサカフ</t>
    </rPh>
    <phoneticPr fontId="5"/>
  </si>
  <si>
    <t>滋賀県</t>
    <rPh sb="0" eb="3">
      <t>シガケン</t>
    </rPh>
    <phoneticPr fontId="5"/>
  </si>
  <si>
    <t>千葉市</t>
    <rPh sb="0" eb="3">
      <t>チバシ</t>
    </rPh>
    <phoneticPr fontId="5"/>
  </si>
  <si>
    <t>那覇市</t>
    <rPh sb="0" eb="3">
      <t>ナハシ</t>
    </rPh>
    <phoneticPr fontId="5"/>
  </si>
  <si>
    <t>福岡県</t>
    <rPh sb="0" eb="3">
      <t>フクオカケン</t>
    </rPh>
    <phoneticPr fontId="5"/>
  </si>
  <si>
    <t>個人A</t>
    <rPh sb="0" eb="2">
      <t>コジン</t>
    </rPh>
    <phoneticPr fontId="5"/>
  </si>
  <si>
    <t>旅費</t>
    <rPh sb="0" eb="2">
      <t>リョヒ</t>
    </rPh>
    <phoneticPr fontId="5"/>
  </si>
  <si>
    <t>輸入食品の監視体制強化等事業に関する業務（賃金）</t>
    <phoneticPr fontId="5"/>
  </si>
  <si>
    <t>G. 資金前渡官吏</t>
    <phoneticPr fontId="5"/>
  </si>
  <si>
    <t>株式会社バイオテック・ラボ</t>
    <rPh sb="0" eb="4">
      <t>カブシキガイシャ</t>
    </rPh>
    <phoneticPr fontId="5"/>
  </si>
  <si>
    <t>検査機器更新作業費</t>
    <rPh sb="0" eb="2">
      <t>ケンサ</t>
    </rPh>
    <rPh sb="2" eb="4">
      <t>キキ</t>
    </rPh>
    <rPh sb="4" eb="6">
      <t>コウシン</t>
    </rPh>
    <rPh sb="6" eb="8">
      <t>サギョウ</t>
    </rPh>
    <rPh sb="8" eb="9">
      <t>ヒ</t>
    </rPh>
    <phoneticPr fontId="5"/>
  </si>
  <si>
    <t>H. 株式会社バイオテック・ラボ</t>
    <phoneticPr fontId="5"/>
  </si>
  <si>
    <t>株式会社和科盛商会</t>
    <rPh sb="0" eb="4">
      <t>カブシキガイシャ</t>
    </rPh>
    <rPh sb="4" eb="5">
      <t>ワ</t>
    </rPh>
    <rPh sb="5" eb="6">
      <t>カ</t>
    </rPh>
    <rPh sb="6" eb="7">
      <t>モ</t>
    </rPh>
    <rPh sb="7" eb="9">
      <t>ショウカイ</t>
    </rPh>
    <phoneticPr fontId="5"/>
  </si>
  <si>
    <t>九電みらいエナジー株式会社</t>
    <rPh sb="0" eb="2">
      <t>キュウデン</t>
    </rPh>
    <rPh sb="9" eb="13">
      <t>カブシキガイシャ</t>
    </rPh>
    <phoneticPr fontId="5"/>
  </si>
  <si>
    <t>日本空調サービス株式会社</t>
    <rPh sb="0" eb="2">
      <t>ニホン</t>
    </rPh>
    <rPh sb="2" eb="4">
      <t>クウチョウ</t>
    </rPh>
    <rPh sb="8" eb="12">
      <t>カブシキガイシャ</t>
    </rPh>
    <phoneticPr fontId="5"/>
  </si>
  <si>
    <t>WDB株式会社</t>
    <rPh sb="3" eb="7">
      <t>カブシキガイシャ</t>
    </rPh>
    <phoneticPr fontId="5"/>
  </si>
  <si>
    <t>エイチ・シー・ネットワークス株式会社</t>
    <rPh sb="14" eb="18">
      <t>カブシキガイシャ</t>
    </rPh>
    <phoneticPr fontId="5"/>
  </si>
  <si>
    <t>株式会社東機システムサービス</t>
    <rPh sb="0" eb="4">
      <t>カブシキガイシャ</t>
    </rPh>
    <rPh sb="4" eb="5">
      <t>ヒガシ</t>
    </rPh>
    <rPh sb="5" eb="6">
      <t>キ</t>
    </rPh>
    <phoneticPr fontId="5"/>
  </si>
  <si>
    <t>宮崎化学薬品株式会社</t>
    <rPh sb="0" eb="2">
      <t>ミヤザキ</t>
    </rPh>
    <rPh sb="2" eb="4">
      <t>カガク</t>
    </rPh>
    <rPh sb="4" eb="6">
      <t>ヤクヒン</t>
    </rPh>
    <rPh sb="6" eb="10">
      <t>カブシキガイシャ</t>
    </rPh>
    <phoneticPr fontId="5"/>
  </si>
  <si>
    <t>株式会社伊藤サプライ</t>
    <rPh sb="0" eb="4">
      <t>カブシキガイシャ</t>
    </rPh>
    <rPh sb="4" eb="6">
      <t>イトウ</t>
    </rPh>
    <phoneticPr fontId="5"/>
  </si>
  <si>
    <t>備品購入費</t>
    <rPh sb="0" eb="2">
      <t>ビヒン</t>
    </rPh>
    <rPh sb="2" eb="4">
      <t>コウニュウ</t>
    </rPh>
    <rPh sb="4" eb="5">
      <t>ヒ</t>
    </rPh>
    <phoneticPr fontId="5"/>
  </si>
  <si>
    <t>電気料</t>
    <rPh sb="0" eb="3">
      <t>デンキリョウ</t>
    </rPh>
    <phoneticPr fontId="5"/>
  </si>
  <si>
    <t>備品購入費等</t>
    <rPh sb="0" eb="2">
      <t>ビヒン</t>
    </rPh>
    <rPh sb="2" eb="5">
      <t>コウニュウヒ</t>
    </rPh>
    <rPh sb="5" eb="6">
      <t>トウ</t>
    </rPh>
    <phoneticPr fontId="5"/>
  </si>
  <si>
    <t>消耗品購入費</t>
    <rPh sb="0" eb="3">
      <t>ショウモウヒン</t>
    </rPh>
    <rPh sb="3" eb="6">
      <t>コウニュウヒ</t>
    </rPh>
    <phoneticPr fontId="5"/>
  </si>
  <si>
    <t>備品購入費</t>
    <rPh sb="0" eb="2">
      <t>ビヒン</t>
    </rPh>
    <rPh sb="2" eb="5">
      <t>コウニュウヒ</t>
    </rPh>
    <phoneticPr fontId="5"/>
  </si>
  <si>
    <t>人材派遣業務</t>
    <rPh sb="0" eb="2">
      <t>ジンザイ</t>
    </rPh>
    <rPh sb="2" eb="4">
      <t>ハケン</t>
    </rPh>
    <rPh sb="4" eb="6">
      <t>ギョウム</t>
    </rPh>
    <phoneticPr fontId="5"/>
  </si>
  <si>
    <t>施設整備費</t>
    <rPh sb="0" eb="2">
      <t>シセツ</t>
    </rPh>
    <rPh sb="2" eb="4">
      <t>セイビ</t>
    </rPh>
    <rPh sb="4" eb="5">
      <t>ヒ</t>
    </rPh>
    <phoneticPr fontId="5"/>
  </si>
  <si>
    <t>D. 横浜市</t>
    <rPh sb="3" eb="6">
      <t>ヨコハマシ</t>
    </rPh>
    <phoneticPr fontId="5"/>
  </si>
  <si>
    <t>消耗品費</t>
    <rPh sb="0" eb="3">
      <t>ショウモウヒン</t>
    </rPh>
    <rPh sb="3" eb="4">
      <t>ヒ</t>
    </rPh>
    <phoneticPr fontId="5"/>
  </si>
  <si>
    <t>食品長期監視事業</t>
    <phoneticPr fontId="5"/>
  </si>
  <si>
    <t>横浜市</t>
    <rPh sb="0" eb="3">
      <t>ヨコハマシ</t>
    </rPh>
    <phoneticPr fontId="5"/>
  </si>
  <si>
    <t>名古屋市</t>
    <rPh sb="0" eb="4">
      <t>ナゴヤシ</t>
    </rPh>
    <phoneticPr fontId="5"/>
  </si>
  <si>
    <t>-</t>
    <phoneticPr fontId="5"/>
  </si>
  <si>
    <t>A</t>
  </si>
  <si>
    <t>有</t>
  </si>
  <si>
    <t>輸入食品のモニタリング検査等の実施により食品の安全性を確保するとともに、検査結果を踏まえて輸出先相手国への指導等を行う等、十分に活用されている状況である。</t>
    <phoneticPr fontId="5"/>
  </si>
  <si>
    <t>44,839/887</t>
    <phoneticPr fontId="5"/>
  </si>
  <si>
    <t>110,427/887</t>
    <phoneticPr fontId="5"/>
  </si>
  <si>
    <t>61,685/1,061</t>
    <phoneticPr fontId="5"/>
  </si>
  <si>
    <t>62,054/1,330</t>
    <phoneticPr fontId="5"/>
  </si>
  <si>
    <t>15,552/31</t>
    <phoneticPr fontId="5"/>
  </si>
  <si>
    <t>17,526/34</t>
    <phoneticPr fontId="5"/>
  </si>
  <si>
    <t>18,837/37</t>
    <phoneticPr fontId="5"/>
  </si>
  <si>
    <t>7,057/1</t>
    <phoneticPr fontId="5"/>
  </si>
  <si>
    <t>6,660/1</t>
    <phoneticPr fontId="5"/>
  </si>
  <si>
    <t>6,764/1</t>
    <phoneticPr fontId="5"/>
  </si>
  <si>
    <t>6,756/1</t>
    <phoneticPr fontId="5"/>
  </si>
  <si>
    <t>9,289/1</t>
    <phoneticPr fontId="5"/>
  </si>
  <si>
    <t>11,067/1</t>
    <phoneticPr fontId="5"/>
  </si>
  <si>
    <t>10,042/1</t>
    <phoneticPr fontId="5"/>
  </si>
  <si>
    <t>10,501/1</t>
    <phoneticPr fontId="5"/>
  </si>
  <si>
    <t>件以下</t>
    <rPh sb="1" eb="3">
      <t>イカ</t>
    </rPh>
    <phoneticPr fontId="5"/>
  </si>
  <si>
    <t>毎年度輸入食品監視指導計画を策定し輸入食品の監視指導を実施しているところ、その内、モニタリング検査についての実施数（令和２年度実績集計中）</t>
    <rPh sb="58" eb="60">
      <t>レイワ</t>
    </rPh>
    <rPh sb="61" eb="63">
      <t>ネンド</t>
    </rPh>
    <rPh sb="63" eb="65">
      <t>ジッセキ</t>
    </rPh>
    <rPh sb="65" eb="68">
      <t>シュウケイチュウ</t>
    </rPh>
    <phoneticPr fontId="5"/>
  </si>
  <si>
    <t>-</t>
    <phoneticPr fontId="5"/>
  </si>
  <si>
    <t>新型コロナウイルス感染症により、当初予定していた海外出張を実施できなかったことで不用が生じたものであり、やむを得ない理由である。</t>
    <rPh sb="0" eb="2">
      <t>シンガタ</t>
    </rPh>
    <rPh sb="9" eb="12">
      <t>カンセンショウ</t>
    </rPh>
    <rPh sb="16" eb="18">
      <t>トウショ</t>
    </rPh>
    <rPh sb="18" eb="20">
      <t>ヨテイ</t>
    </rPh>
    <rPh sb="24" eb="26">
      <t>カイガイ</t>
    </rPh>
    <rPh sb="26" eb="28">
      <t>シュッチョウ</t>
    </rPh>
    <rPh sb="29" eb="31">
      <t>ジッシ</t>
    </rPh>
    <phoneticPr fontId="5"/>
  </si>
  <si>
    <t>適切に予算を執行し、事業の目標が達成できており、このまま継続して事業を実施する。
輸入食品の安全性確保については、引き続き、問題発生の未然防止のために輸出国に対し計画的に現地調査を実施し、輸出国の衛生管理体制の確認や我が国の食品衛生法規制の周知を輸出国に行うなど、効率的な輸入食品の監視体制の一層の強化・充実を図る。
なお、令和２年度については、新型コロナウイルス感染症による影響のため、海外の現地調査の代替として暫定的にWeb会議を通じて輸出国政府との協議を行っており、引き続き状況を踏まえ、目的達成を目指す。</t>
    <phoneticPr fontId="5"/>
  </si>
  <si>
    <t>-</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</si>
  <si>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</si>
  <si>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</si>
  <si>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</si>
  <si>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</si>
  <si>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</si>
  <si>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</si>
  <si>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</si>
  <si>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</si>
  <si>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</si>
  <si>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B. 個人A</t>
    <rPh sb="3" eb="5">
      <t>コジン</t>
    </rPh>
    <phoneticPr fontId="5"/>
  </si>
  <si>
    <t>旅費</t>
    <rPh sb="0" eb="2">
      <t>リョヒ</t>
    </rPh>
    <phoneticPr fontId="5"/>
  </si>
  <si>
    <t>職員旅費</t>
    <rPh sb="0" eb="2">
      <t>ショクイン</t>
    </rPh>
    <rPh sb="2" eb="4">
      <t>リョヒ</t>
    </rPh>
    <phoneticPr fontId="5"/>
  </si>
  <si>
    <t>0/0</t>
    <phoneticPr fontId="5"/>
  </si>
  <si>
    <t>原則として一般競争入札を行って競争性の確保を図っているが、結果として一者応札となった案件については、今後、公告期間を長期に設定するなど、改善を図る。
競争性のない随意契約についても、法令に基づき当該者でしか契約を履行できないものに限り、また、契約締結に当たっては価格交渉を行っており、妥当である。</t>
    <rPh sb="29" eb="31">
      <t>ケッカ</t>
    </rPh>
    <rPh sb="34" eb="35">
      <t>イッ</t>
    </rPh>
    <rPh sb="35" eb="36">
      <t>シャ</t>
    </rPh>
    <rPh sb="36" eb="38">
      <t>オウサツ</t>
    </rPh>
    <rPh sb="42" eb="44">
      <t>アンケン</t>
    </rPh>
    <rPh sb="121" eb="123">
      <t>ケイヤク</t>
    </rPh>
    <rPh sb="123" eb="125">
      <t>テイケツ</t>
    </rPh>
    <rPh sb="126" eb="127">
      <t>ア</t>
    </rPh>
    <rPh sb="131" eb="133">
      <t>カカク</t>
    </rPh>
    <rPh sb="133" eb="135">
      <t>コウショウ</t>
    </rPh>
    <rPh sb="136" eb="137">
      <t>オコナ</t>
    </rPh>
    <phoneticPr fontId="5"/>
  </si>
  <si>
    <t>エヌ・ティ・ティ・コミュニケーションズ株式会社</t>
  </si>
  <si>
    <t>令和３年度以降における厚生労働省統合ネットワーク回線・機器に係る供給（設計・構築、テスト、移行、運用、保守等）業務一式</t>
  </si>
  <si>
    <t>-</t>
    <phoneticPr fontId="5"/>
  </si>
  <si>
    <t>日本コンピュータシステム株式会社</t>
    <phoneticPr fontId="5"/>
  </si>
  <si>
    <t>食品保健総合情報処理システムのシステム更改・運用保守業務一式</t>
    <rPh sb="0" eb="2">
      <t>ショクヒン</t>
    </rPh>
    <rPh sb="2" eb="4">
      <t>ホケン</t>
    </rPh>
    <rPh sb="4" eb="6">
      <t>ソウゴウ</t>
    </rPh>
    <rPh sb="6" eb="8">
      <t>ジョウホウ</t>
    </rPh>
    <rPh sb="8" eb="10">
      <t>ショリ</t>
    </rPh>
    <rPh sb="19" eb="21">
      <t>コウカイ</t>
    </rPh>
    <rPh sb="22" eb="24">
      <t>ウンヨウ</t>
    </rPh>
    <rPh sb="24" eb="26">
      <t>ホシュ</t>
    </rPh>
    <rPh sb="26" eb="28">
      <t>ギョウム</t>
    </rPh>
    <rPh sb="28" eb="30">
      <t>イッシキ</t>
    </rPh>
    <phoneticPr fontId="5"/>
  </si>
  <si>
    <t>役務費</t>
    <rPh sb="0" eb="2">
      <t>エキム</t>
    </rPh>
    <rPh sb="2" eb="3">
      <t>ヒ</t>
    </rPh>
    <phoneticPr fontId="5"/>
  </si>
  <si>
    <t>A. 日本コンピュータシステム株式会社</t>
    <rPh sb="3" eb="5">
      <t>ニホン</t>
    </rPh>
    <rPh sb="15" eb="19">
      <t>カブシキガイシャ</t>
    </rPh>
    <phoneticPr fontId="5"/>
  </si>
  <si>
    <t>食品保健総合情報処理システムのシステム更改・運用保守業務一式</t>
    <phoneticPr fontId="5"/>
  </si>
  <si>
    <t>日本コンピュータシステム株式会社</t>
    <phoneticPr fontId="5"/>
  </si>
  <si>
    <t>資金前渡官吏</t>
    <rPh sb="0" eb="2">
      <t>シキン</t>
    </rPh>
    <rPh sb="2" eb="4">
      <t>ゼント</t>
    </rPh>
    <rPh sb="4" eb="6">
      <t>カンリ</t>
    </rPh>
    <phoneticPr fontId="5"/>
  </si>
  <si>
    <t>輸入食品の監視体制強化等事業に関する業務（賃金）</t>
    <rPh sb="0" eb="2">
      <t>ユニュウ</t>
    </rPh>
    <rPh sb="2" eb="4">
      <t>ショクヒン</t>
    </rPh>
    <rPh sb="5" eb="7">
      <t>カンシ</t>
    </rPh>
    <rPh sb="7" eb="9">
      <t>タイセイ</t>
    </rPh>
    <rPh sb="9" eb="11">
      <t>キョウカ</t>
    </rPh>
    <rPh sb="11" eb="12">
      <t>トウ</t>
    </rPh>
    <rPh sb="12" eb="14">
      <t>ジギョウ</t>
    </rPh>
    <rPh sb="15" eb="16">
      <t>カン</t>
    </rPh>
    <rPh sb="18" eb="20">
      <t>ギョウム</t>
    </rPh>
    <rPh sb="21" eb="23">
      <t>チンギン</t>
    </rPh>
    <phoneticPr fontId="5"/>
  </si>
  <si>
    <t>個人A</t>
    <rPh sb="0" eb="2">
      <t>コジン</t>
    </rPh>
    <phoneticPr fontId="5"/>
  </si>
  <si>
    <t>東芝デジタルソリューションズ株式会社</t>
    <rPh sb="0" eb="2">
      <t>トウシバ</t>
    </rPh>
    <rPh sb="14" eb="18">
      <t>カブシキガイシャ</t>
    </rPh>
    <phoneticPr fontId="5"/>
  </si>
  <si>
    <t>株式会社太平印刷社</t>
    <rPh sb="0" eb="4">
      <t>カブシキガイシャ</t>
    </rPh>
    <rPh sb="4" eb="6">
      <t>タイヘイ</t>
    </rPh>
    <rPh sb="6" eb="9">
      <t>インサツシャ</t>
    </rPh>
    <phoneticPr fontId="5"/>
  </si>
  <si>
    <t>有限会社タケマエ</t>
    <rPh sb="0" eb="4">
      <t>ユウゲンガイシャ</t>
    </rPh>
    <phoneticPr fontId="5"/>
  </si>
  <si>
    <t>株式会社太陽美術</t>
    <rPh sb="0" eb="4">
      <t>カブシキガイシャ</t>
    </rPh>
    <rPh sb="4" eb="6">
      <t>タイヨウ</t>
    </rPh>
    <rPh sb="6" eb="8">
      <t>ビジュツ</t>
    </rPh>
    <phoneticPr fontId="5"/>
  </si>
  <si>
    <t>協新流通デベロッパー株式会社</t>
    <rPh sb="0" eb="2">
      <t>キョウシン</t>
    </rPh>
    <rPh sb="2" eb="4">
      <t>リュウツウ</t>
    </rPh>
    <rPh sb="10" eb="14">
      <t>カブシキガイシャ</t>
    </rPh>
    <phoneticPr fontId="5"/>
  </si>
  <si>
    <t>株式会社ホンヤク社</t>
    <rPh sb="0" eb="4">
      <t>カブシキガイシャ</t>
    </rPh>
    <rPh sb="8" eb="9">
      <t>シャ</t>
    </rPh>
    <phoneticPr fontId="5"/>
  </si>
  <si>
    <t>輸出入・港湾関連情報処理センター株式会社</t>
    <rPh sb="0" eb="3">
      <t>ユシュツニュウ</t>
    </rPh>
    <rPh sb="4" eb="6">
      <t>コウワン</t>
    </rPh>
    <rPh sb="6" eb="8">
      <t>カンレン</t>
    </rPh>
    <rPh sb="8" eb="10">
      <t>ジョウホウ</t>
    </rPh>
    <rPh sb="10" eb="12">
      <t>ショリ</t>
    </rPh>
    <rPh sb="16" eb="20">
      <t>カブシキガイシャ</t>
    </rPh>
    <phoneticPr fontId="5"/>
  </si>
  <si>
    <t>資料印刷費</t>
    <rPh sb="0" eb="2">
      <t>シリョウ</t>
    </rPh>
    <rPh sb="2" eb="5">
      <t>インサツヒ</t>
    </rPh>
    <phoneticPr fontId="5"/>
  </si>
  <si>
    <t>食品保健総合情報処理システム運用保守業務一式</t>
    <phoneticPr fontId="5"/>
  </si>
  <si>
    <t>備品購入費等</t>
    <rPh sb="0" eb="2">
      <t>ビヒン</t>
    </rPh>
    <rPh sb="2" eb="5">
      <t>コウニュウヒ</t>
    </rPh>
    <rPh sb="5" eb="6">
      <t>トウ</t>
    </rPh>
    <phoneticPr fontId="5"/>
  </si>
  <si>
    <t>資料等印刷費</t>
    <rPh sb="0" eb="2">
      <t>シリョウ</t>
    </rPh>
    <rPh sb="2" eb="3">
      <t>トウ</t>
    </rPh>
    <rPh sb="3" eb="5">
      <t>インサツ</t>
    </rPh>
    <rPh sb="5" eb="6">
      <t>ヒ</t>
    </rPh>
    <phoneticPr fontId="5"/>
  </si>
  <si>
    <t>資料等梱包発送費</t>
    <rPh sb="0" eb="2">
      <t>シリョウ</t>
    </rPh>
    <rPh sb="2" eb="3">
      <t>トウ</t>
    </rPh>
    <rPh sb="3" eb="5">
      <t>コンポウ</t>
    </rPh>
    <rPh sb="5" eb="7">
      <t>ハッソウ</t>
    </rPh>
    <rPh sb="7" eb="8">
      <t>ヒ</t>
    </rPh>
    <phoneticPr fontId="5"/>
  </si>
  <si>
    <t>文書翻訳費</t>
    <rPh sb="0" eb="2">
      <t>ブンショ</t>
    </rPh>
    <rPh sb="2" eb="4">
      <t>ホンヤク</t>
    </rPh>
    <rPh sb="4" eb="5">
      <t>ヒ</t>
    </rPh>
    <phoneticPr fontId="5"/>
  </si>
  <si>
    <r>
      <t>N</t>
    </r>
    <r>
      <rPr>
        <sz val="11"/>
        <rFont val="ＭＳ Ｐゴシック"/>
        <family val="3"/>
        <charset val="128"/>
      </rPr>
      <t>ACCS（輸出証明書等薄給申請業務機能）利用料</t>
    </r>
    <rPh sb="6" eb="8">
      <t>ユシュツ</t>
    </rPh>
    <rPh sb="8" eb="10">
      <t>ショウメイ</t>
    </rPh>
    <rPh sb="10" eb="11">
      <t>ショ</t>
    </rPh>
    <rPh sb="11" eb="12">
      <t>トウ</t>
    </rPh>
    <rPh sb="12" eb="14">
      <t>ハッキュウ</t>
    </rPh>
    <rPh sb="14" eb="16">
      <t>シンセイ</t>
    </rPh>
    <rPh sb="16" eb="18">
      <t>ギョウム</t>
    </rPh>
    <rPh sb="18" eb="20">
      <t>キノウ</t>
    </rPh>
    <rPh sb="21" eb="24">
      <t>リヨウリョウ</t>
    </rPh>
    <phoneticPr fontId="5"/>
  </si>
  <si>
    <t>輸入食品の規格基準等の違反件数（目標値は過去5年の件数の平均以下）
（令和２年度実績値及び令和３年度目標値集計中）</t>
    <rPh sb="35" eb="37">
      <t>レイワ</t>
    </rPh>
    <rPh sb="38" eb="40">
      <t>ネンド</t>
    </rPh>
    <rPh sb="40" eb="42">
      <t>ジッセキ</t>
    </rPh>
    <rPh sb="42" eb="43">
      <t>チ</t>
    </rPh>
    <rPh sb="43" eb="44">
      <t>オヨ</t>
    </rPh>
    <rPh sb="45" eb="47">
      <t>レイワ</t>
    </rPh>
    <rPh sb="48" eb="50">
      <t>ネンド</t>
    </rPh>
    <rPh sb="50" eb="52">
      <t>モクヒョウ</t>
    </rPh>
    <rPh sb="52" eb="53">
      <t>チ</t>
    </rPh>
    <rPh sb="53" eb="56">
      <t>シュウケイチュウ</t>
    </rPh>
    <phoneticPr fontId="5"/>
  </si>
  <si>
    <t>地方自治体等と食中毒等の情報の共有を行っている情報システムについては、経費削減のため平成27年度に類似システムとの統合更改を、令和２年度に更改によりクラウド化を行った。</t>
    <rPh sb="63" eb="65">
      <t>レイワ</t>
    </rPh>
    <rPh sb="66" eb="68">
      <t>ネンド</t>
    </rPh>
    <rPh sb="69" eb="71">
      <t>コウカイ</t>
    </rPh>
    <rPh sb="78" eb="79">
      <t>カ</t>
    </rPh>
    <rPh sb="80" eb="81">
      <t>オコナ</t>
    </rPh>
    <phoneticPr fontId="5"/>
  </si>
  <si>
    <t>現地調査に先立ち合理的・効率的な計画、使用システムの効率化を図るとともに、競争性のない随意契約においても価格交渉を行う等、妥当なコスト水準となるよう実施している。</t>
    <rPh sb="37" eb="40">
      <t>キョウソウセイ</t>
    </rPh>
    <rPh sb="52" eb="54">
      <t>カカク</t>
    </rPh>
    <rPh sb="54" eb="56">
      <t>コウショウ</t>
    </rPh>
    <rPh sb="57" eb="58">
      <t>オコナ</t>
    </rPh>
    <phoneticPr fontId="5"/>
  </si>
  <si>
    <t>-</t>
    <phoneticPr fontId="5"/>
  </si>
  <si>
    <t>食品に含まれる農薬等の薬物検査は、近年の製薬技術・研究の高度化によって複雑になってきてると認識している。当事業は輸入食品の安全性を担保する重要な事業と考えます。予算の使途のうち、情報処理システムの保守管理に相当額を費やしているが、システム開発で工夫ができない物だろうか。アウトカムとしては、摘発した事例を列挙することで当事業の意義が認識されるものと考えます。当事業は合理化を図りつつ継続の必要があると判断します。(増田　正志)</t>
    <phoneticPr fontId="5"/>
  </si>
  <si>
    <t>輸入食品の監視体制の強化に必要な経費であり、引き続き必要な予算額を確保し、適正な執行に努めるとともに、アウトカムの記載について検討すること。</t>
    <rPh sb="57" eb="59">
      <t>キサイ</t>
    </rPh>
    <rPh sb="63" eb="65">
      <t>ケントウ</t>
    </rPh>
    <phoneticPr fontId="5"/>
  </si>
  <si>
    <t>執行等改善</t>
  </si>
  <si>
    <t>輸入食品に係る摘発数をアウトカムにおいて事前に目標設定することは困難であることから、「政策評価」の「測定指標」欄に輸入食品の規格基準等の違反件数を記載した。また、個別の輸入食品違反事例については、厚生労働省ホームページにおいて随時詳細を公表するとともに、年度報として取りまとめを行っている。</t>
    <rPh sb="0" eb="2">
      <t>ユニュウ</t>
    </rPh>
    <rPh sb="2" eb="4">
      <t>ショクヒン</t>
    </rPh>
    <rPh sb="5" eb="6">
      <t>カカ</t>
    </rPh>
    <rPh sb="7" eb="9">
      <t>テキハツ</t>
    </rPh>
    <rPh sb="9" eb="10">
      <t>スウ</t>
    </rPh>
    <rPh sb="20" eb="22">
      <t>ジゼン</t>
    </rPh>
    <rPh sb="23" eb="25">
      <t>モクヒョウ</t>
    </rPh>
    <rPh sb="25" eb="27">
      <t>セッテイ</t>
    </rPh>
    <rPh sb="32" eb="34">
      <t>コンナン</t>
    </rPh>
    <rPh sb="43" eb="45">
      <t>セイサク</t>
    </rPh>
    <rPh sb="45" eb="47">
      <t>ヒョウカ</t>
    </rPh>
    <rPh sb="50" eb="52">
      <t>ソクテイ</t>
    </rPh>
    <rPh sb="52" eb="54">
      <t>シヒョウ</t>
    </rPh>
    <rPh sb="55" eb="56">
      <t>ラン</t>
    </rPh>
    <rPh sb="73" eb="75">
      <t>キサイ</t>
    </rPh>
    <rPh sb="81" eb="83">
      <t>コベツ</t>
    </rPh>
    <rPh sb="84" eb="86">
      <t>ユニュウ</t>
    </rPh>
    <rPh sb="86" eb="88">
      <t>ショクヒン</t>
    </rPh>
    <rPh sb="88" eb="90">
      <t>イハン</t>
    </rPh>
    <rPh sb="90" eb="92">
      <t>ジレイ</t>
    </rPh>
    <rPh sb="98" eb="100">
      <t>コウセイ</t>
    </rPh>
    <rPh sb="100" eb="103">
      <t>ロウドウショウ</t>
    </rPh>
    <rPh sb="113" eb="115">
      <t>ズイジ</t>
    </rPh>
    <rPh sb="115" eb="117">
      <t>ショウサイ</t>
    </rPh>
    <rPh sb="118" eb="120">
      <t>コウヒョウ</t>
    </rPh>
    <rPh sb="127" eb="129">
      <t>ネンド</t>
    </rPh>
    <rPh sb="129" eb="130">
      <t>ホウ</t>
    </rPh>
    <rPh sb="133" eb="134">
      <t>ト</t>
    </rPh>
    <rPh sb="139" eb="140">
      <t>オコナ</t>
    </rPh>
    <phoneticPr fontId="5"/>
  </si>
  <si>
    <t>「新たな成長推進枠」96
デジタル庁創設に伴う情報システム予算の移管による減　32</t>
    <rPh sb="17" eb="18">
      <t>チョウ</t>
    </rPh>
    <rPh sb="18" eb="20">
      <t>ソウセツ</t>
    </rPh>
    <rPh sb="21" eb="22">
      <t>トモナ</t>
    </rPh>
    <rPh sb="23" eb="25">
      <t>ジョウホウ</t>
    </rPh>
    <rPh sb="29" eb="31">
      <t>ヨサン</t>
    </rPh>
    <rPh sb="32" eb="34">
      <t>イカン</t>
    </rPh>
    <rPh sb="37" eb="3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</si>
</sst>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100084</xdr:colOff>
      <xdr:row>748</xdr:row>
      <xdr:rowOff>27213</xdr:rowOff>
    </xdr:from>
    <xdr:to>
      <xdr:col>41</xdr:col>
      <xdr:colOff>185355</xdr:colOff>
      <xdr:row>750</xdr:row>
      <xdr:rowOff>241754</xdr:rowOff>
    </xdr:to>
    <xdr:sp macro="" textlink="">
      <xdr:nvSpPr>
        <xdr:cNvPr id="204" name="角丸四角形 203"/>
        <xdr:cNvSpPr/>
      </xdr:nvSpPr>
      <xdr:spPr>
        <a:xfrm>
          <a:off x="3100459" y="47852238"/>
          <a:ext cx="5285921" cy="91939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a:t>
          </a:r>
          <a:r>
            <a:rPr kumimoji="1" lang="ja-JP" altLang="ja-JP" sz="2000">
              <a:solidFill>
                <a:sysClr val="windowText" lastClr="000000"/>
              </a:solidFill>
              <a:effectLst/>
              <a:latin typeface="+mn-ea"/>
              <a:ea typeface="+mn-ea"/>
              <a:cs typeface="+mn-cs"/>
            </a:rPr>
            <a:t>　生　労　働　省</a:t>
          </a:r>
          <a:endParaRPr lang="ja-JP" altLang="ja-JP" sz="2000">
            <a:solidFill>
              <a:sysClr val="windowText" lastClr="000000"/>
            </a:solidFill>
            <a:effectLst/>
            <a:latin typeface="+mn-ea"/>
            <a:ea typeface="+mn-ea"/>
          </a:endParaRPr>
        </a:p>
        <a:p>
          <a:pPr algn="ctr"/>
          <a:r>
            <a:rPr kumimoji="1" lang="en-US" altLang="ja-JP" sz="2000">
              <a:solidFill>
                <a:sysClr val="windowText" lastClr="000000"/>
              </a:solidFill>
              <a:effectLst/>
              <a:latin typeface="+mn-ea"/>
              <a:ea typeface="+mn-ea"/>
              <a:cs typeface="+mn-cs"/>
            </a:rPr>
            <a:t>313</a:t>
          </a:r>
          <a:r>
            <a:rPr kumimoji="1" lang="ja-JP" altLang="ja-JP" sz="2000">
              <a:solidFill>
                <a:sysClr val="windowText" lastClr="000000"/>
              </a:solidFill>
              <a:effectLst/>
              <a:latin typeface="+mn-ea"/>
              <a:ea typeface="+mn-ea"/>
              <a:cs typeface="+mn-cs"/>
            </a:rPr>
            <a:t>百万円</a:t>
          </a:r>
          <a:endParaRPr lang="ja-JP" altLang="ja-JP" sz="2000">
            <a:solidFill>
              <a:sysClr val="windowText" lastClr="000000"/>
            </a:solidFill>
            <a:effectLst/>
            <a:latin typeface="+mn-ea"/>
            <a:ea typeface="+mn-ea"/>
          </a:endParaRPr>
        </a:p>
      </xdr:txBody>
    </xdr:sp>
    <xdr:clientData/>
  </xdr:twoCellAnchor>
  <xdr:twoCellAnchor>
    <xdr:from>
      <xdr:col>11</xdr:col>
      <xdr:colOff>25745</xdr:colOff>
      <xdr:row>753</xdr:row>
      <xdr:rowOff>198958</xdr:rowOff>
    </xdr:from>
    <xdr:to>
      <xdr:col>22</xdr:col>
      <xdr:colOff>141589</xdr:colOff>
      <xdr:row>757</xdr:row>
      <xdr:rowOff>204106</xdr:rowOff>
    </xdr:to>
    <xdr:sp macro="" textlink="">
      <xdr:nvSpPr>
        <xdr:cNvPr id="205" name="角丸四角形 204"/>
        <xdr:cNvSpPr/>
      </xdr:nvSpPr>
      <xdr:spPr>
        <a:xfrm>
          <a:off x="2270924" y="52532029"/>
          <a:ext cx="2361022" cy="142029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Ａ</a:t>
          </a:r>
          <a:r>
            <a:rPr kumimoji="1" lang="en-US" altLang="ja-JP" sz="1600">
              <a:solidFill>
                <a:sysClr val="windowText" lastClr="000000"/>
              </a:solidFill>
            </a:rPr>
            <a:t>.</a:t>
          </a:r>
          <a:r>
            <a:rPr kumimoji="1" lang="ja-JP" altLang="en-US" sz="1600" baseline="0">
              <a:solidFill>
                <a:sysClr val="windowText" lastClr="000000"/>
              </a:solidFill>
            </a:rPr>
            <a:t> </a:t>
          </a:r>
          <a:r>
            <a:rPr kumimoji="1" lang="ja-JP" altLang="en-US" sz="1600">
              <a:solidFill>
                <a:sysClr val="windowText" lastClr="000000"/>
              </a:solidFill>
            </a:rPr>
            <a:t>民間業者等</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150</a:t>
          </a:r>
          <a:r>
            <a:rPr kumimoji="1" lang="ja-JP" altLang="en-US" sz="1600">
              <a:solidFill>
                <a:sysClr val="windowText" lastClr="000000"/>
              </a:solidFill>
              <a:latin typeface="+mn-ea"/>
              <a:ea typeface="+mn-ea"/>
            </a:rPr>
            <a:t>者</a:t>
          </a:r>
          <a:endParaRPr kumimoji="1" lang="en-US" altLang="ja-JP" sz="1600">
            <a:solidFill>
              <a:sysClr val="windowText" lastClr="000000"/>
            </a:solidFill>
            <a:latin typeface="+mn-ea"/>
            <a:ea typeface="+mn-ea"/>
          </a:endParaRPr>
        </a:p>
        <a:p>
          <a:pPr algn="ctr"/>
          <a:r>
            <a:rPr kumimoji="1" lang="en-US" altLang="ja-JP" sz="1600">
              <a:solidFill>
                <a:sysClr val="windowText" lastClr="000000"/>
              </a:solidFill>
              <a:latin typeface="+mn-ea"/>
              <a:ea typeface="+mn-ea"/>
            </a:rPr>
            <a:t>224</a:t>
          </a:r>
          <a:r>
            <a:rPr kumimoji="1" lang="ja-JP" altLang="en-US" sz="1600">
              <a:solidFill>
                <a:sysClr val="windowText" lastClr="000000"/>
              </a:solidFill>
              <a:latin typeface="+mn-ea"/>
              <a:ea typeface="+mn-ea"/>
            </a:rPr>
            <a:t>百万円</a:t>
          </a:r>
        </a:p>
      </xdr:txBody>
    </xdr:sp>
    <xdr:clientData/>
  </xdr:twoCellAnchor>
  <xdr:twoCellAnchor>
    <xdr:from>
      <xdr:col>35</xdr:col>
      <xdr:colOff>12140</xdr:colOff>
      <xdr:row>753</xdr:row>
      <xdr:rowOff>145268</xdr:rowOff>
    </xdr:from>
    <xdr:to>
      <xdr:col>46</xdr:col>
      <xdr:colOff>50751</xdr:colOff>
      <xdr:row>755</xdr:row>
      <xdr:rowOff>229696</xdr:rowOff>
    </xdr:to>
    <xdr:sp macro="" textlink="">
      <xdr:nvSpPr>
        <xdr:cNvPr id="206" name="角丸四角形 205"/>
        <xdr:cNvSpPr/>
      </xdr:nvSpPr>
      <xdr:spPr>
        <a:xfrm>
          <a:off x="7155890" y="55036482"/>
          <a:ext cx="2283790" cy="79200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地方厚生局</a:t>
          </a:r>
          <a:endParaRPr kumimoji="1" lang="en-US" altLang="ja-JP" sz="1600">
            <a:solidFill>
              <a:sysClr val="windowText" lastClr="000000"/>
            </a:solidFill>
            <a:latin typeface="+mn-ea"/>
            <a:ea typeface="+mn-ea"/>
          </a:endParaRPr>
        </a:p>
        <a:p>
          <a:pPr algn="ctr"/>
          <a:r>
            <a:rPr kumimoji="1" lang="ja-JP" altLang="en-US" sz="1600" baseline="0">
              <a:solidFill>
                <a:sysClr val="windowText" lastClr="000000"/>
              </a:solidFill>
              <a:latin typeface="+mn-ea"/>
              <a:ea typeface="+mn-ea"/>
            </a:rPr>
            <a:t>２</a:t>
          </a:r>
          <a:r>
            <a:rPr kumimoji="1" lang="ja-JP" altLang="en-US" sz="1600">
              <a:solidFill>
                <a:sysClr val="windowText" lastClr="000000"/>
              </a:solidFill>
              <a:latin typeface="+mn-ea"/>
              <a:ea typeface="+mn-ea"/>
            </a:rPr>
            <a:t>百万円</a:t>
          </a:r>
        </a:p>
      </xdr:txBody>
    </xdr:sp>
    <xdr:clientData/>
  </xdr:twoCellAnchor>
  <xdr:twoCellAnchor>
    <xdr:from>
      <xdr:col>6</xdr:col>
      <xdr:colOff>114301</xdr:colOff>
      <xdr:row>764</xdr:row>
      <xdr:rowOff>62893</xdr:rowOff>
    </xdr:from>
    <xdr:to>
      <xdr:col>15</xdr:col>
      <xdr:colOff>74087</xdr:colOff>
      <xdr:row>765</xdr:row>
      <xdr:rowOff>600527</xdr:rowOff>
    </xdr:to>
    <xdr:sp macro="" textlink="">
      <xdr:nvSpPr>
        <xdr:cNvPr id="207" name="角丸四角形 206"/>
        <xdr:cNvSpPr/>
      </xdr:nvSpPr>
      <xdr:spPr>
        <a:xfrm>
          <a:off x="1338944" y="58845750"/>
          <a:ext cx="1796750" cy="1204384"/>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C. </a:t>
          </a:r>
          <a:r>
            <a:rPr kumimoji="1" lang="ja-JP" altLang="en-US" sz="1400">
              <a:solidFill>
                <a:sysClr val="windowText" lastClr="000000"/>
              </a:solidFill>
              <a:latin typeface="+mn-ea"/>
              <a:ea typeface="+mn-ea"/>
            </a:rPr>
            <a:t>地方自治体等</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52</a:t>
          </a:r>
          <a:r>
            <a:rPr kumimoji="1" lang="ja-JP" altLang="en-US" sz="1400">
              <a:solidFill>
                <a:sysClr val="windowText" lastClr="000000"/>
              </a:solidFill>
              <a:latin typeface="+mn-ea"/>
              <a:ea typeface="+mn-ea"/>
            </a:rPr>
            <a:t>者</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a:t>
          </a:r>
          <a:r>
            <a:rPr kumimoji="1" lang="en-US" altLang="ja-JP" sz="1400">
              <a:solidFill>
                <a:sysClr val="windowText" lastClr="000000"/>
              </a:solidFill>
              <a:latin typeface="+mn-ea"/>
              <a:ea typeface="+mn-ea"/>
            </a:rPr>
            <a:t>43</a:t>
          </a:r>
          <a:r>
            <a:rPr kumimoji="1" lang="ja-JP" altLang="en-US" sz="1400">
              <a:solidFill>
                <a:sysClr val="windowText" lastClr="000000"/>
              </a:solidFill>
              <a:latin typeface="+mn-ea"/>
              <a:ea typeface="+mn-ea"/>
            </a:rPr>
            <a:t>百万円</a:t>
          </a:r>
        </a:p>
      </xdr:txBody>
    </xdr:sp>
    <xdr:clientData/>
  </xdr:twoCellAnchor>
  <xdr:twoCellAnchor>
    <xdr:from>
      <xdr:col>10</xdr:col>
      <xdr:colOff>171421</xdr:colOff>
      <xdr:row>752</xdr:row>
      <xdr:rowOff>77231</xdr:rowOff>
    </xdr:from>
    <xdr:to>
      <xdr:col>23</xdr:col>
      <xdr:colOff>38028</xdr:colOff>
      <xdr:row>753</xdr:row>
      <xdr:rowOff>340757</xdr:rowOff>
    </xdr:to>
    <xdr:sp macro="" textlink="">
      <xdr:nvSpPr>
        <xdr:cNvPr id="208" name="角丸四角形 207"/>
        <xdr:cNvSpPr/>
      </xdr:nvSpPr>
      <xdr:spPr>
        <a:xfrm>
          <a:off x="2212492" y="54614660"/>
          <a:ext cx="2520000"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一般競争契約（総合評価）等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35</xdr:col>
      <xdr:colOff>29977</xdr:colOff>
      <xdr:row>752</xdr:row>
      <xdr:rowOff>52958</xdr:rowOff>
    </xdr:from>
    <xdr:to>
      <xdr:col>46</xdr:col>
      <xdr:colOff>28078</xdr:colOff>
      <xdr:row>753</xdr:row>
      <xdr:rowOff>316484</xdr:rowOff>
    </xdr:to>
    <xdr:sp macro="" textlink="">
      <xdr:nvSpPr>
        <xdr:cNvPr id="209" name="角丸四角形 208"/>
        <xdr:cNvSpPr/>
      </xdr:nvSpPr>
      <xdr:spPr>
        <a:xfrm>
          <a:off x="7173727" y="54590387"/>
          <a:ext cx="2243280"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5</xdr:col>
      <xdr:colOff>116416</xdr:colOff>
      <xdr:row>762</xdr:row>
      <xdr:rowOff>351666</xdr:rowOff>
    </xdr:from>
    <xdr:to>
      <xdr:col>16</xdr:col>
      <xdr:colOff>115434</xdr:colOff>
      <xdr:row>764</xdr:row>
      <xdr:rowOff>259592</xdr:rowOff>
    </xdr:to>
    <xdr:sp macro="" textlink="">
      <xdr:nvSpPr>
        <xdr:cNvPr id="210" name="角丸四角形 209"/>
        <xdr:cNvSpPr/>
      </xdr:nvSpPr>
      <xdr:spPr>
        <a:xfrm>
          <a:off x="1136952" y="58426952"/>
          <a:ext cx="2244196" cy="61549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17</xdr:col>
      <xdr:colOff>6619</xdr:colOff>
      <xdr:row>751</xdr:row>
      <xdr:rowOff>190499</xdr:rowOff>
    </xdr:from>
    <xdr:to>
      <xdr:col>17</xdr:col>
      <xdr:colOff>6621</xdr:colOff>
      <xdr:row>752</xdr:row>
      <xdr:rowOff>196713</xdr:rowOff>
    </xdr:to>
    <xdr:cxnSp macro="">
      <xdr:nvCxnSpPr>
        <xdr:cNvPr id="212" name="直線矢印コネクタ 211"/>
        <xdr:cNvCxnSpPr/>
      </xdr:nvCxnSpPr>
      <xdr:spPr>
        <a:xfrm flipH="1">
          <a:off x="3476440" y="51815999"/>
          <a:ext cx="2" cy="360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119667</xdr:colOff>
      <xdr:row>751</xdr:row>
      <xdr:rowOff>206827</xdr:rowOff>
    </xdr:from>
    <xdr:to>
      <xdr:col>40</xdr:col>
      <xdr:colOff>119669</xdr:colOff>
      <xdr:row>752</xdr:row>
      <xdr:rowOff>213041</xdr:rowOff>
    </xdr:to>
    <xdr:cxnSp macro="">
      <xdr:nvCxnSpPr>
        <xdr:cNvPr id="213" name="直線矢印コネクタ 212"/>
        <xdr:cNvCxnSpPr/>
      </xdr:nvCxnSpPr>
      <xdr:spPr>
        <a:xfrm flipH="1">
          <a:off x="8283953" y="51832327"/>
          <a:ext cx="2" cy="360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92525</xdr:colOff>
      <xdr:row>764</xdr:row>
      <xdr:rowOff>68031</xdr:rowOff>
    </xdr:from>
    <xdr:to>
      <xdr:col>26</xdr:col>
      <xdr:colOff>73704</xdr:colOff>
      <xdr:row>765</xdr:row>
      <xdr:rowOff>572456</xdr:rowOff>
    </xdr:to>
    <xdr:sp macro="" textlink="">
      <xdr:nvSpPr>
        <xdr:cNvPr id="214" name="角丸四角形 213"/>
        <xdr:cNvSpPr/>
      </xdr:nvSpPr>
      <xdr:spPr>
        <a:xfrm>
          <a:off x="3766454" y="58850888"/>
          <a:ext cx="1614036" cy="117117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国立感染症</a:t>
          </a:r>
          <a:endParaRPr kumimoji="1" lang="en-US" altLang="ja-JP" sz="1400">
            <a:solidFill>
              <a:sysClr val="windowText" lastClr="000000"/>
            </a:solidFill>
          </a:endParaRPr>
        </a:p>
        <a:p>
          <a:pPr algn="ctr"/>
          <a:r>
            <a:rPr kumimoji="1" lang="ja-JP" altLang="en-US" sz="1400">
              <a:solidFill>
                <a:sysClr val="windowText" lastClr="000000"/>
              </a:solidFill>
            </a:rPr>
            <a:t>研究所</a:t>
          </a:r>
          <a:endParaRPr kumimoji="1" lang="en-US" altLang="ja-JP" sz="1400">
            <a:solidFill>
              <a:sysClr val="windowText" lastClr="000000"/>
            </a:solidFill>
          </a:endParaRPr>
        </a:p>
        <a:p>
          <a:pPr algn="ctr"/>
          <a:r>
            <a:rPr kumimoji="1" lang="ja-JP" altLang="en-US" sz="1400">
              <a:solidFill>
                <a:sysClr val="windowText" lastClr="000000"/>
              </a:solidFill>
            </a:rPr>
            <a:t>９百万円</a:t>
          </a:r>
        </a:p>
      </xdr:txBody>
    </xdr:sp>
    <xdr:clientData/>
  </xdr:twoCellAnchor>
  <xdr:twoCellAnchor>
    <xdr:from>
      <xdr:col>29</xdr:col>
      <xdr:colOff>171750</xdr:colOff>
      <xdr:row>764</xdr:row>
      <xdr:rowOff>81638</xdr:rowOff>
    </xdr:from>
    <xdr:to>
      <xdr:col>38</xdr:col>
      <xdr:colOff>106685</xdr:colOff>
      <xdr:row>765</xdr:row>
      <xdr:rowOff>564239</xdr:rowOff>
    </xdr:to>
    <xdr:sp macro="" textlink="">
      <xdr:nvSpPr>
        <xdr:cNvPr id="215" name="角丸四角形 214"/>
        <xdr:cNvSpPr/>
      </xdr:nvSpPr>
      <xdr:spPr>
        <a:xfrm>
          <a:off x="6090857" y="58864495"/>
          <a:ext cx="1771899" cy="114935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国立医薬品</a:t>
          </a:r>
          <a:endParaRPr kumimoji="1" lang="en-US" altLang="ja-JP" sz="1400">
            <a:solidFill>
              <a:sysClr val="windowText" lastClr="000000"/>
            </a:solidFill>
          </a:endParaRPr>
        </a:p>
        <a:p>
          <a:pPr algn="ctr"/>
          <a:r>
            <a:rPr kumimoji="1" lang="ja-JP" altLang="en-US" sz="1400">
              <a:solidFill>
                <a:sysClr val="windowText" lastClr="000000"/>
              </a:solidFill>
            </a:rPr>
            <a:t>食品</a:t>
          </a:r>
          <a:r>
            <a:rPr kumimoji="1" lang="ja-JP" altLang="en-US" sz="1400">
              <a:solidFill>
                <a:sysClr val="windowText" lastClr="000000"/>
              </a:solidFill>
              <a:latin typeface="+mn-ea"/>
              <a:ea typeface="+mn-ea"/>
            </a:rPr>
            <a:t>衛生研究所</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34</a:t>
          </a:r>
          <a:r>
            <a:rPr kumimoji="1" lang="ja-JP" altLang="en-US" sz="1400">
              <a:solidFill>
                <a:sysClr val="windowText" lastClr="000000"/>
              </a:solidFill>
              <a:latin typeface="+mn-ea"/>
              <a:ea typeface="+mn-ea"/>
            </a:rPr>
            <a:t>百万円</a:t>
          </a:r>
        </a:p>
      </xdr:txBody>
    </xdr:sp>
    <xdr:clientData/>
  </xdr:twoCellAnchor>
  <xdr:twoCellAnchor>
    <xdr:from>
      <xdr:col>41</xdr:col>
      <xdr:colOff>166315</xdr:colOff>
      <xdr:row>764</xdr:row>
      <xdr:rowOff>96151</xdr:rowOff>
    </xdr:from>
    <xdr:to>
      <xdr:col>49</xdr:col>
      <xdr:colOff>119742</xdr:colOff>
      <xdr:row>765</xdr:row>
      <xdr:rowOff>560608</xdr:rowOff>
    </xdr:to>
    <xdr:sp macro="" textlink="">
      <xdr:nvSpPr>
        <xdr:cNvPr id="216" name="角丸四角形 215"/>
        <xdr:cNvSpPr/>
      </xdr:nvSpPr>
      <xdr:spPr>
        <a:xfrm>
          <a:off x="8534708" y="58879008"/>
          <a:ext cx="1586284" cy="1131207"/>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D. </a:t>
          </a:r>
          <a:r>
            <a:rPr kumimoji="1" lang="ja-JP" altLang="en-US" sz="1400">
              <a:solidFill>
                <a:sysClr val="windowText" lastClr="000000"/>
              </a:solidFill>
              <a:latin typeface="+mn-ea"/>
              <a:ea typeface="+mn-ea"/>
            </a:rPr>
            <a:t>地方自治体</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２市</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１百万円</a:t>
          </a:r>
        </a:p>
      </xdr:txBody>
    </xdr:sp>
    <xdr:clientData/>
  </xdr:twoCellAnchor>
  <xdr:twoCellAnchor>
    <xdr:from>
      <xdr:col>10</xdr:col>
      <xdr:colOff>165101</xdr:colOff>
      <xdr:row>757</xdr:row>
      <xdr:rowOff>214037</xdr:rowOff>
    </xdr:from>
    <xdr:to>
      <xdr:col>22</xdr:col>
      <xdr:colOff>141245</xdr:colOff>
      <xdr:row>761</xdr:row>
      <xdr:rowOff>9930</xdr:rowOff>
    </xdr:to>
    <xdr:grpSp>
      <xdr:nvGrpSpPr>
        <xdr:cNvPr id="217" name="グループ化 216"/>
        <xdr:cNvGrpSpPr/>
      </xdr:nvGrpSpPr>
      <xdr:grpSpPr>
        <a:xfrm>
          <a:off x="2206172" y="56629251"/>
          <a:ext cx="2425430" cy="1211036"/>
          <a:chOff x="1919286" y="50420468"/>
          <a:chExt cx="3384496" cy="1263247"/>
        </a:xfrm>
      </xdr:grpSpPr>
      <xdr:sp macro="" textlink="">
        <xdr:nvSpPr>
          <xdr:cNvPr id="218" name="角丸四角形 217"/>
          <xdr:cNvSpPr/>
        </xdr:nvSpPr>
        <xdr:spPr>
          <a:xfrm>
            <a:off x="2090736" y="50420468"/>
            <a:ext cx="3063979" cy="1263247"/>
          </a:xfrm>
          <a:prstGeom prst="roundRect">
            <a:avLst/>
          </a:prstGeom>
          <a:noFill/>
          <a:ln w="1905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諸謝金、職員旅費、講師旅費、資料印刷、会場借料、翻訳費等</a:t>
            </a:r>
          </a:p>
        </xdr:txBody>
      </xdr:sp>
      <xdr:sp macro="" textlink="">
        <xdr:nvSpPr>
          <xdr:cNvPr id="219" name="右大かっこ 218"/>
          <xdr:cNvSpPr/>
        </xdr:nvSpPr>
        <xdr:spPr>
          <a:xfrm>
            <a:off x="5051782" y="50463190"/>
            <a:ext cx="252000" cy="1177795"/>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20" name="右大かっこ 219"/>
          <xdr:cNvSpPr/>
        </xdr:nvSpPr>
        <xdr:spPr>
          <a:xfrm flipH="1">
            <a:off x="1919286" y="50463182"/>
            <a:ext cx="252000" cy="1177794"/>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34</xdr:col>
      <xdr:colOff>203202</xdr:colOff>
      <xdr:row>755</xdr:row>
      <xdr:rowOff>131758</xdr:rowOff>
    </xdr:from>
    <xdr:to>
      <xdr:col>46</xdr:col>
      <xdr:colOff>87994</xdr:colOff>
      <xdr:row>758</xdr:row>
      <xdr:rowOff>42402</xdr:rowOff>
    </xdr:to>
    <xdr:grpSp>
      <xdr:nvGrpSpPr>
        <xdr:cNvPr id="221" name="グループ化 220"/>
        <xdr:cNvGrpSpPr/>
      </xdr:nvGrpSpPr>
      <xdr:grpSpPr>
        <a:xfrm>
          <a:off x="7142845" y="55839401"/>
          <a:ext cx="2334078" cy="972001"/>
          <a:chOff x="1919286" y="50269362"/>
          <a:chExt cx="3384496" cy="1223094"/>
        </a:xfrm>
      </xdr:grpSpPr>
      <xdr:sp macro="" textlink="">
        <xdr:nvSpPr>
          <xdr:cNvPr id="222" name="角丸四角形 221"/>
          <xdr:cNvSpPr/>
        </xdr:nvSpPr>
        <xdr:spPr>
          <a:xfrm>
            <a:off x="2090735" y="50269362"/>
            <a:ext cx="3063979" cy="122309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輸出食品認定施設に対する認定に係る指導、確認及び査察等</a:t>
            </a:r>
            <a:endParaRPr lang="ja-JP" altLang="ja-JP" sz="1600">
              <a:effectLst/>
            </a:endParaRPr>
          </a:p>
        </xdr:txBody>
      </xdr:sp>
      <xdr:sp macro="" textlink="">
        <xdr:nvSpPr>
          <xdr:cNvPr id="223" name="右大かっこ 222"/>
          <xdr:cNvSpPr/>
        </xdr:nvSpPr>
        <xdr:spPr>
          <a:xfrm>
            <a:off x="5051783" y="50463182"/>
            <a:ext cx="251999" cy="815395"/>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sp macro="" textlink="">
        <xdr:nvSpPr>
          <xdr:cNvPr id="224" name="右大かっこ 223"/>
          <xdr:cNvSpPr/>
        </xdr:nvSpPr>
        <xdr:spPr>
          <a:xfrm flipH="1">
            <a:off x="1919286" y="50463182"/>
            <a:ext cx="252000" cy="815395"/>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grpSp>
    <xdr:clientData/>
  </xdr:twoCellAnchor>
  <xdr:twoCellAnchor>
    <xdr:from>
      <xdr:col>6</xdr:col>
      <xdr:colOff>167519</xdr:colOff>
      <xdr:row>765</xdr:row>
      <xdr:rowOff>639850</xdr:rowOff>
    </xdr:from>
    <xdr:to>
      <xdr:col>15</xdr:col>
      <xdr:colOff>12700</xdr:colOff>
      <xdr:row>769</xdr:row>
      <xdr:rowOff>193595</xdr:rowOff>
    </xdr:to>
    <xdr:grpSp>
      <xdr:nvGrpSpPr>
        <xdr:cNvPr id="225" name="グループ化 224"/>
        <xdr:cNvGrpSpPr/>
      </xdr:nvGrpSpPr>
      <xdr:grpSpPr>
        <a:xfrm>
          <a:off x="1392162" y="60198314"/>
          <a:ext cx="1682145" cy="1485960"/>
          <a:chOff x="1919286" y="50420466"/>
          <a:chExt cx="3384496" cy="1381054"/>
        </a:xfrm>
      </xdr:grpSpPr>
      <xdr:sp macro="" textlink="">
        <xdr:nvSpPr>
          <xdr:cNvPr id="226" name="角丸四角形 225"/>
          <xdr:cNvSpPr/>
        </xdr:nvSpPr>
        <xdr:spPr>
          <a:xfrm>
            <a:off x="2090736" y="50420466"/>
            <a:ext cx="3063978" cy="133834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rPr>
              <a:t>HACCP</a:t>
            </a:r>
            <a:r>
              <a:rPr kumimoji="1" lang="ja-JP" altLang="en-US" sz="1200">
                <a:solidFill>
                  <a:sysClr val="windowText" lastClr="000000"/>
                </a:solidFill>
              </a:rPr>
              <a:t>導入支援事業、飲食店等食品事業者における</a:t>
            </a:r>
            <a:r>
              <a:rPr kumimoji="1" lang="en-US" altLang="ja-JP" sz="1200">
                <a:solidFill>
                  <a:sysClr val="windowText" lastClr="000000"/>
                </a:solidFill>
              </a:rPr>
              <a:t>HACCP</a:t>
            </a:r>
            <a:r>
              <a:rPr kumimoji="1" lang="ja-JP" altLang="en-US" sz="1200">
                <a:solidFill>
                  <a:sysClr val="windowText" lastClr="000000"/>
                </a:solidFill>
              </a:rPr>
              <a:t>理解醸成事業</a:t>
            </a:r>
            <a:endParaRPr lang="ja-JP" altLang="ja-JP" sz="1600">
              <a:effectLst/>
            </a:endParaRPr>
          </a:p>
        </xdr:txBody>
      </xdr:sp>
      <xdr:sp macro="" textlink="">
        <xdr:nvSpPr>
          <xdr:cNvPr id="227" name="右大かっこ 226"/>
          <xdr:cNvSpPr/>
        </xdr:nvSpPr>
        <xdr:spPr>
          <a:xfrm>
            <a:off x="5051782" y="50463180"/>
            <a:ext cx="252000" cy="133834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228" name="右大かっこ 227"/>
          <xdr:cNvSpPr/>
        </xdr:nvSpPr>
        <xdr:spPr>
          <a:xfrm flipH="1">
            <a:off x="1919286" y="50463180"/>
            <a:ext cx="252000" cy="133834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11</xdr:col>
      <xdr:colOff>156329</xdr:colOff>
      <xdr:row>762</xdr:row>
      <xdr:rowOff>176891</xdr:rowOff>
    </xdr:from>
    <xdr:to>
      <xdr:col>45</xdr:col>
      <xdr:colOff>164687</xdr:colOff>
      <xdr:row>762</xdr:row>
      <xdr:rowOff>176892</xdr:rowOff>
    </xdr:to>
    <xdr:cxnSp macro="">
      <xdr:nvCxnSpPr>
        <xdr:cNvPr id="229" name="直線コネクタ 228"/>
        <xdr:cNvCxnSpPr/>
      </xdr:nvCxnSpPr>
      <xdr:spPr>
        <a:xfrm flipH="1">
          <a:off x="2401508" y="58252177"/>
          <a:ext cx="6948000"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151190</xdr:colOff>
      <xdr:row>762</xdr:row>
      <xdr:rowOff>176890</xdr:rowOff>
    </xdr:from>
    <xdr:to>
      <xdr:col>11</xdr:col>
      <xdr:colOff>151190</xdr:colOff>
      <xdr:row>763</xdr:row>
      <xdr:rowOff>163283</xdr:rowOff>
    </xdr:to>
    <xdr:cxnSp macro="">
      <xdr:nvCxnSpPr>
        <xdr:cNvPr id="230" name="直線矢印コネクタ 229"/>
        <xdr:cNvCxnSpPr/>
      </xdr:nvCxnSpPr>
      <xdr:spPr>
        <a:xfrm>
          <a:off x="2396369" y="58252176"/>
          <a:ext cx="0" cy="34017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201990</xdr:colOff>
      <xdr:row>762</xdr:row>
      <xdr:rowOff>340176</xdr:rowOff>
    </xdr:from>
    <xdr:to>
      <xdr:col>27</xdr:col>
      <xdr:colOff>196774</xdr:colOff>
      <xdr:row>764</xdr:row>
      <xdr:rowOff>249916</xdr:rowOff>
    </xdr:to>
    <xdr:sp macro="" textlink="">
      <xdr:nvSpPr>
        <xdr:cNvPr id="231" name="角丸四角形 230"/>
        <xdr:cNvSpPr/>
      </xdr:nvSpPr>
      <xdr:spPr>
        <a:xfrm>
          <a:off x="3467704" y="58415462"/>
          <a:ext cx="2239963"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22</xdr:col>
      <xdr:colOff>139090</xdr:colOff>
      <xdr:row>762</xdr:row>
      <xdr:rowOff>180560</xdr:rowOff>
    </xdr:from>
    <xdr:to>
      <xdr:col>22</xdr:col>
      <xdr:colOff>139090</xdr:colOff>
      <xdr:row>763</xdr:row>
      <xdr:rowOff>166961</xdr:rowOff>
    </xdr:to>
    <xdr:cxnSp macro="">
      <xdr:nvCxnSpPr>
        <xdr:cNvPr id="232" name="直線矢印コネクタ 231"/>
        <xdr:cNvCxnSpPr/>
      </xdr:nvCxnSpPr>
      <xdr:spPr>
        <a:xfrm>
          <a:off x="4629447" y="58255846"/>
          <a:ext cx="0" cy="34018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155709</xdr:colOff>
      <xdr:row>762</xdr:row>
      <xdr:rowOff>175984</xdr:rowOff>
    </xdr:from>
    <xdr:to>
      <xdr:col>45</xdr:col>
      <xdr:colOff>155709</xdr:colOff>
      <xdr:row>763</xdr:row>
      <xdr:rowOff>162377</xdr:rowOff>
    </xdr:to>
    <xdr:cxnSp macro="">
      <xdr:nvCxnSpPr>
        <xdr:cNvPr id="233" name="直線矢印コネクタ 232"/>
        <xdr:cNvCxnSpPr/>
      </xdr:nvCxnSpPr>
      <xdr:spPr>
        <a:xfrm>
          <a:off x="9340530" y="58251270"/>
          <a:ext cx="0" cy="34017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179912</xdr:colOff>
      <xdr:row>762</xdr:row>
      <xdr:rowOff>353782</xdr:rowOff>
    </xdr:from>
    <xdr:to>
      <xdr:col>39</xdr:col>
      <xdr:colOff>173789</xdr:colOff>
      <xdr:row>764</xdr:row>
      <xdr:rowOff>263522</xdr:rowOff>
    </xdr:to>
    <xdr:sp macro="" textlink="">
      <xdr:nvSpPr>
        <xdr:cNvPr id="234" name="角丸四角形 233"/>
        <xdr:cNvSpPr/>
      </xdr:nvSpPr>
      <xdr:spPr>
        <a:xfrm>
          <a:off x="5894912" y="58429068"/>
          <a:ext cx="2239056"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41</xdr:col>
      <xdr:colOff>45173</xdr:colOff>
      <xdr:row>763</xdr:row>
      <xdr:rowOff>13607</xdr:rowOff>
    </xdr:from>
    <xdr:to>
      <xdr:col>49</xdr:col>
      <xdr:colOff>270440</xdr:colOff>
      <xdr:row>764</xdr:row>
      <xdr:rowOff>277132</xdr:rowOff>
    </xdr:to>
    <xdr:sp macro="" textlink="">
      <xdr:nvSpPr>
        <xdr:cNvPr id="235" name="角丸四角形 234"/>
        <xdr:cNvSpPr/>
      </xdr:nvSpPr>
      <xdr:spPr>
        <a:xfrm>
          <a:off x="8413566" y="58442678"/>
          <a:ext cx="1858124"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11187</xdr:colOff>
      <xdr:row>765</xdr:row>
      <xdr:rowOff>580588</xdr:rowOff>
    </xdr:from>
    <xdr:to>
      <xdr:col>26</xdr:col>
      <xdr:colOff>105224</xdr:colOff>
      <xdr:row>769</xdr:row>
      <xdr:rowOff>272134</xdr:rowOff>
    </xdr:to>
    <xdr:grpSp>
      <xdr:nvGrpSpPr>
        <xdr:cNvPr id="236" name="グループ化 235"/>
        <xdr:cNvGrpSpPr/>
      </xdr:nvGrpSpPr>
      <xdr:grpSpPr>
        <a:xfrm>
          <a:off x="3685116" y="60139052"/>
          <a:ext cx="1726894" cy="1623761"/>
          <a:chOff x="1919286" y="50365025"/>
          <a:chExt cx="3384496" cy="1530130"/>
        </a:xfrm>
      </xdr:grpSpPr>
      <xdr:sp macro="" textlink="">
        <xdr:nvSpPr>
          <xdr:cNvPr id="237" name="角丸四角形 236"/>
          <xdr:cNvSpPr/>
        </xdr:nvSpPr>
        <xdr:spPr>
          <a:xfrm>
            <a:off x="2115846" y="50365025"/>
            <a:ext cx="3063978" cy="1530130"/>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地方衛生研究所等で実施するノロウイルス及び</a:t>
            </a:r>
            <a:r>
              <a:rPr kumimoji="1" lang="en-US" altLang="ja-JP" sz="1200">
                <a:solidFill>
                  <a:sysClr val="windowText" lastClr="000000"/>
                </a:solidFill>
              </a:rPr>
              <a:t>A</a:t>
            </a:r>
            <a:r>
              <a:rPr kumimoji="1" lang="ja-JP" altLang="en-US" sz="1200">
                <a:solidFill>
                  <a:sysClr val="windowText" lastClr="000000"/>
                </a:solidFill>
              </a:rPr>
              <a:t>型肝炎ウイルスの精度管理事業等</a:t>
            </a:r>
          </a:p>
        </xdr:txBody>
      </xdr:sp>
      <xdr:sp macro="" textlink="">
        <xdr:nvSpPr>
          <xdr:cNvPr id="238" name="右大かっこ 237"/>
          <xdr:cNvSpPr/>
        </xdr:nvSpPr>
        <xdr:spPr>
          <a:xfrm>
            <a:off x="5051781" y="50463182"/>
            <a:ext cx="252001" cy="1356966"/>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sp macro="" textlink="">
        <xdr:nvSpPr>
          <xdr:cNvPr id="239" name="右大かっこ 238"/>
          <xdr:cNvSpPr/>
        </xdr:nvSpPr>
        <xdr:spPr>
          <a:xfrm flipH="1">
            <a:off x="1919286" y="50463182"/>
            <a:ext cx="252001" cy="1356966"/>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grpSp>
    <xdr:clientData/>
  </xdr:twoCellAnchor>
  <xdr:twoCellAnchor>
    <xdr:from>
      <xdr:col>29</xdr:col>
      <xdr:colOff>108849</xdr:colOff>
      <xdr:row>766</xdr:row>
      <xdr:rowOff>27211</xdr:rowOff>
    </xdr:from>
    <xdr:to>
      <xdr:col>38</xdr:col>
      <xdr:colOff>179885</xdr:colOff>
      <xdr:row>767</xdr:row>
      <xdr:rowOff>328082</xdr:rowOff>
    </xdr:to>
    <xdr:grpSp>
      <xdr:nvGrpSpPr>
        <xdr:cNvPr id="240" name="グループ化 239"/>
        <xdr:cNvGrpSpPr/>
      </xdr:nvGrpSpPr>
      <xdr:grpSpPr>
        <a:xfrm>
          <a:off x="6027956" y="60252425"/>
          <a:ext cx="1908000" cy="967621"/>
          <a:chOff x="1837896" y="50426621"/>
          <a:chExt cx="3721194" cy="1312464"/>
        </a:xfrm>
      </xdr:grpSpPr>
      <xdr:sp macro="" textlink="">
        <xdr:nvSpPr>
          <xdr:cNvPr id="241" name="角丸四角形 240"/>
          <xdr:cNvSpPr/>
        </xdr:nvSpPr>
        <xdr:spPr>
          <a:xfrm>
            <a:off x="1837896" y="50426621"/>
            <a:ext cx="3721194" cy="131246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食中毒関連情報調査</a:t>
            </a:r>
            <a:endParaRPr kumimoji="1" lang="en-US" altLang="ja-JP" sz="1200">
              <a:solidFill>
                <a:sysClr val="windowText" lastClr="000000"/>
              </a:solidFill>
            </a:endParaRPr>
          </a:p>
          <a:p>
            <a:pPr algn="l"/>
            <a:r>
              <a:rPr kumimoji="1" lang="ja-JP" altLang="en-US" sz="1200">
                <a:solidFill>
                  <a:sysClr val="windowText" lastClr="000000"/>
                </a:solidFill>
              </a:rPr>
              <a:t>等</a:t>
            </a:r>
          </a:p>
        </xdr:txBody>
      </xdr:sp>
      <xdr:sp macro="" textlink="">
        <xdr:nvSpPr>
          <xdr:cNvPr id="242" name="右大かっこ 241"/>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243" name="右大かっこ 242"/>
          <xdr:cNvSpPr/>
        </xdr:nvSpPr>
        <xdr:spPr>
          <a:xfrm flipH="1">
            <a:off x="1919286" y="50463181"/>
            <a:ext cx="251999" cy="1177793"/>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41</xdr:col>
      <xdr:colOff>95250</xdr:colOff>
      <xdr:row>766</xdr:row>
      <xdr:rowOff>13606</xdr:rowOff>
    </xdr:from>
    <xdr:to>
      <xdr:col>49</xdr:col>
      <xdr:colOff>190393</xdr:colOff>
      <xdr:row>767</xdr:row>
      <xdr:rowOff>312661</xdr:rowOff>
    </xdr:to>
    <xdr:grpSp>
      <xdr:nvGrpSpPr>
        <xdr:cNvPr id="244" name="グループ化 243"/>
        <xdr:cNvGrpSpPr/>
      </xdr:nvGrpSpPr>
      <xdr:grpSpPr>
        <a:xfrm>
          <a:off x="8463643" y="60238820"/>
          <a:ext cx="1728000" cy="965805"/>
          <a:chOff x="1745907" y="50420468"/>
          <a:chExt cx="3767281" cy="1263247"/>
        </a:xfrm>
      </xdr:grpSpPr>
      <xdr:sp macro="" textlink="">
        <xdr:nvSpPr>
          <xdr:cNvPr id="245" name="角丸四角形 244"/>
          <xdr:cNvSpPr/>
        </xdr:nvSpPr>
        <xdr:spPr>
          <a:xfrm>
            <a:off x="1745907" y="50420468"/>
            <a:ext cx="3767281"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食品長期監視事業</a:t>
            </a:r>
          </a:p>
        </xdr:txBody>
      </xdr:sp>
      <xdr:sp macro="" textlink="">
        <xdr:nvSpPr>
          <xdr:cNvPr id="246" name="右大かっこ 245"/>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sp macro="" textlink="">
        <xdr:nvSpPr>
          <xdr:cNvPr id="247" name="右大かっこ 246"/>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grpSp>
    <xdr:clientData/>
  </xdr:twoCellAnchor>
  <xdr:twoCellAnchor>
    <xdr:from>
      <xdr:col>11</xdr:col>
      <xdr:colOff>29021</xdr:colOff>
      <xdr:row>772</xdr:row>
      <xdr:rowOff>226781</xdr:rowOff>
    </xdr:from>
    <xdr:to>
      <xdr:col>17</xdr:col>
      <xdr:colOff>64379</xdr:colOff>
      <xdr:row>777</xdr:row>
      <xdr:rowOff>38415</xdr:rowOff>
    </xdr:to>
    <xdr:sp macro="" textlink="">
      <xdr:nvSpPr>
        <xdr:cNvPr id="248" name="角丸四角形 247"/>
        <xdr:cNvSpPr/>
      </xdr:nvSpPr>
      <xdr:spPr>
        <a:xfrm>
          <a:off x="2274200" y="62751602"/>
          <a:ext cx="1260000" cy="1376456"/>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E.</a:t>
          </a:r>
          <a:r>
            <a:rPr kumimoji="1" lang="en-US" altLang="ja-JP" sz="1200" baseline="0">
              <a:solidFill>
                <a:sysClr val="windowText" lastClr="000000"/>
              </a:solidFill>
              <a:latin typeface="+mn-ea"/>
              <a:ea typeface="+mn-ea"/>
            </a:rPr>
            <a:t> </a:t>
          </a:r>
          <a:r>
            <a:rPr kumimoji="1" lang="ja-JP" altLang="en-US" sz="1200">
              <a:solidFill>
                <a:sysClr val="windowText" lastClr="000000"/>
              </a:solidFill>
              <a:latin typeface="+mn-ea"/>
              <a:ea typeface="+mn-ea"/>
            </a:rPr>
            <a:t>資金前渡</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官吏</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１者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７百万円</a:t>
          </a:r>
        </a:p>
      </xdr:txBody>
    </xdr:sp>
    <xdr:clientData/>
  </xdr:twoCellAnchor>
  <xdr:twoCellAnchor>
    <xdr:from>
      <xdr:col>18</xdr:col>
      <xdr:colOff>64698</xdr:colOff>
      <xdr:row>772</xdr:row>
      <xdr:rowOff>213175</xdr:rowOff>
    </xdr:from>
    <xdr:to>
      <xdr:col>25</xdr:col>
      <xdr:colOff>39948</xdr:colOff>
      <xdr:row>777</xdr:row>
      <xdr:rowOff>27209</xdr:rowOff>
    </xdr:to>
    <xdr:sp macro="" textlink="">
      <xdr:nvSpPr>
        <xdr:cNvPr id="249" name="角丸四角形 248"/>
        <xdr:cNvSpPr/>
      </xdr:nvSpPr>
      <xdr:spPr>
        <a:xfrm>
          <a:off x="3738627" y="62737996"/>
          <a:ext cx="1404000" cy="1378856"/>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F.</a:t>
          </a:r>
          <a:r>
            <a:rPr kumimoji="1" lang="en-US" altLang="ja-JP" sz="1200" baseline="0">
              <a:solidFill>
                <a:sysClr val="windowText" lastClr="000000"/>
              </a:solidFill>
              <a:latin typeface="+mn-ea"/>
              <a:ea typeface="+mn-ea"/>
            </a:rPr>
            <a:t> </a:t>
          </a:r>
          <a:r>
            <a:rPr kumimoji="1" lang="ja-JP" altLang="en-US" sz="1200">
              <a:solidFill>
                <a:sysClr val="windowText" lastClr="000000"/>
              </a:solidFill>
              <a:latin typeface="+mn-ea"/>
              <a:ea typeface="+mn-ea"/>
            </a:rPr>
            <a:t>民間業者</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11</a:t>
          </a:r>
          <a:r>
            <a:rPr kumimoji="1" lang="ja-JP" altLang="en-US" sz="1200">
              <a:solidFill>
                <a:sysClr val="windowText" lastClr="000000"/>
              </a:solidFill>
              <a:latin typeface="+mn-ea"/>
              <a:ea typeface="+mn-ea"/>
            </a:rPr>
            <a:t>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２百万円</a:t>
          </a:r>
        </a:p>
      </xdr:txBody>
    </xdr:sp>
    <xdr:clientData/>
  </xdr:twoCellAnchor>
  <xdr:twoCellAnchor>
    <xdr:from>
      <xdr:col>11</xdr:col>
      <xdr:colOff>87505</xdr:colOff>
      <xdr:row>771</xdr:row>
      <xdr:rowOff>34415</xdr:rowOff>
    </xdr:from>
    <xdr:to>
      <xdr:col>16</xdr:col>
      <xdr:colOff>176883</xdr:colOff>
      <xdr:row>773</xdr:row>
      <xdr:rowOff>28516</xdr:rowOff>
    </xdr:to>
    <xdr:sp macro="" textlink="">
      <xdr:nvSpPr>
        <xdr:cNvPr id="250" name="角丸四角形 249"/>
        <xdr:cNvSpPr/>
      </xdr:nvSpPr>
      <xdr:spPr>
        <a:xfrm>
          <a:off x="2332684" y="62246272"/>
          <a:ext cx="1109913" cy="62003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16</xdr:col>
      <xdr:colOff>140796</xdr:colOff>
      <xdr:row>771</xdr:row>
      <xdr:rowOff>38737</xdr:rowOff>
    </xdr:from>
    <xdr:to>
      <xdr:col>26</xdr:col>
      <xdr:colOff>6393</xdr:colOff>
      <xdr:row>773</xdr:row>
      <xdr:rowOff>23259</xdr:rowOff>
    </xdr:to>
    <xdr:sp macro="" textlink="">
      <xdr:nvSpPr>
        <xdr:cNvPr id="251" name="角丸四角形 250"/>
        <xdr:cNvSpPr/>
      </xdr:nvSpPr>
      <xdr:spPr>
        <a:xfrm>
          <a:off x="3406510" y="62250594"/>
          <a:ext cx="1906669" cy="61045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p>
      </xdr:txBody>
    </xdr:sp>
    <xdr:clientData/>
  </xdr:twoCellAnchor>
  <xdr:twoCellAnchor>
    <xdr:from>
      <xdr:col>14</xdr:col>
      <xdr:colOff>26405</xdr:colOff>
      <xdr:row>770</xdr:row>
      <xdr:rowOff>143270</xdr:rowOff>
    </xdr:from>
    <xdr:to>
      <xdr:col>22</xdr:col>
      <xdr:colOff>131366</xdr:colOff>
      <xdr:row>770</xdr:row>
      <xdr:rowOff>148073</xdr:rowOff>
    </xdr:to>
    <xdr:cxnSp macro="">
      <xdr:nvCxnSpPr>
        <xdr:cNvPr id="252" name="直線コネクタ 251"/>
        <xdr:cNvCxnSpPr/>
      </xdr:nvCxnSpPr>
      <xdr:spPr>
        <a:xfrm flipH="1">
          <a:off x="2883905" y="61974127"/>
          <a:ext cx="1737818" cy="480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34012</xdr:colOff>
      <xdr:row>770</xdr:row>
      <xdr:rowOff>152076</xdr:rowOff>
    </xdr:from>
    <xdr:to>
      <xdr:col>14</xdr:col>
      <xdr:colOff>34012</xdr:colOff>
      <xdr:row>771</xdr:row>
      <xdr:rowOff>215575</xdr:rowOff>
    </xdr:to>
    <xdr:cxnSp macro="">
      <xdr:nvCxnSpPr>
        <xdr:cNvPr id="253" name="直線矢印コネクタ 252"/>
        <xdr:cNvCxnSpPr/>
      </xdr:nvCxnSpPr>
      <xdr:spPr>
        <a:xfrm>
          <a:off x="2891512" y="61982933"/>
          <a:ext cx="0" cy="4444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118453</xdr:colOff>
      <xdr:row>769</xdr:row>
      <xdr:rowOff>238522</xdr:rowOff>
    </xdr:from>
    <xdr:to>
      <xdr:col>22</xdr:col>
      <xdr:colOff>125146</xdr:colOff>
      <xdr:row>771</xdr:row>
      <xdr:rowOff>200486</xdr:rowOff>
    </xdr:to>
    <xdr:cxnSp macro="">
      <xdr:nvCxnSpPr>
        <xdr:cNvPr id="254" name="直線矢印コネクタ 253"/>
        <xdr:cNvCxnSpPr/>
      </xdr:nvCxnSpPr>
      <xdr:spPr>
        <a:xfrm>
          <a:off x="4608810" y="61620343"/>
          <a:ext cx="6693" cy="79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61566</xdr:colOff>
      <xdr:row>777</xdr:row>
      <xdr:rowOff>151169</xdr:rowOff>
    </xdr:from>
    <xdr:to>
      <xdr:col>16</xdr:col>
      <xdr:colOff>193031</xdr:colOff>
      <xdr:row>780</xdr:row>
      <xdr:rowOff>60828</xdr:rowOff>
    </xdr:to>
    <xdr:grpSp>
      <xdr:nvGrpSpPr>
        <xdr:cNvPr id="255" name="グループ化 254"/>
        <xdr:cNvGrpSpPr/>
      </xdr:nvGrpSpPr>
      <xdr:grpSpPr>
        <a:xfrm>
          <a:off x="2306745" y="64349669"/>
          <a:ext cx="1152000" cy="848552"/>
          <a:chOff x="1919286" y="50463182"/>
          <a:chExt cx="3384496" cy="1177794"/>
        </a:xfrm>
      </xdr:grpSpPr>
      <xdr:sp macro="" textlink="">
        <xdr:nvSpPr>
          <xdr:cNvPr id="256" name="角丸四角形 255"/>
          <xdr:cNvSpPr/>
        </xdr:nvSpPr>
        <xdr:spPr>
          <a:xfrm>
            <a:off x="2090735" y="50580460"/>
            <a:ext cx="3063978" cy="76997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賃金</a:t>
            </a:r>
            <a:endParaRPr kumimoji="1" lang="en-US" altLang="ja-JP" sz="1100">
              <a:solidFill>
                <a:sysClr val="windowText" lastClr="000000"/>
              </a:solidFill>
            </a:endParaRPr>
          </a:p>
        </xdr:txBody>
      </xdr:sp>
      <xdr:sp macro="" textlink="">
        <xdr:nvSpPr>
          <xdr:cNvPr id="257" name="右大かっこ 256"/>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8" name="右大かっこ 257"/>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17</xdr:col>
      <xdr:colOff>122455</xdr:colOff>
      <xdr:row>777</xdr:row>
      <xdr:rowOff>136060</xdr:rowOff>
    </xdr:from>
    <xdr:to>
      <xdr:col>25</xdr:col>
      <xdr:colOff>176883</xdr:colOff>
      <xdr:row>780</xdr:row>
      <xdr:rowOff>97167</xdr:rowOff>
    </xdr:to>
    <xdr:grpSp>
      <xdr:nvGrpSpPr>
        <xdr:cNvPr id="259" name="グループ化 258"/>
        <xdr:cNvGrpSpPr/>
      </xdr:nvGrpSpPr>
      <xdr:grpSpPr>
        <a:xfrm>
          <a:off x="3592276" y="64334560"/>
          <a:ext cx="1687286" cy="900000"/>
          <a:chOff x="1919286" y="50420478"/>
          <a:chExt cx="3384496" cy="1220498"/>
        </a:xfrm>
      </xdr:grpSpPr>
      <xdr:sp macro="" textlink="">
        <xdr:nvSpPr>
          <xdr:cNvPr id="260" name="角丸四角形 259"/>
          <xdr:cNvSpPr/>
        </xdr:nvSpPr>
        <xdr:spPr>
          <a:xfrm>
            <a:off x="2090735" y="50420478"/>
            <a:ext cx="2960681" cy="1220498"/>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検査関係機器、検査関係消耗品等</a:t>
            </a:r>
          </a:p>
        </xdr:txBody>
      </xdr:sp>
      <xdr:sp macro="" textlink="">
        <xdr:nvSpPr>
          <xdr:cNvPr id="261" name="右大かっこ 260"/>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2" name="右大かっこ 261"/>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37</xdr:col>
      <xdr:colOff>3646</xdr:colOff>
      <xdr:row>767</xdr:row>
      <xdr:rowOff>299651</xdr:rowOff>
    </xdr:from>
    <xdr:to>
      <xdr:col>37</xdr:col>
      <xdr:colOff>3646</xdr:colOff>
      <xdr:row>770</xdr:row>
      <xdr:rowOff>367901</xdr:rowOff>
    </xdr:to>
    <xdr:cxnSp macro="">
      <xdr:nvCxnSpPr>
        <xdr:cNvPr id="264" name="直線矢印コネクタ 263"/>
        <xdr:cNvCxnSpPr/>
      </xdr:nvCxnSpPr>
      <xdr:spPr>
        <a:xfrm>
          <a:off x="7555610" y="61082758"/>
          <a:ext cx="0" cy="1116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95401</xdr:colOff>
      <xdr:row>770</xdr:row>
      <xdr:rowOff>141210</xdr:rowOff>
    </xdr:from>
    <xdr:to>
      <xdr:col>30</xdr:col>
      <xdr:colOff>95402</xdr:colOff>
      <xdr:row>771</xdr:row>
      <xdr:rowOff>192513</xdr:rowOff>
    </xdr:to>
    <xdr:cxnSp macro="">
      <xdr:nvCxnSpPr>
        <xdr:cNvPr id="266" name="直線矢印コネクタ 265"/>
        <xdr:cNvCxnSpPr/>
      </xdr:nvCxnSpPr>
      <xdr:spPr>
        <a:xfrm>
          <a:off x="6218615" y="61972067"/>
          <a:ext cx="1" cy="4323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89581</xdr:colOff>
      <xdr:row>772</xdr:row>
      <xdr:rowOff>192255</xdr:rowOff>
    </xdr:from>
    <xdr:to>
      <xdr:col>33</xdr:col>
      <xdr:colOff>124938</xdr:colOff>
      <xdr:row>777</xdr:row>
      <xdr:rowOff>27208</xdr:rowOff>
    </xdr:to>
    <xdr:sp macro="" textlink="">
      <xdr:nvSpPr>
        <xdr:cNvPr id="267" name="角丸四角形 266"/>
        <xdr:cNvSpPr/>
      </xdr:nvSpPr>
      <xdr:spPr>
        <a:xfrm>
          <a:off x="5600474" y="62717076"/>
          <a:ext cx="1260000" cy="139977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G.</a:t>
          </a:r>
          <a:r>
            <a:rPr kumimoji="1" lang="en-US" altLang="ja-JP" sz="1200" baseline="0">
              <a:solidFill>
                <a:sysClr val="windowText" lastClr="000000"/>
              </a:solidFill>
              <a:latin typeface="+mn-ea"/>
              <a:ea typeface="+mn-ea"/>
            </a:rPr>
            <a:t> </a:t>
          </a:r>
          <a:r>
            <a:rPr kumimoji="1" lang="ja-JP" altLang="en-US" sz="1200">
              <a:solidFill>
                <a:sysClr val="windowText" lastClr="000000"/>
              </a:solidFill>
              <a:latin typeface="+mn-ea"/>
              <a:ea typeface="+mn-ea"/>
            </a:rPr>
            <a:t>資金前渡官吏等</a:t>
          </a:r>
          <a:endParaRPr kumimoji="1" lang="en-US" altLang="ja-JP" sz="1200">
            <a:solidFill>
              <a:sysClr val="windowText" lastClr="000000"/>
            </a:solidFill>
            <a:latin typeface="+mn-ea"/>
            <a:ea typeface="+mn-ea"/>
          </a:endParaRPr>
        </a:p>
        <a:p>
          <a:pPr algn="ctr"/>
          <a:r>
            <a:rPr kumimoji="1" lang="en-US" altLang="ja-JP" sz="1200" baseline="0">
              <a:solidFill>
                <a:sysClr val="windowText" lastClr="000000"/>
              </a:solidFill>
              <a:latin typeface="+mn-ea"/>
              <a:ea typeface="+mn-ea"/>
            </a:rPr>
            <a:t> </a:t>
          </a:r>
          <a:r>
            <a:rPr kumimoji="1" lang="ja-JP" altLang="en-US" sz="1200" baseline="0">
              <a:solidFill>
                <a:sysClr val="windowText" lastClr="000000"/>
              </a:solidFill>
              <a:latin typeface="+mn-ea"/>
              <a:ea typeface="+mn-ea"/>
            </a:rPr>
            <a:t>２</a:t>
          </a:r>
          <a:r>
            <a:rPr kumimoji="1" lang="ja-JP" altLang="en-US" sz="1200">
              <a:solidFill>
                <a:sysClr val="windowText" lastClr="000000"/>
              </a:solidFill>
              <a:latin typeface="+mn-ea"/>
              <a:ea typeface="+mn-ea"/>
            </a:rPr>
            <a:t>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５百万円</a:t>
          </a:r>
        </a:p>
      </xdr:txBody>
    </xdr:sp>
    <xdr:clientData/>
  </xdr:twoCellAnchor>
  <xdr:twoCellAnchor>
    <xdr:from>
      <xdr:col>34</xdr:col>
      <xdr:colOff>166939</xdr:colOff>
      <xdr:row>772</xdr:row>
      <xdr:rowOff>180463</xdr:rowOff>
    </xdr:from>
    <xdr:to>
      <xdr:col>40</xdr:col>
      <xdr:colOff>166296</xdr:colOff>
      <xdr:row>777</xdr:row>
      <xdr:rowOff>49620</xdr:rowOff>
    </xdr:to>
    <xdr:sp macro="" textlink="">
      <xdr:nvSpPr>
        <xdr:cNvPr id="268" name="角丸四角形 267"/>
        <xdr:cNvSpPr/>
      </xdr:nvSpPr>
      <xdr:spPr>
        <a:xfrm>
          <a:off x="7106582" y="62705284"/>
          <a:ext cx="1224000" cy="1433979"/>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H.</a:t>
          </a:r>
          <a:r>
            <a:rPr kumimoji="1" lang="en-US" altLang="ja-JP" sz="1200" baseline="0">
              <a:solidFill>
                <a:sysClr val="windowText" lastClr="000000"/>
              </a:solidFill>
              <a:latin typeface="+mn-ea"/>
              <a:ea typeface="+mn-ea"/>
            </a:rPr>
            <a:t> </a:t>
          </a:r>
          <a:r>
            <a:rPr kumimoji="1" lang="ja-JP" altLang="en-US" sz="1200">
              <a:solidFill>
                <a:sysClr val="windowText" lastClr="000000"/>
              </a:solidFill>
              <a:latin typeface="+mn-ea"/>
              <a:ea typeface="+mn-ea"/>
            </a:rPr>
            <a:t>民間業者</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28</a:t>
          </a:r>
          <a:r>
            <a:rPr kumimoji="1" lang="ja-JP" altLang="en-US" sz="1200">
              <a:solidFill>
                <a:sysClr val="windowText" lastClr="000000"/>
              </a:solidFill>
              <a:latin typeface="+mn-ea"/>
              <a:ea typeface="+mn-ea"/>
            </a:rPr>
            <a:t>者</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29</a:t>
          </a:r>
          <a:r>
            <a:rPr kumimoji="1" lang="ja-JP" altLang="en-US" sz="1200">
              <a:solidFill>
                <a:sysClr val="windowText" lastClr="000000"/>
              </a:solidFill>
              <a:latin typeface="+mn-ea"/>
              <a:ea typeface="+mn-ea"/>
            </a:rPr>
            <a:t>百万円</a:t>
          </a:r>
        </a:p>
      </xdr:txBody>
    </xdr:sp>
    <xdr:clientData/>
  </xdr:twoCellAnchor>
  <xdr:twoCellAnchor>
    <xdr:from>
      <xdr:col>27</xdr:col>
      <xdr:colOff>118068</xdr:colOff>
      <xdr:row>771</xdr:row>
      <xdr:rowOff>27103</xdr:rowOff>
    </xdr:from>
    <xdr:to>
      <xdr:col>33</xdr:col>
      <xdr:colOff>81631</xdr:colOff>
      <xdr:row>773</xdr:row>
      <xdr:rowOff>21204</xdr:rowOff>
    </xdr:to>
    <xdr:sp macro="" textlink="">
      <xdr:nvSpPr>
        <xdr:cNvPr id="270" name="角丸四角形 269"/>
        <xdr:cNvSpPr/>
      </xdr:nvSpPr>
      <xdr:spPr>
        <a:xfrm>
          <a:off x="5628961" y="62238960"/>
          <a:ext cx="1188206" cy="62003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33</xdr:col>
      <xdr:colOff>141107</xdr:colOff>
      <xdr:row>770</xdr:row>
      <xdr:rowOff>333771</xdr:rowOff>
    </xdr:from>
    <xdr:to>
      <xdr:col>41</xdr:col>
      <xdr:colOff>128250</xdr:colOff>
      <xdr:row>772</xdr:row>
      <xdr:rowOff>253994</xdr:rowOff>
    </xdr:to>
    <xdr:sp macro="" textlink="">
      <xdr:nvSpPr>
        <xdr:cNvPr id="271" name="角丸四角形 270"/>
        <xdr:cNvSpPr/>
      </xdr:nvSpPr>
      <xdr:spPr>
        <a:xfrm>
          <a:off x="6876643" y="62164628"/>
          <a:ext cx="1620000" cy="61418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a:t>
          </a:r>
          <a:endParaRPr kumimoji="1" lang="en-US" altLang="ja-JP" sz="1200">
            <a:solidFill>
              <a:sysClr val="windowText" lastClr="000000"/>
            </a:solidFill>
          </a:endParaRPr>
        </a:p>
        <a:p>
          <a:pPr algn="ctr"/>
          <a:r>
            <a:rPr kumimoji="1" lang="ja-JP" altLang="en-US" sz="1200">
              <a:solidFill>
                <a:sysClr val="windowText" lastClr="000000"/>
              </a:solidFill>
            </a:rPr>
            <a:t>（最低価格）等</a:t>
          </a:r>
          <a:r>
            <a:rPr kumimoji="1" lang="en-US" altLang="ja-JP" sz="1200">
              <a:solidFill>
                <a:sysClr val="windowText" lastClr="000000"/>
              </a:solidFill>
            </a:rPr>
            <a:t>】</a:t>
          </a:r>
        </a:p>
      </xdr:txBody>
    </xdr:sp>
    <xdr:clientData/>
  </xdr:twoCellAnchor>
  <xdr:twoCellAnchor>
    <xdr:from>
      <xdr:col>27</xdr:col>
      <xdr:colOff>38023</xdr:colOff>
      <xdr:row>777</xdr:row>
      <xdr:rowOff>143965</xdr:rowOff>
    </xdr:from>
    <xdr:to>
      <xdr:col>33</xdr:col>
      <xdr:colOff>181380</xdr:colOff>
      <xdr:row>780</xdr:row>
      <xdr:rowOff>69072</xdr:rowOff>
    </xdr:to>
    <xdr:grpSp>
      <xdr:nvGrpSpPr>
        <xdr:cNvPr id="273" name="グループ化 272"/>
        <xdr:cNvGrpSpPr/>
      </xdr:nvGrpSpPr>
      <xdr:grpSpPr>
        <a:xfrm>
          <a:off x="5548916" y="64342465"/>
          <a:ext cx="1368000" cy="864000"/>
          <a:chOff x="1838607" y="50463182"/>
          <a:chExt cx="3621125" cy="1177794"/>
        </a:xfrm>
      </xdr:grpSpPr>
      <xdr:sp macro="" textlink="">
        <xdr:nvSpPr>
          <xdr:cNvPr id="274" name="角丸四角形 273"/>
          <xdr:cNvSpPr/>
        </xdr:nvSpPr>
        <xdr:spPr>
          <a:xfrm>
            <a:off x="1838607" y="50580458"/>
            <a:ext cx="3621125" cy="8968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賃金、職員旅費</a:t>
            </a:r>
            <a:endParaRPr kumimoji="1" lang="en-US" altLang="ja-JP" sz="1100">
              <a:solidFill>
                <a:sysClr val="windowText" lastClr="000000"/>
              </a:solidFill>
            </a:endParaRPr>
          </a:p>
        </xdr:txBody>
      </xdr:sp>
      <xdr:sp macro="" textlink="">
        <xdr:nvSpPr>
          <xdr:cNvPr id="275" name="右大かっこ 274"/>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6" name="右大かっこ 275"/>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34</xdr:col>
      <xdr:colOff>81631</xdr:colOff>
      <xdr:row>777</xdr:row>
      <xdr:rowOff>54424</xdr:rowOff>
    </xdr:from>
    <xdr:to>
      <xdr:col>41</xdr:col>
      <xdr:colOff>40809</xdr:colOff>
      <xdr:row>780</xdr:row>
      <xdr:rowOff>195530</xdr:rowOff>
    </xdr:to>
    <xdr:grpSp>
      <xdr:nvGrpSpPr>
        <xdr:cNvPr id="277" name="グループ化 276"/>
        <xdr:cNvGrpSpPr/>
      </xdr:nvGrpSpPr>
      <xdr:grpSpPr>
        <a:xfrm>
          <a:off x="7021274" y="64252924"/>
          <a:ext cx="1387928" cy="1079999"/>
          <a:chOff x="1919286" y="50328540"/>
          <a:chExt cx="2981162" cy="1476004"/>
        </a:xfrm>
      </xdr:grpSpPr>
      <xdr:sp macro="" textlink="">
        <xdr:nvSpPr>
          <xdr:cNvPr id="278" name="角丸四角形 277"/>
          <xdr:cNvSpPr/>
        </xdr:nvSpPr>
        <xdr:spPr>
          <a:xfrm>
            <a:off x="2173201" y="50328540"/>
            <a:ext cx="2712874" cy="147600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effectLst/>
                <a:latin typeface="+mn-lt"/>
                <a:ea typeface="+mn-ea"/>
                <a:cs typeface="+mn-cs"/>
              </a:rPr>
              <a:t>検査関係機器、検査関係消耗品等</a:t>
            </a:r>
            <a:endParaRPr kumimoji="1" lang="ja-JP" altLang="en-US" sz="1100">
              <a:solidFill>
                <a:schemeClr val="tx1"/>
              </a:solidFill>
            </a:endParaRPr>
          </a:p>
        </xdr:txBody>
      </xdr:sp>
      <xdr:sp macro="" textlink="">
        <xdr:nvSpPr>
          <xdr:cNvPr id="279" name="右大かっこ 278"/>
          <xdr:cNvSpPr/>
        </xdr:nvSpPr>
        <xdr:spPr>
          <a:xfrm>
            <a:off x="4648448"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80" name="右大かっこ 279"/>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34</xdr:col>
      <xdr:colOff>22374</xdr:colOff>
      <xdr:row>762</xdr:row>
      <xdr:rowOff>187474</xdr:rowOff>
    </xdr:from>
    <xdr:to>
      <xdr:col>34</xdr:col>
      <xdr:colOff>22374</xdr:colOff>
      <xdr:row>763</xdr:row>
      <xdr:rowOff>173875</xdr:rowOff>
    </xdr:to>
    <xdr:cxnSp macro="">
      <xdr:nvCxnSpPr>
        <xdr:cNvPr id="285" name="直線矢印コネクタ 284"/>
        <xdr:cNvCxnSpPr/>
      </xdr:nvCxnSpPr>
      <xdr:spPr>
        <a:xfrm>
          <a:off x="6962017" y="58262760"/>
          <a:ext cx="0" cy="34018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178394</xdr:colOff>
      <xdr:row>750</xdr:row>
      <xdr:rowOff>241754</xdr:rowOff>
    </xdr:from>
    <xdr:to>
      <xdr:col>28</xdr:col>
      <xdr:colOff>178394</xdr:colOff>
      <xdr:row>762</xdr:row>
      <xdr:rowOff>172325</xdr:rowOff>
    </xdr:to>
    <xdr:cxnSp macro="">
      <xdr:nvCxnSpPr>
        <xdr:cNvPr id="286" name="直線コネクタ 285"/>
        <xdr:cNvCxnSpPr/>
      </xdr:nvCxnSpPr>
      <xdr:spPr>
        <a:xfrm>
          <a:off x="5893394" y="54071611"/>
          <a:ext cx="0" cy="4176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95242</xdr:colOff>
      <xdr:row>770</xdr:row>
      <xdr:rowOff>122458</xdr:rowOff>
    </xdr:from>
    <xdr:to>
      <xdr:col>36</xdr:col>
      <xdr:colOff>202599</xdr:colOff>
      <xdr:row>770</xdr:row>
      <xdr:rowOff>127261</xdr:rowOff>
    </xdr:to>
    <xdr:cxnSp macro="">
      <xdr:nvCxnSpPr>
        <xdr:cNvPr id="100" name="直線コネクタ 99"/>
        <xdr:cNvCxnSpPr/>
      </xdr:nvCxnSpPr>
      <xdr:spPr>
        <a:xfrm flipH="1">
          <a:off x="6218456" y="61953315"/>
          <a:ext cx="1332000" cy="480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xdr:colOff>
      <xdr:row>751</xdr:row>
      <xdr:rowOff>190502</xdr:rowOff>
    </xdr:from>
    <xdr:to>
      <xdr:col>40</xdr:col>
      <xdr:colOff>129540</xdr:colOff>
      <xdr:row>751</xdr:row>
      <xdr:rowOff>190503</xdr:rowOff>
    </xdr:to>
    <xdr:cxnSp macro="">
      <xdr:nvCxnSpPr>
        <xdr:cNvPr id="105" name="直線コネクタ 104"/>
        <xdr:cNvCxnSpPr/>
      </xdr:nvCxnSpPr>
      <xdr:spPr>
        <a:xfrm flipH="1">
          <a:off x="3469826" y="51816002"/>
          <a:ext cx="4824000"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13609</xdr:colOff>
      <xdr:row>759</xdr:row>
      <xdr:rowOff>13604</xdr:rowOff>
    </xdr:from>
    <xdr:to>
      <xdr:col>46</xdr:col>
      <xdr:colOff>52220</xdr:colOff>
      <xdr:row>761</xdr:row>
      <xdr:rowOff>26033</xdr:rowOff>
    </xdr:to>
    <xdr:sp macro="" textlink="">
      <xdr:nvSpPr>
        <xdr:cNvPr id="78" name="角丸四角形 77"/>
        <xdr:cNvSpPr/>
      </xdr:nvSpPr>
      <xdr:spPr>
        <a:xfrm>
          <a:off x="7157359" y="57027533"/>
          <a:ext cx="2283790" cy="72000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B. </a:t>
          </a:r>
          <a:r>
            <a:rPr kumimoji="1" lang="ja-JP" altLang="en-US" sz="1400">
              <a:solidFill>
                <a:sysClr val="windowText" lastClr="000000"/>
              </a:solidFill>
              <a:latin typeface="+mn-ea"/>
              <a:ea typeface="+mn-ea"/>
            </a:rPr>
            <a:t>職員</a:t>
          </a:r>
          <a:r>
            <a:rPr kumimoji="1" lang="en-US" altLang="ja-JP" sz="1400">
              <a:solidFill>
                <a:sysClr val="windowText" lastClr="000000"/>
              </a:solidFill>
              <a:latin typeface="+mn-ea"/>
              <a:ea typeface="+mn-ea"/>
            </a:rPr>
            <a:t>31</a:t>
          </a:r>
          <a:r>
            <a:rPr kumimoji="1" lang="ja-JP" altLang="en-US" sz="1400">
              <a:solidFill>
                <a:sysClr val="windowText" lastClr="000000"/>
              </a:solidFill>
              <a:latin typeface="+mn-ea"/>
              <a:ea typeface="+mn-ea"/>
            </a:rPr>
            <a:t>者</a:t>
          </a:r>
          <a:endParaRPr kumimoji="1" lang="en-US" altLang="ja-JP" sz="1400">
            <a:solidFill>
              <a:sysClr val="windowText" lastClr="000000"/>
            </a:solidFill>
            <a:latin typeface="+mn-ea"/>
            <a:ea typeface="+mn-ea"/>
          </a:endParaRPr>
        </a:p>
        <a:p>
          <a:pPr algn="ctr"/>
          <a:r>
            <a:rPr kumimoji="1" lang="ja-JP" altLang="en-US" sz="1400" baseline="0">
              <a:solidFill>
                <a:sysClr val="windowText" lastClr="000000"/>
              </a:solidFill>
              <a:latin typeface="+mn-ea"/>
              <a:ea typeface="+mn-ea"/>
            </a:rPr>
            <a:t>   ２</a:t>
          </a:r>
          <a:r>
            <a:rPr kumimoji="1" lang="ja-JP" altLang="en-US" sz="1400">
              <a:solidFill>
                <a:sysClr val="windowText" lastClr="000000"/>
              </a:solidFill>
              <a:latin typeface="+mn-ea"/>
              <a:ea typeface="+mn-ea"/>
            </a:rPr>
            <a:t>百万円</a:t>
          </a:r>
        </a:p>
      </xdr:txBody>
    </xdr:sp>
    <xdr:clientData/>
  </xdr:twoCellAnchor>
  <xdr:twoCellAnchor>
    <xdr:from>
      <xdr:col>34</xdr:col>
      <xdr:colOff>190506</xdr:colOff>
      <xdr:row>761</xdr:row>
      <xdr:rowOff>81613</xdr:rowOff>
    </xdr:from>
    <xdr:to>
      <xdr:col>46</xdr:col>
      <xdr:colOff>75298</xdr:colOff>
      <xdr:row>762</xdr:row>
      <xdr:rowOff>15827</xdr:rowOff>
    </xdr:to>
    <xdr:grpSp>
      <xdr:nvGrpSpPr>
        <xdr:cNvPr id="79" name="グループ化 78"/>
        <xdr:cNvGrpSpPr/>
      </xdr:nvGrpSpPr>
      <xdr:grpSpPr>
        <a:xfrm>
          <a:off x="7130149" y="57911970"/>
          <a:ext cx="2334078" cy="288000"/>
          <a:chOff x="1919286" y="50463182"/>
          <a:chExt cx="3384496" cy="824457"/>
        </a:xfrm>
      </xdr:grpSpPr>
      <xdr:sp macro="" textlink="">
        <xdr:nvSpPr>
          <xdr:cNvPr id="80" name="角丸四角形 79"/>
          <xdr:cNvSpPr/>
        </xdr:nvSpPr>
        <xdr:spPr>
          <a:xfrm>
            <a:off x="2090735" y="50499653"/>
            <a:ext cx="3063979" cy="70667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職員旅費、交通費</a:t>
            </a:r>
            <a:endParaRPr lang="ja-JP" altLang="ja-JP" sz="1600">
              <a:effectLst/>
            </a:endParaRPr>
          </a:p>
        </xdr:txBody>
      </xdr:sp>
      <xdr:sp macro="" textlink="">
        <xdr:nvSpPr>
          <xdr:cNvPr id="81" name="右大かっこ 80"/>
          <xdr:cNvSpPr/>
        </xdr:nvSpPr>
        <xdr:spPr>
          <a:xfrm>
            <a:off x="5051783" y="50463182"/>
            <a:ext cx="251999" cy="824457"/>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sp macro="" textlink="">
        <xdr:nvSpPr>
          <xdr:cNvPr id="82" name="右大かっこ 81"/>
          <xdr:cNvSpPr/>
        </xdr:nvSpPr>
        <xdr:spPr>
          <a:xfrm flipH="1">
            <a:off x="1919286" y="50463182"/>
            <a:ext cx="252000" cy="824457"/>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grpSp>
    <xdr:clientData/>
  </xdr:twoCellAnchor>
  <xdr:twoCellAnchor>
    <xdr:from>
      <xdr:col>35</xdr:col>
      <xdr:colOff>27209</xdr:colOff>
      <xdr:row>757</xdr:row>
      <xdr:rowOff>299357</xdr:rowOff>
    </xdr:from>
    <xdr:to>
      <xdr:col>46</xdr:col>
      <xdr:colOff>25310</xdr:colOff>
      <xdr:row>759</xdr:row>
      <xdr:rowOff>209096</xdr:rowOff>
    </xdr:to>
    <xdr:sp macro="" textlink="">
      <xdr:nvSpPr>
        <xdr:cNvPr id="83" name="角丸四角形 82"/>
        <xdr:cNvSpPr/>
      </xdr:nvSpPr>
      <xdr:spPr>
        <a:xfrm>
          <a:off x="7170959" y="56605714"/>
          <a:ext cx="2243280"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40</xdr:col>
      <xdr:colOff>125228</xdr:colOff>
      <xdr:row>757</xdr:row>
      <xdr:rowOff>257056</xdr:rowOff>
    </xdr:from>
    <xdr:to>
      <xdr:col>40</xdr:col>
      <xdr:colOff>125230</xdr:colOff>
      <xdr:row>758</xdr:row>
      <xdr:rowOff>119270</xdr:rowOff>
    </xdr:to>
    <xdr:cxnSp macro="">
      <xdr:nvCxnSpPr>
        <xdr:cNvPr id="84" name="直線矢印コネクタ 83"/>
        <xdr:cNvCxnSpPr/>
      </xdr:nvCxnSpPr>
      <xdr:spPr>
        <a:xfrm flipH="1">
          <a:off x="8289514" y="56563413"/>
          <a:ext cx="2" cy="216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70" zoomScaleNormal="75" zoomScaleSheetLayoutView="7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315</v>
      </c>
      <c r="AJ2" s="191" t="s">
        <v>657</v>
      </c>
      <c r="AK2" s="191"/>
      <c r="AL2" s="191"/>
      <c r="AM2" s="191"/>
      <c r="AN2" s="83" t="s">
        <v>315</v>
      </c>
      <c r="AO2" s="191">
        <v>20</v>
      </c>
      <c r="AP2" s="191"/>
      <c r="AQ2" s="191"/>
      <c r="AR2" s="84" t="s">
        <v>618</v>
      </c>
      <c r="AS2" s="192">
        <v>413</v>
      </c>
      <c r="AT2" s="192"/>
      <c r="AU2" s="192"/>
      <c r="AV2" s="83" t="str">
        <f>IF(AW2="","","-")</f>
        <v/>
      </c>
      <c r="AW2" s="380"/>
      <c r="AX2" s="380"/>
    </row>
    <row r="3" spans="1:50" ht="21" customHeight="1" thickBot="1" x14ac:dyDescent="0.2">
      <c r="A3" s="504" t="s">
        <v>611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619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621</v>
      </c>
      <c r="AF4" s="688"/>
      <c r="AG4" s="688"/>
      <c r="AH4" s="688"/>
      <c r="AI4" s="688"/>
      <c r="AJ4" s="688"/>
      <c r="AK4" s="688"/>
      <c r="AL4" s="688"/>
      <c r="AM4" s="688"/>
      <c r="AN4" s="688"/>
      <c r="AO4" s="688"/>
      <c r="AP4" s="689"/>
      <c r="AQ4" s="690" t="s">
        <v>2</v>
      </c>
      <c r="AR4" s="685"/>
      <c r="AS4" s="685"/>
      <c r="AT4" s="685"/>
      <c r="AU4" s="685"/>
      <c r="AV4" s="685"/>
      <c r="AW4" s="685"/>
      <c r="AX4" s="691"/>
    </row>
    <row r="5" spans="1:50" ht="49.5" customHeight="1" x14ac:dyDescent="0.15">
      <c r="A5" s="692" t="s">
        <v>66</v>
      </c>
      <c r="B5" s="693"/>
      <c r="C5" s="693"/>
      <c r="D5" s="693"/>
      <c r="E5" s="693"/>
      <c r="F5" s="694"/>
      <c r="G5" s="539" t="s">
        <v>622</v>
      </c>
      <c r="H5" s="540"/>
      <c r="I5" s="540"/>
      <c r="J5" s="540"/>
      <c r="K5" s="540"/>
      <c r="L5" s="540"/>
      <c r="M5" s="541" t="s">
        <v>65</v>
      </c>
      <c r="N5" s="542"/>
      <c r="O5" s="542"/>
      <c r="P5" s="542"/>
      <c r="Q5" s="542"/>
      <c r="R5" s="543"/>
      <c r="S5" s="544" t="s">
        <v>623</v>
      </c>
      <c r="T5" s="540"/>
      <c r="U5" s="540"/>
      <c r="V5" s="540"/>
      <c r="W5" s="540"/>
      <c r="X5" s="545"/>
      <c r="Y5" s="698" t="s">
        <v>3</v>
      </c>
      <c r="Z5" s="699"/>
      <c r="AA5" s="699"/>
      <c r="AB5" s="699"/>
      <c r="AC5" s="699"/>
      <c r="AD5" s="700"/>
      <c r="AE5" s="701" t="s">
        <v>624</v>
      </c>
      <c r="AF5" s="701"/>
      <c r="AG5" s="701"/>
      <c r="AH5" s="701"/>
      <c r="AI5" s="701"/>
      <c r="AJ5" s="701"/>
      <c r="AK5" s="701"/>
      <c r="AL5" s="701"/>
      <c r="AM5" s="701"/>
      <c r="AN5" s="701"/>
      <c r="AO5" s="701"/>
      <c r="AP5" s="702"/>
      <c r="AQ5" s="703" t="s">
        <v>658</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625</v>
      </c>
      <c r="H7" s="809"/>
      <c r="I7" s="809"/>
      <c r="J7" s="809"/>
      <c r="K7" s="809"/>
      <c r="L7" s="809"/>
      <c r="M7" s="809"/>
      <c r="N7" s="809"/>
      <c r="O7" s="809"/>
      <c r="P7" s="809"/>
      <c r="Q7" s="809"/>
      <c r="R7" s="809"/>
      <c r="S7" s="809"/>
      <c r="T7" s="809"/>
      <c r="U7" s="809"/>
      <c r="V7" s="809"/>
      <c r="W7" s="809"/>
      <c r="X7" s="810"/>
      <c r="Y7" s="378" t="s">
        <v>298</v>
      </c>
      <c r="Z7" s="281"/>
      <c r="AA7" s="281"/>
      <c r="AB7" s="281"/>
      <c r="AC7" s="281"/>
      <c r="AD7" s="379"/>
      <c r="AE7" s="365" t="s">
        <v>626</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5" t="s">
        <v>207</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208</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627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656</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299</v>
      </c>
      <c r="Q12" s="283"/>
      <c r="R12" s="283"/>
      <c r="S12" s="283"/>
      <c r="T12" s="283"/>
      <c r="U12" s="283"/>
      <c r="V12" s="284"/>
      <c r="W12" s="288" t="s">
        <v>321</v>
      </c>
      <c r="X12" s="283"/>
      <c r="Y12" s="283"/>
      <c r="Z12" s="283"/>
      <c r="AA12" s="283"/>
      <c r="AB12" s="283"/>
      <c r="AC12" s="284"/>
      <c r="AD12" s="288" t="s">
        <v>608</v>
      </c>
      <c r="AE12" s="283"/>
      <c r="AF12" s="283"/>
      <c r="AG12" s="283"/>
      <c r="AH12" s="283"/>
      <c r="AI12" s="283"/>
      <c r="AJ12" s="284"/>
      <c r="AK12" s="288" t="s">
        <v>612</v>
      </c>
      <c r="AL12" s="283"/>
      <c r="AM12" s="283"/>
      <c r="AN12" s="283"/>
      <c r="AO12" s="283"/>
      <c r="AP12" s="283"/>
      <c r="AQ12" s="284"/>
      <c r="AR12" s="288" t="s">
        <v>613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334</v>
      </c>
      <c r="Q13" s="149"/>
      <c r="R13" s="149"/>
      <c r="S13" s="149"/>
      <c r="T13" s="149"/>
      <c r="U13" s="149"/>
      <c r="V13" s="150"/>
      <c r="W13" s="148">
        <v>629</v>
      </c>
      <c r="X13" s="149"/>
      <c r="Y13" s="149"/>
      <c r="Z13" s="149"/>
      <c r="AA13" s="149"/>
      <c r="AB13" s="149"/>
      <c r="AC13" s="150"/>
      <c r="AD13" s="148">
        <v>385</v>
      </c>
      <c r="AE13" s="149"/>
      <c r="AF13" s="149"/>
      <c r="AG13" s="149"/>
      <c r="AH13" s="149"/>
      <c r="AI13" s="149"/>
      <c r="AJ13" s="150"/>
      <c r="AK13" s="148">
        <v>483</v>
      </c>
      <c r="AL13" s="149"/>
      <c r="AM13" s="149"/>
      <c r="AN13" s="149"/>
      <c r="AO13" s="149"/>
      <c r="AP13" s="149"/>
      <c r="AQ13" s="150"/>
      <c r="AR13" s="145">
        <v>459</v>
      </c>
      <c r="AS13" s="146"/>
      <c r="AT13" s="146"/>
      <c r="AU13" s="146"/>
      <c r="AV13" s="146"/>
      <c r="AW13" s="146"/>
      <c r="AX13" s="377"/>
    </row>
    <row r="14" spans="1:50" ht="21" customHeight="1" x14ac:dyDescent="0.15">
      <c r="A14" s="105"/>
      <c r="B14" s="106"/>
      <c r="C14" s="106"/>
      <c r="D14" s="106"/>
      <c r="E14" s="106"/>
      <c r="F14" s="107"/>
      <c r="G14" s="728"/>
      <c r="H14" s="729"/>
      <c r="I14" s="556" t="s">
        <v>8</v>
      </c>
      <c r="J14" s="610"/>
      <c r="K14" s="610"/>
      <c r="L14" s="610"/>
      <c r="M14" s="610"/>
      <c r="N14" s="610"/>
      <c r="O14" s="611"/>
      <c r="P14" s="148" t="s">
        <v>626</v>
      </c>
      <c r="Q14" s="149"/>
      <c r="R14" s="149"/>
      <c r="S14" s="149"/>
      <c r="T14" s="149"/>
      <c r="U14" s="149"/>
      <c r="V14" s="150"/>
      <c r="W14" s="148" t="s">
        <v>626</v>
      </c>
      <c r="X14" s="149"/>
      <c r="Y14" s="149"/>
      <c r="Z14" s="149"/>
      <c r="AA14" s="149"/>
      <c r="AB14" s="149"/>
      <c r="AC14" s="150"/>
      <c r="AD14" s="148" t="s">
        <v>626</v>
      </c>
      <c r="AE14" s="149"/>
      <c r="AF14" s="149"/>
      <c r="AG14" s="149"/>
      <c r="AH14" s="149"/>
      <c r="AI14" s="149"/>
      <c r="AJ14" s="150"/>
      <c r="AK14" s="148" t="s">
        <v>817</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626</v>
      </c>
      <c r="Q15" s="149"/>
      <c r="R15" s="149"/>
      <c r="S15" s="149"/>
      <c r="T15" s="149"/>
      <c r="U15" s="149"/>
      <c r="V15" s="150"/>
      <c r="W15" s="148" t="s">
        <v>626</v>
      </c>
      <c r="X15" s="149"/>
      <c r="Y15" s="149"/>
      <c r="Z15" s="149"/>
      <c r="AA15" s="149"/>
      <c r="AB15" s="149"/>
      <c r="AC15" s="150"/>
      <c r="AD15" s="148" t="s">
        <v>626</v>
      </c>
      <c r="AE15" s="149"/>
      <c r="AF15" s="149"/>
      <c r="AG15" s="149"/>
      <c r="AH15" s="149"/>
      <c r="AI15" s="149"/>
      <c r="AJ15" s="150"/>
      <c r="AK15" s="148" t="s">
        <v>659</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626</v>
      </c>
      <c r="Q16" s="149"/>
      <c r="R16" s="149"/>
      <c r="S16" s="149"/>
      <c r="T16" s="149"/>
      <c r="U16" s="149"/>
      <c r="V16" s="150"/>
      <c r="W16" s="148" t="s">
        <v>626</v>
      </c>
      <c r="X16" s="149"/>
      <c r="Y16" s="149"/>
      <c r="Z16" s="149"/>
      <c r="AA16" s="149"/>
      <c r="AB16" s="149"/>
      <c r="AC16" s="150"/>
      <c r="AD16" s="148" t="s">
        <v>626</v>
      </c>
      <c r="AE16" s="149"/>
      <c r="AF16" s="149"/>
      <c r="AG16" s="149"/>
      <c r="AH16" s="149"/>
      <c r="AI16" s="149"/>
      <c r="AJ16" s="150"/>
      <c r="AK16" s="148" t="s">
        <v>817</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626</v>
      </c>
      <c r="Q17" s="149"/>
      <c r="R17" s="149"/>
      <c r="S17" s="149"/>
      <c r="T17" s="149"/>
      <c r="U17" s="149"/>
      <c r="V17" s="150"/>
      <c r="W17" s="148" t="s">
        <v>626</v>
      </c>
      <c r="X17" s="149"/>
      <c r="Y17" s="149"/>
      <c r="Z17" s="149"/>
      <c r="AA17" s="149"/>
      <c r="AB17" s="149"/>
      <c r="AC17" s="150"/>
      <c r="AD17" s="148" t="s">
        <v>626</v>
      </c>
      <c r="AE17" s="149"/>
      <c r="AF17" s="149"/>
      <c r="AG17" s="149"/>
      <c r="AH17" s="149"/>
      <c r="AI17" s="149"/>
      <c r="AJ17" s="150"/>
      <c r="AK17" s="148" t="s">
        <v>817</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0"/>
      <c r="H18" s="731"/>
      <c r="I18" s="718" t="s">
        <v>20</v>
      </c>
      <c r="J18" s="719"/>
      <c r="K18" s="719"/>
      <c r="L18" s="719"/>
      <c r="M18" s="719"/>
      <c r="N18" s="719"/>
      <c r="O18" s="720"/>
      <c r="P18" s="154">
        <f>SUM(P13:V17)</f>
        <v>334</v>
      </c>
      <c r="Q18" s="155"/>
      <c r="R18" s="155"/>
      <c r="S18" s="155"/>
      <c r="T18" s="155"/>
      <c r="U18" s="155"/>
      <c r="V18" s="156"/>
      <c r="W18" s="154">
        <f>SUM(W13:AC17)</f>
        <v>629</v>
      </c>
      <c r="X18" s="155"/>
      <c r="Y18" s="155"/>
      <c r="Z18" s="155"/>
      <c r="AA18" s="155"/>
      <c r="AB18" s="155"/>
      <c r="AC18" s="156"/>
      <c r="AD18" s="154">
        <f>SUM(AD13:AJ17)</f>
        <v>385</v>
      </c>
      <c r="AE18" s="155"/>
      <c r="AF18" s="155"/>
      <c r="AG18" s="155"/>
      <c r="AH18" s="155"/>
      <c r="AI18" s="155"/>
      <c r="AJ18" s="156"/>
      <c r="AK18" s="154">
        <f>SUM(AK13:AQ17)</f>
        <v>483</v>
      </c>
      <c r="AL18" s="155"/>
      <c r="AM18" s="155"/>
      <c r="AN18" s="155"/>
      <c r="AO18" s="155"/>
      <c r="AP18" s="155"/>
      <c r="AQ18" s="156"/>
      <c r="AR18" s="154">
        <f>SUM(AR13:AX17)</f>
        <v>459</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315</v>
      </c>
      <c r="Q19" s="149"/>
      <c r="R19" s="149"/>
      <c r="S19" s="149"/>
      <c r="T19" s="149"/>
      <c r="U19" s="149"/>
      <c r="V19" s="150"/>
      <c r="W19" s="148">
        <v>573</v>
      </c>
      <c r="X19" s="149"/>
      <c r="Y19" s="149"/>
      <c r="Z19" s="149"/>
      <c r="AA19" s="149"/>
      <c r="AB19" s="149"/>
      <c r="AC19" s="150"/>
      <c r="AD19" s="148">
        <v>313</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0.94311377245508987</v>
      </c>
      <c r="Q20" s="520"/>
      <c r="R20" s="520"/>
      <c r="S20" s="520"/>
      <c r="T20" s="520"/>
      <c r="U20" s="520"/>
      <c r="V20" s="520"/>
      <c r="W20" s="520">
        <f t="shared" ref="W20" si="0">IF(W18=0, "-", SUM(W19)/W18)</f>
        <v>0.91096979332273453</v>
      </c>
      <c r="X20" s="520"/>
      <c r="Y20" s="520"/>
      <c r="Z20" s="520"/>
      <c r="AA20" s="520"/>
      <c r="AB20" s="520"/>
      <c r="AC20" s="520"/>
      <c r="AD20" s="520">
        <f t="shared" ref="AD20" si="1">IF(AD18=0, "-", SUM(AD19)/AD18)</f>
        <v>0.81298701298701304</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268</v>
      </c>
      <c r="H21" s="904"/>
      <c r="I21" s="904"/>
      <c r="J21" s="904"/>
      <c r="K21" s="904"/>
      <c r="L21" s="904"/>
      <c r="M21" s="904"/>
      <c r="N21" s="904"/>
      <c r="O21" s="904"/>
      <c r="P21" s="520">
        <f>IF(P19=0, "-", SUM(P19)/SUM(P13,P14))</f>
        <v>0.94311377245508987</v>
      </c>
      <c r="Q21" s="520"/>
      <c r="R21" s="520"/>
      <c r="S21" s="520"/>
      <c r="T21" s="520"/>
      <c r="U21" s="520"/>
      <c r="V21" s="520"/>
      <c r="W21" s="520">
        <f t="shared" ref="W21" si="2">IF(W19=0, "-", SUM(W19)/SUM(W13,W14))</f>
        <v>0.91096979332273453</v>
      </c>
      <c r="X21" s="520"/>
      <c r="Y21" s="520"/>
      <c r="Z21" s="520"/>
      <c r="AA21" s="520"/>
      <c r="AB21" s="520"/>
      <c r="AC21" s="520"/>
      <c r="AD21" s="520">
        <f t="shared" ref="AD21" si="3">IF(AD19=0, "-", SUM(AD19)/SUM(AD13,AD14))</f>
        <v>0.81298701298701304</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616</v>
      </c>
      <c r="B22" s="124"/>
      <c r="C22" s="124"/>
      <c r="D22" s="124"/>
      <c r="E22" s="124"/>
      <c r="F22" s="125"/>
      <c r="G22" s="114" t="s">
        <v>248</v>
      </c>
      <c r="H22" s="115"/>
      <c r="I22" s="115"/>
      <c r="J22" s="115"/>
      <c r="K22" s="115"/>
      <c r="L22" s="115"/>
      <c r="M22" s="115"/>
      <c r="N22" s="115"/>
      <c r="O22" s="116"/>
      <c r="P22" s="132" t="s">
        <v>614</v>
      </c>
      <c r="Q22" s="115"/>
      <c r="R22" s="115"/>
      <c r="S22" s="115"/>
      <c r="T22" s="115"/>
      <c r="U22" s="115"/>
      <c r="V22" s="116"/>
      <c r="W22" s="132" t="s">
        <v>615</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628</v>
      </c>
      <c r="H23" s="118"/>
      <c r="I23" s="118"/>
      <c r="J23" s="118"/>
      <c r="K23" s="118"/>
      <c r="L23" s="118"/>
      <c r="M23" s="118"/>
      <c r="N23" s="118"/>
      <c r="O23" s="119"/>
      <c r="P23" s="145">
        <v>211</v>
      </c>
      <c r="Q23" s="146"/>
      <c r="R23" s="146"/>
      <c r="S23" s="146"/>
      <c r="T23" s="146"/>
      <c r="U23" s="146"/>
      <c r="V23" s="147"/>
      <c r="W23" s="145">
        <v>259</v>
      </c>
      <c r="X23" s="146"/>
      <c r="Y23" s="146"/>
      <c r="Z23" s="146"/>
      <c r="AA23" s="146"/>
      <c r="AB23" s="146"/>
      <c r="AC23" s="147"/>
      <c r="AD23" s="134" t="s">
        <v>822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653</v>
      </c>
      <c r="H24" s="121"/>
      <c r="I24" s="121"/>
      <c r="J24" s="121"/>
      <c r="K24" s="121"/>
      <c r="L24" s="121"/>
      <c r="M24" s="121"/>
      <c r="N24" s="121"/>
      <c r="O24" s="122"/>
      <c r="P24" s="148">
        <v>123</v>
      </c>
      <c r="Q24" s="149"/>
      <c r="R24" s="149"/>
      <c r="S24" s="149"/>
      <c r="T24" s="149"/>
      <c r="U24" s="149"/>
      <c r="V24" s="150"/>
      <c r="W24" s="148">
        <v>51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654</v>
      </c>
      <c r="H25" s="121"/>
      <c r="I25" s="121"/>
      <c r="J25" s="121"/>
      <c r="K25" s="121"/>
      <c r="L25" s="121"/>
      <c r="M25" s="121"/>
      <c r="N25" s="121"/>
      <c r="O25" s="122"/>
      <c r="P25" s="148">
        <v>78</v>
      </c>
      <c r="Q25" s="149"/>
      <c r="R25" s="149"/>
      <c r="S25" s="149"/>
      <c r="T25" s="149"/>
      <c r="U25" s="149"/>
      <c r="V25" s="150"/>
      <c r="W25" s="148">
        <v>78</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655</v>
      </c>
      <c r="H26" s="121"/>
      <c r="I26" s="121"/>
      <c r="J26" s="121"/>
      <c r="K26" s="121"/>
      <c r="L26" s="121"/>
      <c r="M26" s="121"/>
      <c r="N26" s="121"/>
      <c r="O26" s="122"/>
      <c r="P26" s="148">
        <v>47</v>
      </c>
      <c r="Q26" s="149"/>
      <c r="R26" s="149"/>
      <c r="S26" s="149"/>
      <c r="T26" s="149"/>
      <c r="U26" s="149"/>
      <c r="V26" s="150"/>
      <c r="W26" s="148">
        <v>47</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629</v>
      </c>
      <c r="H27" s="121"/>
      <c r="I27" s="121"/>
      <c r="J27" s="121"/>
      <c r="K27" s="121"/>
      <c r="L27" s="121"/>
      <c r="M27" s="121"/>
      <c r="N27" s="121"/>
      <c r="O27" s="122"/>
      <c r="P27" s="148">
        <v>12</v>
      </c>
      <c r="Q27" s="149"/>
      <c r="R27" s="149"/>
      <c r="S27" s="149"/>
      <c r="T27" s="149"/>
      <c r="U27" s="149"/>
      <c r="V27" s="150"/>
      <c r="W27" s="148">
        <v>11</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252</v>
      </c>
      <c r="H28" s="211"/>
      <c r="I28" s="211"/>
      <c r="J28" s="211"/>
      <c r="K28" s="211"/>
      <c r="L28" s="211"/>
      <c r="M28" s="211"/>
      <c r="N28" s="211"/>
      <c r="O28" s="212"/>
      <c r="P28" s="154">
        <f>P29-SUM(P23:P27)</f>
        <v>12</v>
      </c>
      <c r="Q28" s="155"/>
      <c r="R28" s="155"/>
      <c r="S28" s="155"/>
      <c r="T28" s="155"/>
      <c r="U28" s="155"/>
      <c r="V28" s="156"/>
      <c r="W28" s="154">
        <f>W29-SUM(W23:W27)</f>
        <v>13</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249</v>
      </c>
      <c r="H29" s="214"/>
      <c r="I29" s="214"/>
      <c r="J29" s="214"/>
      <c r="K29" s="214"/>
      <c r="L29" s="214"/>
      <c r="M29" s="214"/>
      <c r="N29" s="214"/>
      <c r="O29" s="215"/>
      <c r="P29" s="148">
        <f>AK13</f>
        <v>483</v>
      </c>
      <c r="Q29" s="149"/>
      <c r="R29" s="149"/>
      <c r="S29" s="149"/>
      <c r="T29" s="149"/>
      <c r="U29" s="149"/>
      <c r="V29" s="150"/>
      <c r="W29" s="196">
        <f>AR13</f>
        <v>459</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264</v>
      </c>
      <c r="B30" s="491"/>
      <c r="C30" s="491"/>
      <c r="D30" s="491"/>
      <c r="E30" s="491"/>
      <c r="F30" s="492"/>
      <c r="G30" s="631" t="s">
        <v>145</v>
      </c>
      <c r="H30" s="373"/>
      <c r="I30" s="373"/>
      <c r="J30" s="373"/>
      <c r="K30" s="373"/>
      <c r="L30" s="373"/>
      <c r="M30" s="373"/>
      <c r="N30" s="373"/>
      <c r="O30" s="560"/>
      <c r="P30" s="559" t="s">
        <v>58</v>
      </c>
      <c r="Q30" s="373"/>
      <c r="R30" s="373"/>
      <c r="S30" s="373"/>
      <c r="T30" s="373"/>
      <c r="U30" s="373"/>
      <c r="V30" s="373"/>
      <c r="W30" s="373"/>
      <c r="X30" s="560"/>
      <c r="Y30" s="446"/>
      <c r="Z30" s="447"/>
      <c r="AA30" s="448"/>
      <c r="AB30" s="368" t="s">
        <v>11</v>
      </c>
      <c r="AC30" s="369"/>
      <c r="AD30" s="370"/>
      <c r="AE30" s="368" t="s">
        <v>299</v>
      </c>
      <c r="AF30" s="369"/>
      <c r="AG30" s="369"/>
      <c r="AH30" s="370"/>
      <c r="AI30" s="371" t="s">
        <v>321</v>
      </c>
      <c r="AJ30" s="371"/>
      <c r="AK30" s="371"/>
      <c r="AL30" s="368"/>
      <c r="AM30" s="371" t="s">
        <v>418</v>
      </c>
      <c r="AN30" s="371"/>
      <c r="AO30" s="371"/>
      <c r="AP30" s="368"/>
      <c r="AQ30" s="622" t="s">
        <v>183</v>
      </c>
      <c r="AR30" s="623"/>
      <c r="AS30" s="623"/>
      <c r="AT30" s="624"/>
      <c r="AU30" s="373" t="s">
        <v>133</v>
      </c>
      <c r="AV30" s="373"/>
      <c r="AW30" s="373"/>
      <c r="AX30" s="374"/>
    </row>
    <row r="31" spans="1:50" ht="18.75" customHeight="1" x14ac:dyDescent="0.15">
      <c r="A31" s="493"/>
      <c r="B31" s="494"/>
      <c r="C31" s="494"/>
      <c r="D31" s="494"/>
      <c r="E31" s="494"/>
      <c r="F31" s="495"/>
      <c r="G31" s="548"/>
      <c r="H31" s="361"/>
      <c r="I31" s="361"/>
      <c r="J31" s="361"/>
      <c r="K31" s="361"/>
      <c r="L31" s="361"/>
      <c r="M31" s="361"/>
      <c r="N31" s="361"/>
      <c r="O31" s="549"/>
      <c r="P31" s="561"/>
      <c r="Q31" s="361"/>
      <c r="R31" s="361"/>
      <c r="S31" s="361"/>
      <c r="T31" s="361"/>
      <c r="U31" s="361"/>
      <c r="V31" s="361"/>
      <c r="W31" s="361"/>
      <c r="X31" s="549"/>
      <c r="Y31" s="449"/>
      <c r="Z31" s="450"/>
      <c r="AA31" s="451"/>
      <c r="AB31" s="318"/>
      <c r="AC31" s="319"/>
      <c r="AD31" s="320"/>
      <c r="AE31" s="318"/>
      <c r="AF31" s="319"/>
      <c r="AG31" s="319"/>
      <c r="AH31" s="320"/>
      <c r="AI31" s="372"/>
      <c r="AJ31" s="372"/>
      <c r="AK31" s="372"/>
      <c r="AL31" s="318"/>
      <c r="AM31" s="372"/>
      <c r="AN31" s="372"/>
      <c r="AO31" s="372"/>
      <c r="AP31" s="318"/>
      <c r="AQ31" s="216" t="s">
        <v>626</v>
      </c>
      <c r="AR31" s="163"/>
      <c r="AS31" s="164" t="s">
        <v>184</v>
      </c>
      <c r="AT31" s="187"/>
      <c r="AU31" s="256" t="s">
        <v>626</v>
      </c>
      <c r="AV31" s="256"/>
      <c r="AW31" s="361" t="s">
        <v>175</v>
      </c>
      <c r="AX31" s="362"/>
    </row>
    <row r="32" spans="1:50" ht="23.25" customHeight="1" x14ac:dyDescent="0.15">
      <c r="A32" s="496"/>
      <c r="B32" s="494"/>
      <c r="C32" s="494"/>
      <c r="D32" s="494"/>
      <c r="E32" s="494"/>
      <c r="F32" s="495"/>
      <c r="G32" s="521" t="s">
        <v>626</v>
      </c>
      <c r="H32" s="522"/>
      <c r="I32" s="522"/>
      <c r="J32" s="522"/>
      <c r="K32" s="522"/>
      <c r="L32" s="522"/>
      <c r="M32" s="522"/>
      <c r="N32" s="522"/>
      <c r="O32" s="523"/>
      <c r="P32" s="176" t="s">
        <v>626</v>
      </c>
      <c r="Q32" s="176"/>
      <c r="R32" s="176"/>
      <c r="S32" s="176"/>
      <c r="T32" s="176"/>
      <c r="U32" s="176"/>
      <c r="V32" s="176"/>
      <c r="W32" s="176"/>
      <c r="X32" s="218"/>
      <c r="Y32" s="325" t="s">
        <v>12</v>
      </c>
      <c r="Z32" s="530"/>
      <c r="AA32" s="531"/>
      <c r="AB32" s="532" t="s">
        <v>626</v>
      </c>
      <c r="AC32" s="532"/>
      <c r="AD32" s="532"/>
      <c r="AE32" s="349" t="s">
        <v>626</v>
      </c>
      <c r="AF32" s="350"/>
      <c r="AG32" s="350"/>
      <c r="AH32" s="350"/>
      <c r="AI32" s="349" t="s">
        <v>626</v>
      </c>
      <c r="AJ32" s="350"/>
      <c r="AK32" s="350"/>
      <c r="AL32" s="350"/>
      <c r="AM32" s="349" t="s">
        <v>660</v>
      </c>
      <c r="AN32" s="350"/>
      <c r="AO32" s="350"/>
      <c r="AP32" s="350"/>
      <c r="AQ32" s="151" t="s">
        <v>626</v>
      </c>
      <c r="AR32" s="152"/>
      <c r="AS32" s="152"/>
      <c r="AT32" s="153"/>
      <c r="AU32" s="350" t="s">
        <v>626</v>
      </c>
      <c r="AV32" s="350"/>
      <c r="AW32" s="350"/>
      <c r="AX32" s="351"/>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626</v>
      </c>
      <c r="AC33" s="503"/>
      <c r="AD33" s="503"/>
      <c r="AE33" s="349" t="s">
        <v>626</v>
      </c>
      <c r="AF33" s="350"/>
      <c r="AG33" s="350"/>
      <c r="AH33" s="350"/>
      <c r="AI33" s="349" t="s">
        <v>626</v>
      </c>
      <c r="AJ33" s="350"/>
      <c r="AK33" s="350"/>
      <c r="AL33" s="350"/>
      <c r="AM33" s="349" t="s">
        <v>660</v>
      </c>
      <c r="AN33" s="350"/>
      <c r="AO33" s="350"/>
      <c r="AP33" s="350"/>
      <c r="AQ33" s="151" t="s">
        <v>626</v>
      </c>
      <c r="AR33" s="152"/>
      <c r="AS33" s="152"/>
      <c r="AT33" s="153"/>
      <c r="AU33" s="350" t="s">
        <v>626</v>
      </c>
      <c r="AV33" s="350"/>
      <c r="AW33" s="350"/>
      <c r="AX33" s="351"/>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9" t="s">
        <v>626</v>
      </c>
      <c r="AF34" s="350"/>
      <c r="AG34" s="350"/>
      <c r="AH34" s="350"/>
      <c r="AI34" s="349" t="s">
        <v>626</v>
      </c>
      <c r="AJ34" s="350"/>
      <c r="AK34" s="350"/>
      <c r="AL34" s="350"/>
      <c r="AM34" s="349" t="s">
        <v>660</v>
      </c>
      <c r="AN34" s="350"/>
      <c r="AO34" s="350"/>
      <c r="AP34" s="350"/>
      <c r="AQ34" s="151" t="s">
        <v>626</v>
      </c>
      <c r="AR34" s="152"/>
      <c r="AS34" s="152"/>
      <c r="AT34" s="153"/>
      <c r="AU34" s="350" t="s">
        <v>626</v>
      </c>
      <c r="AV34" s="350"/>
      <c r="AW34" s="350"/>
      <c r="AX34" s="351"/>
    </row>
    <row r="35" spans="1:51" ht="23.25" customHeight="1" x14ac:dyDescent="0.15">
      <c r="A35" s="876" t="s">
        <v>289</v>
      </c>
      <c r="B35" s="877"/>
      <c r="C35" s="877"/>
      <c r="D35" s="877"/>
      <c r="E35" s="877"/>
      <c r="F35" s="878"/>
      <c r="G35" s="882" t="s">
        <v>626</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264</v>
      </c>
      <c r="B37" s="626"/>
      <c r="C37" s="626"/>
      <c r="D37" s="626"/>
      <c r="E37" s="626"/>
      <c r="F37" s="627"/>
      <c r="G37" s="546" t="s">
        <v>145</v>
      </c>
      <c r="H37" s="363"/>
      <c r="I37" s="363"/>
      <c r="J37" s="363"/>
      <c r="K37" s="363"/>
      <c r="L37" s="363"/>
      <c r="M37" s="363"/>
      <c r="N37" s="363"/>
      <c r="O37" s="547"/>
      <c r="P37" s="612" t="s">
        <v>58</v>
      </c>
      <c r="Q37" s="363"/>
      <c r="R37" s="363"/>
      <c r="S37" s="363"/>
      <c r="T37" s="363"/>
      <c r="U37" s="363"/>
      <c r="V37" s="363"/>
      <c r="W37" s="363"/>
      <c r="X37" s="547"/>
      <c r="Y37" s="613"/>
      <c r="Z37" s="614"/>
      <c r="AA37" s="615"/>
      <c r="AB37" s="616" t="s">
        <v>11</v>
      </c>
      <c r="AC37" s="617"/>
      <c r="AD37" s="618"/>
      <c r="AE37" s="321" t="s">
        <v>299</v>
      </c>
      <c r="AF37" s="321"/>
      <c r="AG37" s="321"/>
      <c r="AH37" s="321"/>
      <c r="AI37" s="321" t="s">
        <v>321</v>
      </c>
      <c r="AJ37" s="321"/>
      <c r="AK37" s="321"/>
      <c r="AL37" s="321"/>
      <c r="AM37" s="321" t="s">
        <v>418</v>
      </c>
      <c r="AN37" s="321"/>
      <c r="AO37" s="321"/>
      <c r="AP37" s="321"/>
      <c r="AQ37" s="252" t="s">
        <v>183</v>
      </c>
      <c r="AR37" s="253"/>
      <c r="AS37" s="253"/>
      <c r="AT37" s="254"/>
      <c r="AU37" s="363" t="s">
        <v>133</v>
      </c>
      <c r="AV37" s="363"/>
      <c r="AW37" s="363"/>
      <c r="AX37" s="364"/>
      <c r="AY37">
        <f>COUNTA($G$39)</f>
        <v>0</v>
      </c>
    </row>
    <row r="38" spans="1:51" ht="18.75" hidden="1" customHeight="1" x14ac:dyDescent="0.15">
      <c r="A38" s="493"/>
      <c r="B38" s="494"/>
      <c r="C38" s="494"/>
      <c r="D38" s="494"/>
      <c r="E38" s="494"/>
      <c r="F38" s="495"/>
      <c r="G38" s="548"/>
      <c r="H38" s="361"/>
      <c r="I38" s="361"/>
      <c r="J38" s="361"/>
      <c r="K38" s="361"/>
      <c r="L38" s="361"/>
      <c r="M38" s="361"/>
      <c r="N38" s="361"/>
      <c r="O38" s="549"/>
      <c r="P38" s="561"/>
      <c r="Q38" s="361"/>
      <c r="R38" s="361"/>
      <c r="S38" s="361"/>
      <c r="T38" s="361"/>
      <c r="U38" s="361"/>
      <c r="V38" s="361"/>
      <c r="W38" s="361"/>
      <c r="X38" s="549"/>
      <c r="Y38" s="449"/>
      <c r="Z38" s="450"/>
      <c r="AA38" s="451"/>
      <c r="AB38" s="318"/>
      <c r="AC38" s="319"/>
      <c r="AD38" s="320"/>
      <c r="AE38" s="321"/>
      <c r="AF38" s="321"/>
      <c r="AG38" s="321"/>
      <c r="AH38" s="321"/>
      <c r="AI38" s="321"/>
      <c r="AJ38" s="321"/>
      <c r="AK38" s="321"/>
      <c r="AL38" s="321"/>
      <c r="AM38" s="321"/>
      <c r="AN38" s="321"/>
      <c r="AO38" s="321"/>
      <c r="AP38" s="321"/>
      <c r="AQ38" s="216"/>
      <c r="AR38" s="163"/>
      <c r="AS38" s="164" t="s">
        <v>184</v>
      </c>
      <c r="AT38" s="187"/>
      <c r="AU38" s="256"/>
      <c r="AV38" s="256"/>
      <c r="AW38" s="361" t="s">
        <v>175</v>
      </c>
      <c r="AX38" s="362"/>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5" t="s">
        <v>12</v>
      </c>
      <c r="Z39" s="530"/>
      <c r="AA39" s="531"/>
      <c r="AB39" s="532"/>
      <c r="AC39" s="532"/>
      <c r="AD39" s="532"/>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76" t="s">
        <v>289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264</v>
      </c>
      <c r="B44" s="626"/>
      <c r="C44" s="626"/>
      <c r="D44" s="626"/>
      <c r="E44" s="626"/>
      <c r="F44" s="627"/>
      <c r="G44" s="546" t="s">
        <v>145</v>
      </c>
      <c r="H44" s="363"/>
      <c r="I44" s="363"/>
      <c r="J44" s="363"/>
      <c r="K44" s="363"/>
      <c r="L44" s="363"/>
      <c r="M44" s="363"/>
      <c r="N44" s="363"/>
      <c r="O44" s="547"/>
      <c r="P44" s="612" t="s">
        <v>58</v>
      </c>
      <c r="Q44" s="363"/>
      <c r="R44" s="363"/>
      <c r="S44" s="363"/>
      <c r="T44" s="363"/>
      <c r="U44" s="363"/>
      <c r="V44" s="363"/>
      <c r="W44" s="363"/>
      <c r="X44" s="547"/>
      <c r="Y44" s="613"/>
      <c r="Z44" s="614"/>
      <c r="AA44" s="615"/>
      <c r="AB44" s="616" t="s">
        <v>11</v>
      </c>
      <c r="AC44" s="617"/>
      <c r="AD44" s="618"/>
      <c r="AE44" s="321" t="s">
        <v>299</v>
      </c>
      <c r="AF44" s="321"/>
      <c r="AG44" s="321"/>
      <c r="AH44" s="321"/>
      <c r="AI44" s="321" t="s">
        <v>321</v>
      </c>
      <c r="AJ44" s="321"/>
      <c r="AK44" s="321"/>
      <c r="AL44" s="321"/>
      <c r="AM44" s="321" t="s">
        <v>418</v>
      </c>
      <c r="AN44" s="321"/>
      <c r="AO44" s="321"/>
      <c r="AP44" s="321"/>
      <c r="AQ44" s="252" t="s">
        <v>183</v>
      </c>
      <c r="AR44" s="253"/>
      <c r="AS44" s="253"/>
      <c r="AT44" s="254"/>
      <c r="AU44" s="363" t="s">
        <v>133</v>
      </c>
      <c r="AV44" s="363"/>
      <c r="AW44" s="363"/>
      <c r="AX44" s="364"/>
      <c r="AY44">
        <f>COUNTA($G$46)</f>
        <v>0</v>
      </c>
    </row>
    <row r="45" spans="1:51" ht="18.75" hidden="1" customHeight="1" x14ac:dyDescent="0.15">
      <c r="A45" s="493"/>
      <c r="B45" s="494"/>
      <c r="C45" s="494"/>
      <c r="D45" s="494"/>
      <c r="E45" s="494"/>
      <c r="F45" s="495"/>
      <c r="G45" s="548"/>
      <c r="H45" s="361"/>
      <c r="I45" s="361"/>
      <c r="J45" s="361"/>
      <c r="K45" s="361"/>
      <c r="L45" s="361"/>
      <c r="M45" s="361"/>
      <c r="N45" s="361"/>
      <c r="O45" s="549"/>
      <c r="P45" s="561"/>
      <c r="Q45" s="361"/>
      <c r="R45" s="361"/>
      <c r="S45" s="361"/>
      <c r="T45" s="361"/>
      <c r="U45" s="361"/>
      <c r="V45" s="361"/>
      <c r="W45" s="361"/>
      <c r="X45" s="549"/>
      <c r="Y45" s="449"/>
      <c r="Z45" s="450"/>
      <c r="AA45" s="451"/>
      <c r="AB45" s="318"/>
      <c r="AC45" s="319"/>
      <c r="AD45" s="320"/>
      <c r="AE45" s="321"/>
      <c r="AF45" s="321"/>
      <c r="AG45" s="321"/>
      <c r="AH45" s="321"/>
      <c r="AI45" s="321"/>
      <c r="AJ45" s="321"/>
      <c r="AK45" s="321"/>
      <c r="AL45" s="321"/>
      <c r="AM45" s="321"/>
      <c r="AN45" s="321"/>
      <c r="AO45" s="321"/>
      <c r="AP45" s="321"/>
      <c r="AQ45" s="216"/>
      <c r="AR45" s="163"/>
      <c r="AS45" s="164" t="s">
        <v>184</v>
      </c>
      <c r="AT45" s="187"/>
      <c r="AU45" s="256"/>
      <c r="AV45" s="256"/>
      <c r="AW45" s="361" t="s">
        <v>175</v>
      </c>
      <c r="AX45" s="362"/>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5" t="s">
        <v>12</v>
      </c>
      <c r="Z46" s="530"/>
      <c r="AA46" s="531"/>
      <c r="AB46" s="532"/>
      <c r="AC46" s="532"/>
      <c r="AD46" s="532"/>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76" t="s">
        <v>289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264</v>
      </c>
      <c r="B51" s="494"/>
      <c r="C51" s="494"/>
      <c r="D51" s="494"/>
      <c r="E51" s="494"/>
      <c r="F51" s="495"/>
      <c r="G51" s="546" t="s">
        <v>145</v>
      </c>
      <c r="H51" s="363"/>
      <c r="I51" s="363"/>
      <c r="J51" s="363"/>
      <c r="K51" s="363"/>
      <c r="L51" s="363"/>
      <c r="M51" s="363"/>
      <c r="N51" s="363"/>
      <c r="O51" s="547"/>
      <c r="P51" s="612" t="s">
        <v>58</v>
      </c>
      <c r="Q51" s="363"/>
      <c r="R51" s="363"/>
      <c r="S51" s="363"/>
      <c r="T51" s="363"/>
      <c r="U51" s="363"/>
      <c r="V51" s="363"/>
      <c r="W51" s="363"/>
      <c r="X51" s="547"/>
      <c r="Y51" s="613"/>
      <c r="Z51" s="614"/>
      <c r="AA51" s="615"/>
      <c r="AB51" s="616" t="s">
        <v>11</v>
      </c>
      <c r="AC51" s="617"/>
      <c r="AD51" s="618"/>
      <c r="AE51" s="321" t="s">
        <v>299</v>
      </c>
      <c r="AF51" s="321"/>
      <c r="AG51" s="321"/>
      <c r="AH51" s="321"/>
      <c r="AI51" s="321" t="s">
        <v>321</v>
      </c>
      <c r="AJ51" s="321"/>
      <c r="AK51" s="321"/>
      <c r="AL51" s="321"/>
      <c r="AM51" s="321" t="s">
        <v>418</v>
      </c>
      <c r="AN51" s="321"/>
      <c r="AO51" s="321"/>
      <c r="AP51" s="321"/>
      <c r="AQ51" s="252" t="s">
        <v>183</v>
      </c>
      <c r="AR51" s="253"/>
      <c r="AS51" s="253"/>
      <c r="AT51" s="254"/>
      <c r="AU51" s="359" t="s">
        <v>133</v>
      </c>
      <c r="AV51" s="359"/>
      <c r="AW51" s="359"/>
      <c r="AX51" s="360"/>
      <c r="AY51">
        <f>COUNTA($G$53)</f>
        <v>0</v>
      </c>
    </row>
    <row r="52" spans="1:51" ht="18.75" hidden="1" customHeight="1" x14ac:dyDescent="0.15">
      <c r="A52" s="493"/>
      <c r="B52" s="494"/>
      <c r="C52" s="494"/>
      <c r="D52" s="494"/>
      <c r="E52" s="494"/>
      <c r="F52" s="495"/>
      <c r="G52" s="548"/>
      <c r="H52" s="361"/>
      <c r="I52" s="361"/>
      <c r="J52" s="361"/>
      <c r="K52" s="361"/>
      <c r="L52" s="361"/>
      <c r="M52" s="361"/>
      <c r="N52" s="361"/>
      <c r="O52" s="549"/>
      <c r="P52" s="561"/>
      <c r="Q52" s="361"/>
      <c r="R52" s="361"/>
      <c r="S52" s="361"/>
      <c r="T52" s="361"/>
      <c r="U52" s="361"/>
      <c r="V52" s="361"/>
      <c r="W52" s="361"/>
      <c r="X52" s="549"/>
      <c r="Y52" s="449"/>
      <c r="Z52" s="450"/>
      <c r="AA52" s="451"/>
      <c r="AB52" s="318"/>
      <c r="AC52" s="319"/>
      <c r="AD52" s="320"/>
      <c r="AE52" s="321"/>
      <c r="AF52" s="321"/>
      <c r="AG52" s="321"/>
      <c r="AH52" s="321"/>
      <c r="AI52" s="321"/>
      <c r="AJ52" s="321"/>
      <c r="AK52" s="321"/>
      <c r="AL52" s="321"/>
      <c r="AM52" s="321"/>
      <c r="AN52" s="321"/>
      <c r="AO52" s="321"/>
      <c r="AP52" s="321"/>
      <c r="AQ52" s="216"/>
      <c r="AR52" s="163"/>
      <c r="AS52" s="164" t="s">
        <v>184</v>
      </c>
      <c r="AT52" s="187"/>
      <c r="AU52" s="256"/>
      <c r="AV52" s="256"/>
      <c r="AW52" s="361" t="s">
        <v>175</v>
      </c>
      <c r="AX52" s="362"/>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5" t="s">
        <v>12</v>
      </c>
      <c r="Z53" s="530"/>
      <c r="AA53" s="531"/>
      <c r="AB53" s="532"/>
      <c r="AC53" s="532"/>
      <c r="AD53" s="532"/>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76" t="s">
        <v>289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264</v>
      </c>
      <c r="B58" s="494"/>
      <c r="C58" s="494"/>
      <c r="D58" s="494"/>
      <c r="E58" s="494"/>
      <c r="F58" s="495"/>
      <c r="G58" s="546" t="s">
        <v>145</v>
      </c>
      <c r="H58" s="363"/>
      <c r="I58" s="363"/>
      <c r="J58" s="363"/>
      <c r="K58" s="363"/>
      <c r="L58" s="363"/>
      <c r="M58" s="363"/>
      <c r="N58" s="363"/>
      <c r="O58" s="547"/>
      <c r="P58" s="612" t="s">
        <v>58</v>
      </c>
      <c r="Q58" s="363"/>
      <c r="R58" s="363"/>
      <c r="S58" s="363"/>
      <c r="T58" s="363"/>
      <c r="U58" s="363"/>
      <c r="V58" s="363"/>
      <c r="W58" s="363"/>
      <c r="X58" s="547"/>
      <c r="Y58" s="613"/>
      <c r="Z58" s="614"/>
      <c r="AA58" s="615"/>
      <c r="AB58" s="616" t="s">
        <v>11</v>
      </c>
      <c r="AC58" s="617"/>
      <c r="AD58" s="618"/>
      <c r="AE58" s="321" t="s">
        <v>299</v>
      </c>
      <c r="AF58" s="321"/>
      <c r="AG58" s="321"/>
      <c r="AH58" s="321"/>
      <c r="AI58" s="321" t="s">
        <v>321</v>
      </c>
      <c r="AJ58" s="321"/>
      <c r="AK58" s="321"/>
      <c r="AL58" s="321"/>
      <c r="AM58" s="321" t="s">
        <v>418</v>
      </c>
      <c r="AN58" s="321"/>
      <c r="AO58" s="321"/>
      <c r="AP58" s="321"/>
      <c r="AQ58" s="252" t="s">
        <v>183</v>
      </c>
      <c r="AR58" s="253"/>
      <c r="AS58" s="253"/>
      <c r="AT58" s="254"/>
      <c r="AU58" s="359" t="s">
        <v>133</v>
      </c>
      <c r="AV58" s="359"/>
      <c r="AW58" s="359"/>
      <c r="AX58" s="360"/>
      <c r="AY58">
        <f>COUNTA($G$60)</f>
        <v>0</v>
      </c>
    </row>
    <row r="59" spans="1:51" ht="18.75" hidden="1" customHeight="1" x14ac:dyDescent="0.15">
      <c r="A59" s="493"/>
      <c r="B59" s="494"/>
      <c r="C59" s="494"/>
      <c r="D59" s="494"/>
      <c r="E59" s="494"/>
      <c r="F59" s="495"/>
      <c r="G59" s="548"/>
      <c r="H59" s="361"/>
      <c r="I59" s="361"/>
      <c r="J59" s="361"/>
      <c r="K59" s="361"/>
      <c r="L59" s="361"/>
      <c r="M59" s="361"/>
      <c r="N59" s="361"/>
      <c r="O59" s="549"/>
      <c r="P59" s="561"/>
      <c r="Q59" s="361"/>
      <c r="R59" s="361"/>
      <c r="S59" s="361"/>
      <c r="T59" s="361"/>
      <c r="U59" s="361"/>
      <c r="V59" s="361"/>
      <c r="W59" s="361"/>
      <c r="X59" s="549"/>
      <c r="Y59" s="449"/>
      <c r="Z59" s="450"/>
      <c r="AA59" s="451"/>
      <c r="AB59" s="318"/>
      <c r="AC59" s="319"/>
      <c r="AD59" s="320"/>
      <c r="AE59" s="321"/>
      <c r="AF59" s="321"/>
      <c r="AG59" s="321"/>
      <c r="AH59" s="321"/>
      <c r="AI59" s="321"/>
      <c r="AJ59" s="321"/>
      <c r="AK59" s="321"/>
      <c r="AL59" s="321"/>
      <c r="AM59" s="321"/>
      <c r="AN59" s="321"/>
      <c r="AO59" s="321"/>
      <c r="AP59" s="321"/>
      <c r="AQ59" s="216"/>
      <c r="AR59" s="163"/>
      <c r="AS59" s="164" t="s">
        <v>184</v>
      </c>
      <c r="AT59" s="187"/>
      <c r="AU59" s="256"/>
      <c r="AV59" s="256"/>
      <c r="AW59" s="361" t="s">
        <v>175</v>
      </c>
      <c r="AX59" s="362"/>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5" t="s">
        <v>12</v>
      </c>
      <c r="Z60" s="530"/>
      <c r="AA60" s="531"/>
      <c r="AB60" s="532"/>
      <c r="AC60" s="532"/>
      <c r="AD60" s="532"/>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76" t="s">
        <v>289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265</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260</v>
      </c>
      <c r="X65" s="849"/>
      <c r="Y65" s="852"/>
      <c r="Z65" s="852"/>
      <c r="AA65" s="853"/>
      <c r="AB65" s="846" t="s">
        <v>11</v>
      </c>
      <c r="AC65" s="842"/>
      <c r="AD65" s="843"/>
      <c r="AE65" s="321" t="s">
        <v>299</v>
      </c>
      <c r="AF65" s="321"/>
      <c r="AG65" s="321"/>
      <c r="AH65" s="321"/>
      <c r="AI65" s="321" t="s">
        <v>321</v>
      </c>
      <c r="AJ65" s="321"/>
      <c r="AK65" s="321"/>
      <c r="AL65" s="321"/>
      <c r="AM65" s="321" t="s">
        <v>418</v>
      </c>
      <c r="AN65" s="321"/>
      <c r="AO65" s="321"/>
      <c r="AP65" s="321"/>
      <c r="AQ65" s="200" t="s">
        <v>183</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1"/>
      <c r="AF66" s="321"/>
      <c r="AG66" s="321"/>
      <c r="AH66" s="321"/>
      <c r="AI66" s="321"/>
      <c r="AJ66" s="321"/>
      <c r="AK66" s="321"/>
      <c r="AL66" s="321"/>
      <c r="AM66" s="321"/>
      <c r="AN66" s="321"/>
      <c r="AO66" s="321"/>
      <c r="AP66" s="321"/>
      <c r="AQ66" s="216"/>
      <c r="AR66" s="163"/>
      <c r="AS66" s="164" t="s">
        <v>184</v>
      </c>
      <c r="AT66" s="187"/>
      <c r="AU66" s="256"/>
      <c r="AV66" s="256"/>
      <c r="AW66" s="844" t="s">
        <v>263</v>
      </c>
      <c r="AX66" s="957"/>
      <c r="AY66">
        <f>$AY$65</f>
        <v>0</v>
      </c>
    </row>
    <row r="67" spans="1:51" ht="23.25" hidden="1" customHeight="1" x14ac:dyDescent="0.15">
      <c r="A67" s="830"/>
      <c r="B67" s="831"/>
      <c r="C67" s="831"/>
      <c r="D67" s="831"/>
      <c r="E67" s="831"/>
      <c r="F67" s="832"/>
      <c r="G67" s="958" t="s">
        <v>185</v>
      </c>
      <c r="H67" s="941"/>
      <c r="I67" s="942"/>
      <c r="J67" s="942"/>
      <c r="K67" s="942"/>
      <c r="L67" s="942"/>
      <c r="M67" s="942"/>
      <c r="N67" s="942"/>
      <c r="O67" s="943"/>
      <c r="P67" s="941"/>
      <c r="Q67" s="942"/>
      <c r="R67" s="942"/>
      <c r="S67" s="942"/>
      <c r="T67" s="942"/>
      <c r="U67" s="942"/>
      <c r="V67" s="943"/>
      <c r="W67" s="947"/>
      <c r="X67" s="948"/>
      <c r="Y67" s="928" t="s">
        <v>12</v>
      </c>
      <c r="Z67" s="928"/>
      <c r="AA67" s="929"/>
      <c r="AB67" s="930" t="s">
        <v>279</v>
      </c>
      <c r="AC67" s="930"/>
      <c r="AD67" s="930"/>
      <c r="AE67" s="349"/>
      <c r="AF67" s="350"/>
      <c r="AG67" s="350"/>
      <c r="AH67" s="350"/>
      <c r="AI67" s="349"/>
      <c r="AJ67" s="350"/>
      <c r="AK67" s="350"/>
      <c r="AL67" s="350"/>
      <c r="AM67" s="349"/>
      <c r="AN67" s="350"/>
      <c r="AO67" s="350"/>
      <c r="AP67" s="350"/>
      <c r="AQ67" s="349"/>
      <c r="AR67" s="350"/>
      <c r="AS67" s="350"/>
      <c r="AT67" s="795"/>
      <c r="AU67" s="350"/>
      <c r="AV67" s="350"/>
      <c r="AW67" s="350"/>
      <c r="AX67" s="351"/>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279</v>
      </c>
      <c r="AC68" s="953"/>
      <c r="AD68" s="953"/>
      <c r="AE68" s="349"/>
      <c r="AF68" s="350"/>
      <c r="AG68" s="350"/>
      <c r="AH68" s="350"/>
      <c r="AI68" s="349"/>
      <c r="AJ68" s="350"/>
      <c r="AK68" s="350"/>
      <c r="AL68" s="350"/>
      <c r="AM68" s="349"/>
      <c r="AN68" s="350"/>
      <c r="AO68" s="350"/>
      <c r="AP68" s="350"/>
      <c r="AQ68" s="349"/>
      <c r="AR68" s="350"/>
      <c r="AS68" s="350"/>
      <c r="AT68" s="795"/>
      <c r="AU68" s="350"/>
      <c r="AV68" s="350"/>
      <c r="AW68" s="350"/>
      <c r="AX68" s="351"/>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280</v>
      </c>
      <c r="AC69" s="954"/>
      <c r="AD69" s="954"/>
      <c r="AE69" s="357"/>
      <c r="AF69" s="358"/>
      <c r="AG69" s="358"/>
      <c r="AH69" s="358"/>
      <c r="AI69" s="357"/>
      <c r="AJ69" s="358"/>
      <c r="AK69" s="358"/>
      <c r="AL69" s="358"/>
      <c r="AM69" s="357"/>
      <c r="AN69" s="358"/>
      <c r="AO69" s="358"/>
      <c r="AP69" s="358"/>
      <c r="AQ69" s="349"/>
      <c r="AR69" s="350"/>
      <c r="AS69" s="350"/>
      <c r="AT69" s="795"/>
      <c r="AU69" s="350"/>
      <c r="AV69" s="350"/>
      <c r="AW69" s="350"/>
      <c r="AX69" s="351"/>
      <c r="AY69">
        <f t="shared" si="8"/>
        <v>0</v>
      </c>
    </row>
    <row r="70" spans="1:51" ht="23.25" hidden="1" customHeight="1" x14ac:dyDescent="0.15">
      <c r="A70" s="830" t="s">
        <v>269</v>
      </c>
      <c r="B70" s="831"/>
      <c r="C70" s="831"/>
      <c r="D70" s="831"/>
      <c r="E70" s="831"/>
      <c r="F70" s="832"/>
      <c r="G70" s="918" t="s">
        <v>186</v>
      </c>
      <c r="H70" s="919"/>
      <c r="I70" s="919"/>
      <c r="J70" s="919"/>
      <c r="K70" s="919"/>
      <c r="L70" s="919"/>
      <c r="M70" s="919"/>
      <c r="N70" s="919"/>
      <c r="O70" s="919"/>
      <c r="P70" s="919"/>
      <c r="Q70" s="919"/>
      <c r="R70" s="919"/>
      <c r="S70" s="919"/>
      <c r="T70" s="919"/>
      <c r="U70" s="919"/>
      <c r="V70" s="919"/>
      <c r="W70" s="922" t="s">
        <v>278</v>
      </c>
      <c r="X70" s="923"/>
      <c r="Y70" s="928" t="s">
        <v>12</v>
      </c>
      <c r="Z70" s="928"/>
      <c r="AA70" s="929"/>
      <c r="AB70" s="930" t="s">
        <v>279</v>
      </c>
      <c r="AC70" s="930"/>
      <c r="AD70" s="930"/>
      <c r="AE70" s="349"/>
      <c r="AF70" s="350"/>
      <c r="AG70" s="350"/>
      <c r="AH70" s="350"/>
      <c r="AI70" s="349"/>
      <c r="AJ70" s="350"/>
      <c r="AK70" s="350"/>
      <c r="AL70" s="350"/>
      <c r="AM70" s="349"/>
      <c r="AN70" s="350"/>
      <c r="AO70" s="350"/>
      <c r="AP70" s="350"/>
      <c r="AQ70" s="349"/>
      <c r="AR70" s="350"/>
      <c r="AS70" s="350"/>
      <c r="AT70" s="795"/>
      <c r="AU70" s="350"/>
      <c r="AV70" s="350"/>
      <c r="AW70" s="350"/>
      <c r="AX70" s="351"/>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279</v>
      </c>
      <c r="AC71" s="953"/>
      <c r="AD71" s="953"/>
      <c r="AE71" s="349"/>
      <c r="AF71" s="350"/>
      <c r="AG71" s="350"/>
      <c r="AH71" s="350"/>
      <c r="AI71" s="349"/>
      <c r="AJ71" s="350"/>
      <c r="AK71" s="350"/>
      <c r="AL71" s="350"/>
      <c r="AM71" s="349"/>
      <c r="AN71" s="350"/>
      <c r="AO71" s="350"/>
      <c r="AP71" s="350"/>
      <c r="AQ71" s="349"/>
      <c r="AR71" s="350"/>
      <c r="AS71" s="350"/>
      <c r="AT71" s="795"/>
      <c r="AU71" s="350"/>
      <c r="AV71" s="350"/>
      <c r="AW71" s="350"/>
      <c r="AX71" s="351"/>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280</v>
      </c>
      <c r="AC72" s="954"/>
      <c r="AD72" s="954"/>
      <c r="AE72" s="357"/>
      <c r="AF72" s="358"/>
      <c r="AG72" s="358"/>
      <c r="AH72" s="358"/>
      <c r="AI72" s="357"/>
      <c r="AJ72" s="358"/>
      <c r="AK72" s="358"/>
      <c r="AL72" s="358"/>
      <c r="AM72" s="357"/>
      <c r="AN72" s="358"/>
      <c r="AO72" s="358"/>
      <c r="AP72" s="917"/>
      <c r="AQ72" s="349"/>
      <c r="AR72" s="350"/>
      <c r="AS72" s="350"/>
      <c r="AT72" s="795"/>
      <c r="AU72" s="350"/>
      <c r="AV72" s="350"/>
      <c r="AW72" s="350"/>
      <c r="AX72" s="351"/>
      <c r="AY72">
        <f t="shared" si="8"/>
        <v>0</v>
      </c>
    </row>
    <row r="73" spans="1:51" ht="18.75" hidden="1" customHeight="1" x14ac:dyDescent="0.15">
      <c r="A73" s="816" t="s">
        <v>265</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1" t="s">
        <v>299</v>
      </c>
      <c r="AF73" s="321"/>
      <c r="AG73" s="321"/>
      <c r="AH73" s="321"/>
      <c r="AI73" s="321" t="s">
        <v>321</v>
      </c>
      <c r="AJ73" s="321"/>
      <c r="AK73" s="321"/>
      <c r="AL73" s="321"/>
      <c r="AM73" s="321" t="s">
        <v>418</v>
      </c>
      <c r="AN73" s="321"/>
      <c r="AO73" s="321"/>
      <c r="AP73" s="321"/>
      <c r="AQ73" s="200" t="s">
        <v>183</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184</v>
      </c>
      <c r="AT74" s="187"/>
      <c r="AU74" s="216"/>
      <c r="AV74" s="163"/>
      <c r="AW74" s="164" t="s">
        <v>175</v>
      </c>
      <c r="AX74" s="165"/>
      <c r="AY74">
        <f>$AY$73</f>
        <v>0</v>
      </c>
    </row>
    <row r="75" spans="1:51" ht="23.25" hidden="1" customHeight="1" x14ac:dyDescent="0.15">
      <c r="A75" s="819"/>
      <c r="B75" s="820"/>
      <c r="C75" s="820"/>
      <c r="D75" s="820"/>
      <c r="E75" s="820"/>
      <c r="F75" s="821"/>
      <c r="G75" s="762"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1" t="s">
        <v>292</v>
      </c>
      <c r="B78" s="892"/>
      <c r="C78" s="892"/>
      <c r="D78" s="892"/>
      <c r="E78" s="889" t="s">
        <v>243</v>
      </c>
      <c r="F78" s="890"/>
      <c r="G78" s="45" t="s">
        <v>186</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259</v>
      </c>
      <c r="AP79" s="112"/>
      <c r="AQ79" s="112"/>
      <c r="AR79" s="62" t="s">
        <v>257</v>
      </c>
      <c r="AS79" s="111"/>
      <c r="AT79" s="112"/>
      <c r="AU79" s="112"/>
      <c r="AV79" s="112"/>
      <c r="AW79" s="112"/>
      <c r="AX79" s="113"/>
      <c r="AY79">
        <f>COUNTIF($AR$79,"☑")</f>
        <v>0</v>
      </c>
    </row>
    <row r="80" spans="1:51" ht="18.75" customHeight="1" x14ac:dyDescent="0.15">
      <c r="A80" s="500" t="s">
        <v>146</v>
      </c>
      <c r="B80" s="825" t="s">
        <v>256</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609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1"/>
      <c r="H81" s="361"/>
      <c r="I81" s="361"/>
      <c r="J81" s="361"/>
      <c r="K81" s="361"/>
      <c r="L81" s="361"/>
      <c r="M81" s="361"/>
      <c r="N81" s="361"/>
      <c r="O81" s="361"/>
      <c r="P81" s="361"/>
      <c r="Q81" s="361"/>
      <c r="R81" s="361"/>
      <c r="S81" s="361"/>
      <c r="T81" s="361"/>
      <c r="U81" s="361"/>
      <c r="V81" s="361"/>
      <c r="W81" s="361"/>
      <c r="X81" s="361"/>
      <c r="Y81" s="361"/>
      <c r="Z81" s="361"/>
      <c r="AA81" s="549"/>
      <c r="AB81" s="56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1</v>
      </c>
    </row>
    <row r="82" spans="1:60" ht="22.5" customHeight="1" x14ac:dyDescent="0.15">
      <c r="A82" s="501"/>
      <c r="B82" s="828"/>
      <c r="C82" s="533"/>
      <c r="D82" s="533"/>
      <c r="E82" s="533"/>
      <c r="F82" s="534"/>
      <c r="G82" s="482" t="s">
        <v>630</v>
      </c>
      <c r="H82" s="482"/>
      <c r="I82" s="482"/>
      <c r="J82" s="482"/>
      <c r="K82" s="482"/>
      <c r="L82" s="482"/>
      <c r="M82" s="482"/>
      <c r="N82" s="482"/>
      <c r="O82" s="482"/>
      <c r="P82" s="482"/>
      <c r="Q82" s="482"/>
      <c r="R82" s="482"/>
      <c r="S82" s="482"/>
      <c r="T82" s="482"/>
      <c r="U82" s="482"/>
      <c r="V82" s="482"/>
      <c r="W82" s="482"/>
      <c r="X82" s="482"/>
      <c r="Y82" s="482"/>
      <c r="Z82" s="482"/>
      <c r="AA82" s="733"/>
      <c r="AB82" s="481" t="s">
        <v>661</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80.099999999999994"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1" t="s">
        <v>299</v>
      </c>
      <c r="AF85" s="321"/>
      <c r="AG85" s="321"/>
      <c r="AH85" s="321"/>
      <c r="AI85" s="321" t="s">
        <v>321</v>
      </c>
      <c r="AJ85" s="321"/>
      <c r="AK85" s="321"/>
      <c r="AL85" s="321"/>
      <c r="AM85" s="321" t="s">
        <v>418</v>
      </c>
      <c r="AN85" s="321"/>
      <c r="AO85" s="321"/>
      <c r="AP85" s="321"/>
      <c r="AQ85" s="200" t="s">
        <v>183</v>
      </c>
      <c r="AR85" s="184"/>
      <c r="AS85" s="184"/>
      <c r="AT85" s="185"/>
      <c r="AU85" s="355" t="s">
        <v>133</v>
      </c>
      <c r="AV85" s="355"/>
      <c r="AW85" s="355"/>
      <c r="AX85" s="356"/>
      <c r="AY85">
        <f t="shared" si="10"/>
        <v>1</v>
      </c>
      <c r="AZ85" s="10"/>
      <c r="BA85" s="10"/>
      <c r="BB85" s="10"/>
      <c r="BC85" s="10"/>
    </row>
    <row r="86" spans="1:60" ht="18.75" customHeight="1" x14ac:dyDescent="0.15">
      <c r="A86" s="501"/>
      <c r="B86" s="533"/>
      <c r="C86" s="533"/>
      <c r="D86" s="533"/>
      <c r="E86" s="533"/>
      <c r="F86" s="534"/>
      <c r="G86" s="548"/>
      <c r="H86" s="361"/>
      <c r="I86" s="361"/>
      <c r="J86" s="361"/>
      <c r="K86" s="361"/>
      <c r="L86" s="361"/>
      <c r="M86" s="361"/>
      <c r="N86" s="361"/>
      <c r="O86" s="549"/>
      <c r="P86" s="561"/>
      <c r="Q86" s="361"/>
      <c r="R86" s="361"/>
      <c r="S86" s="361"/>
      <c r="T86" s="361"/>
      <c r="U86" s="361"/>
      <c r="V86" s="361"/>
      <c r="W86" s="361"/>
      <c r="X86" s="549"/>
      <c r="Y86" s="188"/>
      <c r="Z86" s="189"/>
      <c r="AA86" s="190"/>
      <c r="AB86" s="318"/>
      <c r="AC86" s="319"/>
      <c r="AD86" s="320"/>
      <c r="AE86" s="321"/>
      <c r="AF86" s="321"/>
      <c r="AG86" s="321"/>
      <c r="AH86" s="321"/>
      <c r="AI86" s="321"/>
      <c r="AJ86" s="321"/>
      <c r="AK86" s="321"/>
      <c r="AL86" s="321"/>
      <c r="AM86" s="321"/>
      <c r="AN86" s="321"/>
      <c r="AO86" s="321"/>
      <c r="AP86" s="321"/>
      <c r="AQ86" s="255" t="s">
        <v>626</v>
      </c>
      <c r="AR86" s="256"/>
      <c r="AS86" s="164" t="s">
        <v>184</v>
      </c>
      <c r="AT86" s="187"/>
      <c r="AU86" s="256">
        <v>3</v>
      </c>
      <c r="AV86" s="256"/>
      <c r="AW86" s="361" t="s">
        <v>175</v>
      </c>
      <c r="AX86" s="362"/>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631</v>
      </c>
      <c r="H87" s="176"/>
      <c r="I87" s="176"/>
      <c r="J87" s="176"/>
      <c r="K87" s="176"/>
      <c r="L87" s="176"/>
      <c r="M87" s="176"/>
      <c r="N87" s="176"/>
      <c r="O87" s="218"/>
      <c r="P87" s="176" t="s">
        <v>632</v>
      </c>
      <c r="Q87" s="780"/>
      <c r="R87" s="780"/>
      <c r="S87" s="780"/>
      <c r="T87" s="780"/>
      <c r="U87" s="780"/>
      <c r="V87" s="780"/>
      <c r="W87" s="780"/>
      <c r="X87" s="781"/>
      <c r="Y87" s="736" t="s">
        <v>61</v>
      </c>
      <c r="Z87" s="737"/>
      <c r="AA87" s="738"/>
      <c r="AB87" s="532" t="s">
        <v>633</v>
      </c>
      <c r="AC87" s="532"/>
      <c r="AD87" s="532"/>
      <c r="AE87" s="349">
        <v>16965</v>
      </c>
      <c r="AF87" s="350"/>
      <c r="AG87" s="350"/>
      <c r="AH87" s="350"/>
      <c r="AI87" s="349">
        <v>17379</v>
      </c>
      <c r="AJ87" s="350"/>
      <c r="AK87" s="350"/>
      <c r="AL87" s="350"/>
      <c r="AM87" s="349">
        <v>17285</v>
      </c>
      <c r="AN87" s="350"/>
      <c r="AO87" s="350"/>
      <c r="AP87" s="350"/>
      <c r="AQ87" s="151" t="s">
        <v>626</v>
      </c>
      <c r="AR87" s="152"/>
      <c r="AS87" s="152"/>
      <c r="AT87" s="153"/>
      <c r="AU87" s="350" t="s">
        <v>626</v>
      </c>
      <c r="AV87" s="350"/>
      <c r="AW87" s="350"/>
      <c r="AX87" s="351"/>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633</v>
      </c>
      <c r="AC88" s="503"/>
      <c r="AD88" s="503"/>
      <c r="AE88" s="349">
        <v>16017</v>
      </c>
      <c r="AF88" s="350"/>
      <c r="AG88" s="350"/>
      <c r="AH88" s="350"/>
      <c r="AI88" s="349">
        <v>16965</v>
      </c>
      <c r="AJ88" s="350"/>
      <c r="AK88" s="350"/>
      <c r="AL88" s="350"/>
      <c r="AM88" s="349">
        <v>17379</v>
      </c>
      <c r="AN88" s="350"/>
      <c r="AO88" s="350"/>
      <c r="AP88" s="350"/>
      <c r="AQ88" s="151" t="s">
        <v>626</v>
      </c>
      <c r="AR88" s="152"/>
      <c r="AS88" s="152"/>
      <c r="AT88" s="153"/>
      <c r="AU88" s="350">
        <v>17285</v>
      </c>
      <c r="AV88" s="350"/>
      <c r="AW88" s="350"/>
      <c r="AX88" s="351"/>
      <c r="AY88">
        <f t="shared" si="10"/>
        <v>1</v>
      </c>
      <c r="AZ88" s="10"/>
      <c r="BA88" s="10"/>
      <c r="BB88" s="10"/>
      <c r="BC88" s="10"/>
    </row>
    <row r="89" spans="1:60" ht="23.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7">
        <v>94.081288630829704</v>
      </c>
      <c r="AF89" s="358"/>
      <c r="AG89" s="358"/>
      <c r="AH89" s="358"/>
      <c r="AI89" s="357">
        <v>97.559681697612703</v>
      </c>
      <c r="AJ89" s="358"/>
      <c r="AK89" s="358"/>
      <c r="AL89" s="358"/>
      <c r="AM89" s="357">
        <v>101</v>
      </c>
      <c r="AN89" s="358"/>
      <c r="AO89" s="358"/>
      <c r="AP89" s="358"/>
      <c r="AQ89" s="151" t="s">
        <v>626</v>
      </c>
      <c r="AR89" s="152"/>
      <c r="AS89" s="152"/>
      <c r="AT89" s="153"/>
      <c r="AU89" s="350" t="s">
        <v>626</v>
      </c>
      <c r="AV89" s="350"/>
      <c r="AW89" s="350"/>
      <c r="AX89" s="351"/>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1" t="s">
        <v>299</v>
      </c>
      <c r="AF90" s="321"/>
      <c r="AG90" s="321"/>
      <c r="AH90" s="321"/>
      <c r="AI90" s="321" t="s">
        <v>321</v>
      </c>
      <c r="AJ90" s="321"/>
      <c r="AK90" s="321"/>
      <c r="AL90" s="321"/>
      <c r="AM90" s="321" t="s">
        <v>418</v>
      </c>
      <c r="AN90" s="321"/>
      <c r="AO90" s="321"/>
      <c r="AP90" s="321"/>
      <c r="AQ90" s="200" t="s">
        <v>183</v>
      </c>
      <c r="AR90" s="184"/>
      <c r="AS90" s="184"/>
      <c r="AT90" s="185"/>
      <c r="AU90" s="355" t="s">
        <v>133</v>
      </c>
      <c r="AV90" s="355"/>
      <c r="AW90" s="355"/>
      <c r="AX90" s="356"/>
      <c r="AY90">
        <f>COUNTA($G$92)</f>
        <v>0</v>
      </c>
    </row>
    <row r="91" spans="1:60" ht="18.75" hidden="1" customHeight="1" x14ac:dyDescent="0.15">
      <c r="A91" s="501"/>
      <c r="B91" s="533"/>
      <c r="C91" s="533"/>
      <c r="D91" s="533"/>
      <c r="E91" s="533"/>
      <c r="F91" s="534"/>
      <c r="G91" s="548"/>
      <c r="H91" s="361"/>
      <c r="I91" s="361"/>
      <c r="J91" s="361"/>
      <c r="K91" s="361"/>
      <c r="L91" s="361"/>
      <c r="M91" s="361"/>
      <c r="N91" s="361"/>
      <c r="O91" s="549"/>
      <c r="P91" s="561"/>
      <c r="Q91" s="361"/>
      <c r="R91" s="361"/>
      <c r="S91" s="361"/>
      <c r="T91" s="361"/>
      <c r="U91" s="361"/>
      <c r="V91" s="361"/>
      <c r="W91" s="361"/>
      <c r="X91" s="549"/>
      <c r="Y91" s="188"/>
      <c r="Z91" s="189"/>
      <c r="AA91" s="190"/>
      <c r="AB91" s="318"/>
      <c r="AC91" s="319"/>
      <c r="AD91" s="320"/>
      <c r="AE91" s="321"/>
      <c r="AF91" s="321"/>
      <c r="AG91" s="321"/>
      <c r="AH91" s="321"/>
      <c r="AI91" s="321"/>
      <c r="AJ91" s="321"/>
      <c r="AK91" s="321"/>
      <c r="AL91" s="321"/>
      <c r="AM91" s="321"/>
      <c r="AN91" s="321"/>
      <c r="AO91" s="321"/>
      <c r="AP91" s="321"/>
      <c r="AQ91" s="255"/>
      <c r="AR91" s="256"/>
      <c r="AS91" s="164" t="s">
        <v>184</v>
      </c>
      <c r="AT91" s="187"/>
      <c r="AU91" s="256"/>
      <c r="AV91" s="256"/>
      <c r="AW91" s="361" t="s">
        <v>175</v>
      </c>
      <c r="AX91" s="362"/>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1" t="s">
        <v>299</v>
      </c>
      <c r="AF95" s="321"/>
      <c r="AG95" s="321"/>
      <c r="AH95" s="321"/>
      <c r="AI95" s="321" t="s">
        <v>321</v>
      </c>
      <c r="AJ95" s="321"/>
      <c r="AK95" s="321"/>
      <c r="AL95" s="321"/>
      <c r="AM95" s="321" t="s">
        <v>418</v>
      </c>
      <c r="AN95" s="321"/>
      <c r="AO95" s="321"/>
      <c r="AP95" s="321"/>
      <c r="AQ95" s="200" t="s">
        <v>183</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1"/>
      <c r="I96" s="361"/>
      <c r="J96" s="361"/>
      <c r="K96" s="361"/>
      <c r="L96" s="361"/>
      <c r="M96" s="361"/>
      <c r="N96" s="361"/>
      <c r="O96" s="549"/>
      <c r="P96" s="561"/>
      <c r="Q96" s="361"/>
      <c r="R96" s="361"/>
      <c r="S96" s="361"/>
      <c r="T96" s="361"/>
      <c r="U96" s="361"/>
      <c r="V96" s="361"/>
      <c r="W96" s="361"/>
      <c r="X96" s="549"/>
      <c r="Y96" s="188"/>
      <c r="Z96" s="189"/>
      <c r="AA96" s="190"/>
      <c r="AB96" s="318"/>
      <c r="AC96" s="319"/>
      <c r="AD96" s="320"/>
      <c r="AE96" s="321"/>
      <c r="AF96" s="321"/>
      <c r="AG96" s="321"/>
      <c r="AH96" s="321"/>
      <c r="AI96" s="321"/>
      <c r="AJ96" s="321"/>
      <c r="AK96" s="321"/>
      <c r="AL96" s="321"/>
      <c r="AM96" s="321"/>
      <c r="AN96" s="321"/>
      <c r="AO96" s="321"/>
      <c r="AP96" s="321"/>
      <c r="AQ96" s="255"/>
      <c r="AR96" s="256"/>
      <c r="AS96" s="164" t="s">
        <v>184</v>
      </c>
      <c r="AT96" s="187"/>
      <c r="AU96" s="256"/>
      <c r="AV96" s="256"/>
      <c r="AW96" s="361" t="s">
        <v>175</v>
      </c>
      <c r="AX96" s="362"/>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9"/>
      <c r="AC97" s="390"/>
      <c r="AD97" s="391"/>
      <c r="AE97" s="349"/>
      <c r="AF97" s="350"/>
      <c r="AG97" s="350"/>
      <c r="AH97" s="795"/>
      <c r="AI97" s="349"/>
      <c r="AJ97" s="350"/>
      <c r="AK97" s="350"/>
      <c r="AL97" s="795"/>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9"/>
      <c r="AF98" s="350"/>
      <c r="AG98" s="350"/>
      <c r="AH98" s="795"/>
      <c r="AI98" s="349"/>
      <c r="AJ98" s="350"/>
      <c r="AK98" s="350"/>
      <c r="AL98" s="795"/>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266</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299</v>
      </c>
      <c r="AF100" s="803"/>
      <c r="AG100" s="803"/>
      <c r="AH100" s="804"/>
      <c r="AI100" s="802" t="s">
        <v>321</v>
      </c>
      <c r="AJ100" s="803"/>
      <c r="AK100" s="803"/>
      <c r="AL100" s="804"/>
      <c r="AM100" s="802" t="s">
        <v>418</v>
      </c>
      <c r="AN100" s="803"/>
      <c r="AO100" s="803"/>
      <c r="AP100" s="804"/>
      <c r="AQ100" s="905" t="s">
        <v>326</v>
      </c>
      <c r="AR100" s="906"/>
      <c r="AS100" s="906"/>
      <c r="AT100" s="907"/>
      <c r="AU100" s="905" t="s">
        <v>450</v>
      </c>
      <c r="AV100" s="906"/>
      <c r="AW100" s="906"/>
      <c r="AX100" s="908"/>
    </row>
    <row r="101" spans="1:60" ht="23.25" customHeight="1" x14ac:dyDescent="0.15">
      <c r="A101" s="472"/>
      <c r="B101" s="473"/>
      <c r="C101" s="473"/>
      <c r="D101" s="473"/>
      <c r="E101" s="473"/>
      <c r="F101" s="474"/>
      <c r="G101" s="176" t="s">
        <v>634</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635</v>
      </c>
      <c r="AC101" s="532"/>
      <c r="AD101" s="532"/>
      <c r="AE101" s="344">
        <v>1330</v>
      </c>
      <c r="AF101" s="344"/>
      <c r="AG101" s="344"/>
      <c r="AH101" s="344"/>
      <c r="AI101" s="344">
        <v>1061</v>
      </c>
      <c r="AJ101" s="344"/>
      <c r="AK101" s="344"/>
      <c r="AL101" s="344"/>
      <c r="AM101" s="344">
        <v>887</v>
      </c>
      <c r="AN101" s="344"/>
      <c r="AO101" s="344"/>
      <c r="AP101" s="344"/>
      <c r="AQ101" s="344" t="s">
        <v>660</v>
      </c>
      <c r="AR101" s="344"/>
      <c r="AS101" s="344"/>
      <c r="AT101" s="344"/>
      <c r="AU101" s="349" t="s">
        <v>660</v>
      </c>
      <c r="AV101" s="350"/>
      <c r="AW101" s="350"/>
      <c r="AX101" s="351"/>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6"/>
      <c r="AA102" s="327"/>
      <c r="AB102" s="532" t="s">
        <v>635</v>
      </c>
      <c r="AC102" s="532"/>
      <c r="AD102" s="532"/>
      <c r="AE102" s="344" t="s">
        <v>626</v>
      </c>
      <c r="AF102" s="344"/>
      <c r="AG102" s="344"/>
      <c r="AH102" s="344"/>
      <c r="AI102" s="344" t="s">
        <v>626</v>
      </c>
      <c r="AJ102" s="344"/>
      <c r="AK102" s="344"/>
      <c r="AL102" s="344"/>
      <c r="AM102" s="344" t="s">
        <v>660</v>
      </c>
      <c r="AN102" s="344"/>
      <c r="AO102" s="344"/>
      <c r="AP102" s="344"/>
      <c r="AQ102" s="344" t="s">
        <v>660</v>
      </c>
      <c r="AR102" s="344"/>
      <c r="AS102" s="344"/>
      <c r="AT102" s="344"/>
      <c r="AU102" s="357" t="s">
        <v>660</v>
      </c>
      <c r="AV102" s="358"/>
      <c r="AW102" s="358"/>
      <c r="AX102" s="909"/>
    </row>
    <row r="103" spans="1:60" ht="31.5" customHeight="1" x14ac:dyDescent="0.15">
      <c r="A103" s="469" t="s">
        <v>266</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1" t="s">
        <v>299</v>
      </c>
      <c r="AF103" s="321"/>
      <c r="AG103" s="321"/>
      <c r="AH103" s="321"/>
      <c r="AI103" s="321" t="s">
        <v>321</v>
      </c>
      <c r="AJ103" s="321"/>
      <c r="AK103" s="321"/>
      <c r="AL103" s="321"/>
      <c r="AM103" s="321" t="s">
        <v>418</v>
      </c>
      <c r="AN103" s="321"/>
      <c r="AO103" s="321"/>
      <c r="AP103" s="321"/>
      <c r="AQ103" s="346" t="s">
        <v>326</v>
      </c>
      <c r="AR103" s="347"/>
      <c r="AS103" s="347"/>
      <c r="AT103" s="347"/>
      <c r="AU103" s="346" t="s">
        <v>450</v>
      </c>
      <c r="AV103" s="347"/>
      <c r="AW103" s="347"/>
      <c r="AX103" s="348"/>
      <c r="AY103">
        <f>COUNTA($G$104)</f>
        <v>1</v>
      </c>
    </row>
    <row r="104" spans="1:60" ht="23.25" customHeight="1" x14ac:dyDescent="0.15">
      <c r="A104" s="472"/>
      <c r="B104" s="473"/>
      <c r="C104" s="473"/>
      <c r="D104" s="473"/>
      <c r="E104" s="473"/>
      <c r="F104" s="474"/>
      <c r="G104" s="176" t="s">
        <v>769</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635</v>
      </c>
      <c r="AC104" s="453"/>
      <c r="AD104" s="454"/>
      <c r="AE104" s="344">
        <v>99920</v>
      </c>
      <c r="AF104" s="344"/>
      <c r="AG104" s="344"/>
      <c r="AH104" s="344"/>
      <c r="AI104" s="344">
        <v>99636</v>
      </c>
      <c r="AJ104" s="344"/>
      <c r="AK104" s="344"/>
      <c r="AL104" s="344"/>
      <c r="AM104" s="344" t="s">
        <v>770</v>
      </c>
      <c r="AN104" s="344"/>
      <c r="AO104" s="344"/>
      <c r="AP104" s="344"/>
      <c r="AQ104" s="344" t="s">
        <v>660</v>
      </c>
      <c r="AR104" s="344"/>
      <c r="AS104" s="344"/>
      <c r="AT104" s="344"/>
      <c r="AU104" s="344" t="s">
        <v>660</v>
      </c>
      <c r="AV104" s="344"/>
      <c r="AW104" s="344"/>
      <c r="AX104" s="345"/>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9" t="s">
        <v>635</v>
      </c>
      <c r="AC105" s="390"/>
      <c r="AD105" s="391"/>
      <c r="AE105" s="344">
        <v>98521</v>
      </c>
      <c r="AF105" s="344"/>
      <c r="AG105" s="344"/>
      <c r="AH105" s="344"/>
      <c r="AI105" s="344">
        <v>99059</v>
      </c>
      <c r="AJ105" s="344"/>
      <c r="AK105" s="344"/>
      <c r="AL105" s="344"/>
      <c r="AM105" s="344">
        <v>99730</v>
      </c>
      <c r="AN105" s="344"/>
      <c r="AO105" s="344"/>
      <c r="AP105" s="344"/>
      <c r="AQ105" s="344">
        <v>99995</v>
      </c>
      <c r="AR105" s="344"/>
      <c r="AS105" s="344"/>
      <c r="AT105" s="344"/>
      <c r="AU105" s="344" t="s">
        <v>660</v>
      </c>
      <c r="AV105" s="344"/>
      <c r="AW105" s="344"/>
      <c r="AX105" s="345"/>
      <c r="AY105">
        <f>$AY$103</f>
        <v>1</v>
      </c>
    </row>
    <row r="106" spans="1:60" ht="31.5" customHeight="1" x14ac:dyDescent="0.15">
      <c r="A106" s="469" t="s">
        <v>266</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1" t="s">
        <v>299</v>
      </c>
      <c r="AF106" s="321"/>
      <c r="AG106" s="321"/>
      <c r="AH106" s="321"/>
      <c r="AI106" s="321" t="s">
        <v>321</v>
      </c>
      <c r="AJ106" s="321"/>
      <c r="AK106" s="321"/>
      <c r="AL106" s="321"/>
      <c r="AM106" s="321" t="s">
        <v>418</v>
      </c>
      <c r="AN106" s="321"/>
      <c r="AO106" s="321"/>
      <c r="AP106" s="321"/>
      <c r="AQ106" s="346" t="s">
        <v>326</v>
      </c>
      <c r="AR106" s="347"/>
      <c r="AS106" s="347"/>
      <c r="AT106" s="347"/>
      <c r="AU106" s="346" t="s">
        <v>450</v>
      </c>
      <c r="AV106" s="347"/>
      <c r="AW106" s="347"/>
      <c r="AX106" s="348"/>
      <c r="AY106">
        <f>COUNTA($G$107)</f>
        <v>1</v>
      </c>
    </row>
    <row r="107" spans="1:60" ht="23.25" customHeight="1" x14ac:dyDescent="0.15">
      <c r="A107" s="472"/>
      <c r="B107" s="473"/>
      <c r="C107" s="473"/>
      <c r="D107" s="473"/>
      <c r="E107" s="473"/>
      <c r="F107" s="474"/>
      <c r="G107" s="176" t="s">
        <v>636</v>
      </c>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t="s">
        <v>635</v>
      </c>
      <c r="AC107" s="453"/>
      <c r="AD107" s="454"/>
      <c r="AE107" s="344">
        <v>1</v>
      </c>
      <c r="AF107" s="344"/>
      <c r="AG107" s="344"/>
      <c r="AH107" s="344"/>
      <c r="AI107" s="344">
        <v>1</v>
      </c>
      <c r="AJ107" s="344"/>
      <c r="AK107" s="344"/>
      <c r="AL107" s="344"/>
      <c r="AM107" s="344">
        <v>1</v>
      </c>
      <c r="AN107" s="344"/>
      <c r="AO107" s="344"/>
      <c r="AP107" s="344"/>
      <c r="AQ107" s="344" t="s">
        <v>660</v>
      </c>
      <c r="AR107" s="344"/>
      <c r="AS107" s="344"/>
      <c r="AT107" s="344"/>
      <c r="AU107" s="344" t="s">
        <v>660</v>
      </c>
      <c r="AV107" s="344"/>
      <c r="AW107" s="344"/>
      <c r="AX107" s="345"/>
      <c r="AY107">
        <f>$AY$106</f>
        <v>1</v>
      </c>
    </row>
    <row r="108" spans="1:60" ht="23.25"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9" t="s">
        <v>635</v>
      </c>
      <c r="AC108" s="390"/>
      <c r="AD108" s="391"/>
      <c r="AE108" s="344">
        <v>1</v>
      </c>
      <c r="AF108" s="344"/>
      <c r="AG108" s="344"/>
      <c r="AH108" s="344"/>
      <c r="AI108" s="344">
        <v>1</v>
      </c>
      <c r="AJ108" s="344"/>
      <c r="AK108" s="344"/>
      <c r="AL108" s="344"/>
      <c r="AM108" s="344">
        <v>1</v>
      </c>
      <c r="AN108" s="344"/>
      <c r="AO108" s="344"/>
      <c r="AP108" s="344"/>
      <c r="AQ108" s="344">
        <v>1</v>
      </c>
      <c r="AR108" s="344"/>
      <c r="AS108" s="344"/>
      <c r="AT108" s="344"/>
      <c r="AU108" s="344" t="s">
        <v>660</v>
      </c>
      <c r="AV108" s="344"/>
      <c r="AW108" s="344"/>
      <c r="AX108" s="345"/>
      <c r="AY108">
        <f>$AY$106</f>
        <v>1</v>
      </c>
    </row>
    <row r="109" spans="1:60" ht="31.5" customHeight="1" x14ac:dyDescent="0.15">
      <c r="A109" s="469" t="s">
        <v>266</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1" t="s">
        <v>299</v>
      </c>
      <c r="AF109" s="321"/>
      <c r="AG109" s="321"/>
      <c r="AH109" s="321"/>
      <c r="AI109" s="321" t="s">
        <v>321</v>
      </c>
      <c r="AJ109" s="321"/>
      <c r="AK109" s="321"/>
      <c r="AL109" s="321"/>
      <c r="AM109" s="321" t="s">
        <v>418</v>
      </c>
      <c r="AN109" s="321"/>
      <c r="AO109" s="321"/>
      <c r="AP109" s="321"/>
      <c r="AQ109" s="346" t="s">
        <v>326</v>
      </c>
      <c r="AR109" s="347"/>
      <c r="AS109" s="347"/>
      <c r="AT109" s="347"/>
      <c r="AU109" s="346" t="s">
        <v>450</v>
      </c>
      <c r="AV109" s="347"/>
      <c r="AW109" s="347"/>
      <c r="AX109" s="348"/>
      <c r="AY109">
        <f>COUNTA($G$110)</f>
        <v>1</v>
      </c>
    </row>
    <row r="110" spans="1:60" ht="23.25" customHeight="1" x14ac:dyDescent="0.15">
      <c r="A110" s="472"/>
      <c r="B110" s="473"/>
      <c r="C110" s="473"/>
      <c r="D110" s="473"/>
      <c r="E110" s="473"/>
      <c r="F110" s="474"/>
      <c r="G110" s="176" t="s">
        <v>637</v>
      </c>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t="s">
        <v>635</v>
      </c>
      <c r="AC110" s="453"/>
      <c r="AD110" s="454"/>
      <c r="AE110" s="344">
        <v>1</v>
      </c>
      <c r="AF110" s="344"/>
      <c r="AG110" s="344"/>
      <c r="AH110" s="344"/>
      <c r="AI110" s="344">
        <v>1</v>
      </c>
      <c r="AJ110" s="344"/>
      <c r="AK110" s="344"/>
      <c r="AL110" s="344"/>
      <c r="AM110" s="344">
        <v>1</v>
      </c>
      <c r="AN110" s="344"/>
      <c r="AO110" s="344"/>
      <c r="AP110" s="344"/>
      <c r="AQ110" s="344" t="s">
        <v>660</v>
      </c>
      <c r="AR110" s="344"/>
      <c r="AS110" s="344"/>
      <c r="AT110" s="344"/>
      <c r="AU110" s="344" t="s">
        <v>660</v>
      </c>
      <c r="AV110" s="344"/>
      <c r="AW110" s="344"/>
      <c r="AX110" s="345"/>
      <c r="AY110">
        <f>$AY$109</f>
        <v>1</v>
      </c>
    </row>
    <row r="111" spans="1:60" ht="23.25"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9" t="s">
        <v>635</v>
      </c>
      <c r="AC111" s="390"/>
      <c r="AD111" s="391"/>
      <c r="AE111" s="344">
        <v>1</v>
      </c>
      <c r="AF111" s="344"/>
      <c r="AG111" s="344"/>
      <c r="AH111" s="344"/>
      <c r="AI111" s="344">
        <v>1</v>
      </c>
      <c r="AJ111" s="344"/>
      <c r="AK111" s="344"/>
      <c r="AL111" s="344"/>
      <c r="AM111" s="344">
        <v>1</v>
      </c>
      <c r="AN111" s="344"/>
      <c r="AO111" s="344"/>
      <c r="AP111" s="344"/>
      <c r="AQ111" s="344">
        <v>1</v>
      </c>
      <c r="AR111" s="344"/>
      <c r="AS111" s="344"/>
      <c r="AT111" s="344"/>
      <c r="AU111" s="344" t="s">
        <v>660</v>
      </c>
      <c r="AV111" s="344"/>
      <c r="AW111" s="344"/>
      <c r="AX111" s="345"/>
      <c r="AY111">
        <f>$AY$109</f>
        <v>1</v>
      </c>
    </row>
    <row r="112" spans="1:60" ht="31.5" hidden="1" customHeight="1" x14ac:dyDescent="0.15">
      <c r="A112" s="469" t="s">
        <v>266</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1" t="s">
        <v>299</v>
      </c>
      <c r="AF112" s="321"/>
      <c r="AG112" s="321"/>
      <c r="AH112" s="321"/>
      <c r="AI112" s="321" t="s">
        <v>321</v>
      </c>
      <c r="AJ112" s="321"/>
      <c r="AK112" s="321"/>
      <c r="AL112" s="321"/>
      <c r="AM112" s="321" t="s">
        <v>418</v>
      </c>
      <c r="AN112" s="321"/>
      <c r="AO112" s="321"/>
      <c r="AP112" s="321"/>
      <c r="AQ112" s="346" t="s">
        <v>326</v>
      </c>
      <c r="AR112" s="347"/>
      <c r="AS112" s="347"/>
      <c r="AT112" s="347"/>
      <c r="AU112" s="346" t="s">
        <v>450</v>
      </c>
      <c r="AV112" s="347"/>
      <c r="AW112" s="347"/>
      <c r="AX112" s="348"/>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t="s">
        <v>635</v>
      </c>
      <c r="AC113" s="453"/>
      <c r="AD113" s="454"/>
      <c r="AE113" s="344"/>
      <c r="AF113" s="344"/>
      <c r="AG113" s="344"/>
      <c r="AH113" s="344"/>
      <c r="AI113" s="344"/>
      <c r="AJ113" s="344"/>
      <c r="AK113" s="344"/>
      <c r="AL113" s="344"/>
      <c r="AM113" s="344"/>
      <c r="AN113" s="344"/>
      <c r="AO113" s="344"/>
      <c r="AP113" s="344"/>
      <c r="AQ113" s="349"/>
      <c r="AR113" s="350"/>
      <c r="AS113" s="350"/>
      <c r="AT113" s="795"/>
      <c r="AU113" s="344"/>
      <c r="AV113" s="344"/>
      <c r="AW113" s="344"/>
      <c r="AX113" s="345"/>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9" t="s">
        <v>635</v>
      </c>
      <c r="AC114" s="390"/>
      <c r="AD114" s="391"/>
      <c r="AE114" s="352"/>
      <c r="AF114" s="352"/>
      <c r="AG114" s="352"/>
      <c r="AH114" s="352"/>
      <c r="AI114" s="352"/>
      <c r="AJ114" s="352"/>
      <c r="AK114" s="352"/>
      <c r="AL114" s="352"/>
      <c r="AM114" s="352"/>
      <c r="AN114" s="352"/>
      <c r="AO114" s="352"/>
      <c r="AP114" s="352"/>
      <c r="AQ114" s="349"/>
      <c r="AR114" s="350"/>
      <c r="AS114" s="350"/>
      <c r="AT114" s="795"/>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1" t="s">
        <v>299</v>
      </c>
      <c r="AF115" s="321"/>
      <c r="AG115" s="321"/>
      <c r="AH115" s="321"/>
      <c r="AI115" s="321" t="s">
        <v>321</v>
      </c>
      <c r="AJ115" s="321"/>
      <c r="AK115" s="321"/>
      <c r="AL115" s="321"/>
      <c r="AM115" s="321" t="s">
        <v>418</v>
      </c>
      <c r="AN115" s="321"/>
      <c r="AO115" s="321"/>
      <c r="AP115" s="321"/>
      <c r="AQ115" s="322" t="s">
        <v>451</v>
      </c>
      <c r="AR115" s="323"/>
      <c r="AS115" s="323"/>
      <c r="AT115" s="323"/>
      <c r="AU115" s="323"/>
      <c r="AV115" s="323"/>
      <c r="AW115" s="323"/>
      <c r="AX115" s="324"/>
    </row>
    <row r="116" spans="1:51" ht="23.25" customHeight="1" x14ac:dyDescent="0.15">
      <c r="A116" s="277"/>
      <c r="B116" s="278"/>
      <c r="C116" s="278"/>
      <c r="D116" s="278"/>
      <c r="E116" s="278"/>
      <c r="F116" s="279"/>
      <c r="G116" s="337" t="s">
        <v>638</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633</v>
      </c>
      <c r="AC116" s="286"/>
      <c r="AD116" s="287"/>
      <c r="AE116" s="344">
        <v>47</v>
      </c>
      <c r="AF116" s="344"/>
      <c r="AG116" s="344"/>
      <c r="AH116" s="344"/>
      <c r="AI116" s="344">
        <v>58</v>
      </c>
      <c r="AJ116" s="344"/>
      <c r="AK116" s="344"/>
      <c r="AL116" s="344"/>
      <c r="AM116" s="344">
        <v>124</v>
      </c>
      <c r="AN116" s="344"/>
      <c r="AO116" s="344"/>
      <c r="AP116" s="344"/>
      <c r="AQ116" s="349">
        <v>51</v>
      </c>
      <c r="AR116" s="350"/>
      <c r="AS116" s="350"/>
      <c r="AT116" s="350"/>
      <c r="AU116" s="350"/>
      <c r="AV116" s="350"/>
      <c r="AW116" s="350"/>
      <c r="AX116" s="351"/>
    </row>
    <row r="117" spans="1:51" ht="46.5" customHeight="1" x14ac:dyDescent="0.15">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639</v>
      </c>
      <c r="AC117" s="329"/>
      <c r="AD117" s="330"/>
      <c r="AE117" s="291" t="s">
        <v>756</v>
      </c>
      <c r="AF117" s="291"/>
      <c r="AG117" s="291"/>
      <c r="AH117" s="291"/>
      <c r="AI117" s="291" t="s">
        <v>755</v>
      </c>
      <c r="AJ117" s="291"/>
      <c r="AK117" s="291"/>
      <c r="AL117" s="291"/>
      <c r="AM117" s="291" t="s">
        <v>754</v>
      </c>
      <c r="AN117" s="291"/>
      <c r="AO117" s="291"/>
      <c r="AP117" s="291"/>
      <c r="AQ117" s="291" t="s">
        <v>753</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1" t="s">
        <v>299</v>
      </c>
      <c r="AF118" s="321"/>
      <c r="AG118" s="321"/>
      <c r="AH118" s="321"/>
      <c r="AI118" s="321" t="s">
        <v>321</v>
      </c>
      <c r="AJ118" s="321"/>
      <c r="AK118" s="321"/>
      <c r="AL118" s="321"/>
      <c r="AM118" s="321" t="s">
        <v>418</v>
      </c>
      <c r="AN118" s="321"/>
      <c r="AO118" s="321"/>
      <c r="AP118" s="321"/>
      <c r="AQ118" s="322" t="s">
        <v>451</v>
      </c>
      <c r="AR118" s="323"/>
      <c r="AS118" s="323"/>
      <c r="AT118" s="323"/>
      <c r="AU118" s="323"/>
      <c r="AV118" s="323"/>
      <c r="AW118" s="323"/>
      <c r="AX118" s="324"/>
      <c r="AY118" s="77">
        <f>IF(SUBSTITUTE(SUBSTITUTE($G$119,"／",""),"　","")="",0,1)</f>
        <v>1</v>
      </c>
    </row>
    <row r="119" spans="1:51" ht="23.25" customHeight="1" x14ac:dyDescent="0.15">
      <c r="A119" s="277"/>
      <c r="B119" s="278"/>
      <c r="C119" s="278"/>
      <c r="D119" s="278"/>
      <c r="E119" s="278"/>
      <c r="F119" s="279"/>
      <c r="G119" s="337" t="s">
        <v>662</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t="s">
        <v>633</v>
      </c>
      <c r="AC119" s="286"/>
      <c r="AD119" s="287"/>
      <c r="AE119" s="344">
        <v>502</v>
      </c>
      <c r="AF119" s="344"/>
      <c r="AG119" s="344"/>
      <c r="AH119" s="344"/>
      <c r="AI119" s="344">
        <v>515</v>
      </c>
      <c r="AJ119" s="344"/>
      <c r="AK119" s="344"/>
      <c r="AL119" s="344"/>
      <c r="AM119" s="344">
        <v>0</v>
      </c>
      <c r="AN119" s="344"/>
      <c r="AO119" s="344"/>
      <c r="AP119" s="344"/>
      <c r="AQ119" s="344">
        <v>509</v>
      </c>
      <c r="AR119" s="344"/>
      <c r="AS119" s="344"/>
      <c r="AT119" s="344"/>
      <c r="AU119" s="344"/>
      <c r="AV119" s="344"/>
      <c r="AW119" s="344"/>
      <c r="AX119" s="345"/>
      <c r="AY119">
        <f>$AY$118</f>
        <v>1</v>
      </c>
    </row>
    <row r="120" spans="1:51" ht="46.5"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639</v>
      </c>
      <c r="AC120" s="329"/>
      <c r="AD120" s="330"/>
      <c r="AE120" s="291" t="s">
        <v>757</v>
      </c>
      <c r="AF120" s="291"/>
      <c r="AG120" s="291"/>
      <c r="AH120" s="291"/>
      <c r="AI120" s="291" t="s">
        <v>758</v>
      </c>
      <c r="AJ120" s="291"/>
      <c r="AK120" s="291"/>
      <c r="AL120" s="291"/>
      <c r="AM120" s="291" t="s">
        <v>786</v>
      </c>
      <c r="AN120" s="291"/>
      <c r="AO120" s="291"/>
      <c r="AP120" s="291"/>
      <c r="AQ120" s="291" t="s">
        <v>759</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1" t="s">
        <v>299</v>
      </c>
      <c r="AF121" s="321"/>
      <c r="AG121" s="321"/>
      <c r="AH121" s="321"/>
      <c r="AI121" s="321" t="s">
        <v>321</v>
      </c>
      <c r="AJ121" s="321"/>
      <c r="AK121" s="321"/>
      <c r="AL121" s="321"/>
      <c r="AM121" s="321" t="s">
        <v>418</v>
      </c>
      <c r="AN121" s="321"/>
      <c r="AO121" s="321"/>
      <c r="AP121" s="321"/>
      <c r="AQ121" s="322" t="s">
        <v>451</v>
      </c>
      <c r="AR121" s="323"/>
      <c r="AS121" s="323"/>
      <c r="AT121" s="323"/>
      <c r="AU121" s="323"/>
      <c r="AV121" s="323"/>
      <c r="AW121" s="323"/>
      <c r="AX121" s="324"/>
      <c r="AY121" s="77">
        <f>IF(SUBSTITUTE(SUBSTITUTE($G$122,"／",""),"　","")="",0,1)</f>
        <v>1</v>
      </c>
    </row>
    <row r="122" spans="1:51" ht="23.25" customHeight="1" x14ac:dyDescent="0.15">
      <c r="A122" s="277"/>
      <c r="B122" s="278"/>
      <c r="C122" s="278"/>
      <c r="D122" s="278"/>
      <c r="E122" s="278"/>
      <c r="F122" s="279"/>
      <c r="G122" s="337" t="s">
        <v>663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t="s">
        <v>633</v>
      </c>
      <c r="AC122" s="286"/>
      <c r="AD122" s="287"/>
      <c r="AE122" s="344">
        <v>6756</v>
      </c>
      <c r="AF122" s="344"/>
      <c r="AG122" s="344"/>
      <c r="AH122" s="344"/>
      <c r="AI122" s="344">
        <v>6764</v>
      </c>
      <c r="AJ122" s="344"/>
      <c r="AK122" s="344"/>
      <c r="AL122" s="344"/>
      <c r="AM122" s="344">
        <v>6660</v>
      </c>
      <c r="AN122" s="344"/>
      <c r="AO122" s="344"/>
      <c r="AP122" s="344"/>
      <c r="AQ122" s="344">
        <v>7057</v>
      </c>
      <c r="AR122" s="344"/>
      <c r="AS122" s="344"/>
      <c r="AT122" s="344"/>
      <c r="AU122" s="344"/>
      <c r="AV122" s="344"/>
      <c r="AW122" s="344"/>
      <c r="AX122" s="345"/>
      <c r="AY122">
        <f>$AY$121</f>
        <v>1</v>
      </c>
    </row>
    <row r="123" spans="1:51" ht="46.5"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639</v>
      </c>
      <c r="AC123" s="329"/>
      <c r="AD123" s="330"/>
      <c r="AE123" s="291" t="s">
        <v>763</v>
      </c>
      <c r="AF123" s="291"/>
      <c r="AG123" s="291"/>
      <c r="AH123" s="291"/>
      <c r="AI123" s="291" t="s">
        <v>762</v>
      </c>
      <c r="AJ123" s="291"/>
      <c r="AK123" s="291"/>
      <c r="AL123" s="291"/>
      <c r="AM123" s="291" t="s">
        <v>761</v>
      </c>
      <c r="AN123" s="291"/>
      <c r="AO123" s="291"/>
      <c r="AP123" s="291"/>
      <c r="AQ123" s="291" t="s">
        <v>760</v>
      </c>
      <c r="AR123" s="291"/>
      <c r="AS123" s="291"/>
      <c r="AT123" s="291"/>
      <c r="AU123" s="291"/>
      <c r="AV123" s="291"/>
      <c r="AW123" s="291"/>
      <c r="AX123" s="292"/>
      <c r="AY123">
        <f>$AY$121</f>
        <v>1</v>
      </c>
    </row>
    <row r="124" spans="1:51" ht="23.25"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1" t="s">
        <v>299</v>
      </c>
      <c r="AF124" s="321"/>
      <c r="AG124" s="321"/>
      <c r="AH124" s="321"/>
      <c r="AI124" s="321" t="s">
        <v>321</v>
      </c>
      <c r="AJ124" s="321"/>
      <c r="AK124" s="321"/>
      <c r="AL124" s="321"/>
      <c r="AM124" s="321" t="s">
        <v>418</v>
      </c>
      <c r="AN124" s="321"/>
      <c r="AO124" s="321"/>
      <c r="AP124" s="321"/>
      <c r="AQ124" s="322" t="s">
        <v>451</v>
      </c>
      <c r="AR124" s="323"/>
      <c r="AS124" s="323"/>
      <c r="AT124" s="323"/>
      <c r="AU124" s="323"/>
      <c r="AV124" s="323"/>
      <c r="AW124" s="323"/>
      <c r="AX124" s="324"/>
      <c r="AY124" s="77">
        <f>IF(SUBSTITUTE(SUBSTITUTE($G$125,"／",""),"　","")="",0,1)</f>
        <v>1</v>
      </c>
    </row>
    <row r="125" spans="1:51" ht="23.25" customHeight="1" x14ac:dyDescent="0.15">
      <c r="A125" s="277"/>
      <c r="B125" s="278"/>
      <c r="C125" s="278"/>
      <c r="D125" s="278"/>
      <c r="E125" s="278"/>
      <c r="F125" s="279"/>
      <c r="G125" s="337" t="s">
        <v>664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t="s">
        <v>633</v>
      </c>
      <c r="AC125" s="286"/>
      <c r="AD125" s="287"/>
      <c r="AE125" s="344">
        <v>9289</v>
      </c>
      <c r="AF125" s="344"/>
      <c r="AG125" s="344"/>
      <c r="AH125" s="344"/>
      <c r="AI125" s="344">
        <v>10042</v>
      </c>
      <c r="AJ125" s="344"/>
      <c r="AK125" s="344"/>
      <c r="AL125" s="344"/>
      <c r="AM125" s="344">
        <v>10501</v>
      </c>
      <c r="AN125" s="344"/>
      <c r="AO125" s="344"/>
      <c r="AP125" s="344"/>
      <c r="AQ125" s="344">
        <v>11067</v>
      </c>
      <c r="AR125" s="344"/>
      <c r="AS125" s="344"/>
      <c r="AT125" s="344"/>
      <c r="AU125" s="344"/>
      <c r="AV125" s="344"/>
      <c r="AW125" s="344"/>
      <c r="AX125" s="345"/>
      <c r="AY125">
        <f>$AY$124</f>
        <v>1</v>
      </c>
    </row>
    <row r="126" spans="1:51" ht="46.5" customHeight="1" thickBot="1" x14ac:dyDescent="0.2">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639</v>
      </c>
      <c r="AC126" s="329"/>
      <c r="AD126" s="330"/>
      <c r="AE126" s="291" t="s">
        <v>764</v>
      </c>
      <c r="AF126" s="291"/>
      <c r="AG126" s="291"/>
      <c r="AH126" s="291"/>
      <c r="AI126" s="291" t="s">
        <v>766</v>
      </c>
      <c r="AJ126" s="291"/>
      <c r="AK126" s="291"/>
      <c r="AL126" s="291"/>
      <c r="AM126" s="291" t="s">
        <v>767</v>
      </c>
      <c r="AN126" s="291"/>
      <c r="AO126" s="291"/>
      <c r="AP126" s="291"/>
      <c r="AQ126" s="291" t="s">
        <v>765</v>
      </c>
      <c r="AR126" s="291"/>
      <c r="AS126" s="291"/>
      <c r="AT126" s="291"/>
      <c r="AU126" s="291"/>
      <c r="AV126" s="291"/>
      <c r="AW126" s="291"/>
      <c r="AX126" s="292"/>
      <c r="AY126">
        <f>$AY$124</f>
        <v>1</v>
      </c>
    </row>
    <row r="127" spans="1:51" ht="23.25" hidden="1" customHeight="1" x14ac:dyDescent="0.15">
      <c r="A127" s="537"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299</v>
      </c>
      <c r="AF127" s="321"/>
      <c r="AG127" s="321"/>
      <c r="AH127" s="321"/>
      <c r="AI127" s="321" t="s">
        <v>321</v>
      </c>
      <c r="AJ127" s="321"/>
      <c r="AK127" s="321"/>
      <c r="AL127" s="321"/>
      <c r="AM127" s="321" t="s">
        <v>418</v>
      </c>
      <c r="AN127" s="321"/>
      <c r="AO127" s="321"/>
      <c r="AP127" s="321"/>
      <c r="AQ127" s="322" t="s">
        <v>451</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t="s">
        <v>633</v>
      </c>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639</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314</v>
      </c>
      <c r="B130" s="970"/>
      <c r="C130" s="969" t="s">
        <v>187</v>
      </c>
      <c r="D130" s="970"/>
      <c r="E130" s="293" t="s">
        <v>216</v>
      </c>
      <c r="F130" s="294"/>
      <c r="G130" s="295" t="s">
        <v>640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215</v>
      </c>
      <c r="F131" s="225"/>
      <c r="G131" s="222" t="s">
        <v>641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299</v>
      </c>
      <c r="AF132" s="184"/>
      <c r="AG132" s="184"/>
      <c r="AH132" s="185"/>
      <c r="AI132" s="200" t="s">
        <v>321</v>
      </c>
      <c r="AJ132" s="184"/>
      <c r="AK132" s="184"/>
      <c r="AL132" s="185"/>
      <c r="AM132" s="200" t="s">
        <v>608</v>
      </c>
      <c r="AN132" s="184"/>
      <c r="AO132" s="184"/>
      <c r="AP132" s="185"/>
      <c r="AQ132" s="252" t="s">
        <v>183</v>
      </c>
      <c r="AR132" s="253"/>
      <c r="AS132" s="253"/>
      <c r="AT132" s="254"/>
      <c r="AU132" s="264" t="s">
        <v>199</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626</v>
      </c>
      <c r="AR133" s="256"/>
      <c r="AS133" s="164" t="s">
        <v>184</v>
      </c>
      <c r="AT133" s="187"/>
      <c r="AU133" s="163">
        <v>3</v>
      </c>
      <c r="AV133" s="163"/>
      <c r="AW133" s="164" t="s">
        <v>175</v>
      </c>
      <c r="AX133" s="165"/>
      <c r="AY133">
        <f>$AY$132</f>
        <v>1</v>
      </c>
    </row>
    <row r="134" spans="1:51" ht="39.75" customHeight="1" x14ac:dyDescent="0.15">
      <c r="A134" s="973"/>
      <c r="B134" s="238"/>
      <c r="C134" s="237"/>
      <c r="D134" s="238"/>
      <c r="E134" s="237"/>
      <c r="F134" s="299"/>
      <c r="G134" s="217" t="s">
        <v>814</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635</v>
      </c>
      <c r="AC134" s="209"/>
      <c r="AD134" s="209"/>
      <c r="AE134" s="251">
        <v>780</v>
      </c>
      <c r="AF134" s="152"/>
      <c r="AG134" s="152"/>
      <c r="AH134" s="152"/>
      <c r="AI134" s="251">
        <v>763</v>
      </c>
      <c r="AJ134" s="152"/>
      <c r="AK134" s="152"/>
      <c r="AL134" s="152"/>
      <c r="AM134" s="251" t="s">
        <v>770</v>
      </c>
      <c r="AN134" s="152"/>
      <c r="AO134" s="152"/>
      <c r="AP134" s="152"/>
      <c r="AQ134" s="251" t="s">
        <v>626</v>
      </c>
      <c r="AR134" s="152"/>
      <c r="AS134" s="152"/>
      <c r="AT134" s="152"/>
      <c r="AU134" s="251" t="s">
        <v>626</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768</v>
      </c>
      <c r="AC135" s="160"/>
      <c r="AD135" s="160"/>
      <c r="AE135" s="251">
        <v>874</v>
      </c>
      <c r="AF135" s="152"/>
      <c r="AG135" s="152"/>
      <c r="AH135" s="152"/>
      <c r="AI135" s="251">
        <v>822</v>
      </c>
      <c r="AJ135" s="152"/>
      <c r="AK135" s="152"/>
      <c r="AL135" s="152"/>
      <c r="AM135" s="251">
        <v>799</v>
      </c>
      <c r="AN135" s="152"/>
      <c r="AO135" s="152"/>
      <c r="AP135" s="152"/>
      <c r="AQ135" s="251" t="s">
        <v>626</v>
      </c>
      <c r="AR135" s="152"/>
      <c r="AS135" s="152"/>
      <c r="AT135" s="152"/>
      <c r="AU135" s="251" t="s">
        <v>770</v>
      </c>
      <c r="AV135" s="152"/>
      <c r="AW135" s="152"/>
      <c r="AX135" s="193"/>
      <c r="AY135">
        <f t="shared" si="13"/>
        <v>1</v>
      </c>
    </row>
    <row r="136" spans="1:51" ht="18.75" hidden="1" customHeight="1" x14ac:dyDescent="0.15">
      <c r="A136" s="973"/>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299</v>
      </c>
      <c r="AF136" s="184"/>
      <c r="AG136" s="184"/>
      <c r="AH136" s="185"/>
      <c r="AI136" s="200" t="s">
        <v>321</v>
      </c>
      <c r="AJ136" s="184"/>
      <c r="AK136" s="184"/>
      <c r="AL136" s="185"/>
      <c r="AM136" s="200" t="s">
        <v>608</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299</v>
      </c>
      <c r="AF140" s="184"/>
      <c r="AG140" s="184"/>
      <c r="AH140" s="185"/>
      <c r="AI140" s="200" t="s">
        <v>321</v>
      </c>
      <c r="AJ140" s="184"/>
      <c r="AK140" s="184"/>
      <c r="AL140" s="185"/>
      <c r="AM140" s="200" t="s">
        <v>608</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299</v>
      </c>
      <c r="AF144" s="184"/>
      <c r="AG144" s="184"/>
      <c r="AH144" s="185"/>
      <c r="AI144" s="200" t="s">
        <v>321</v>
      </c>
      <c r="AJ144" s="184"/>
      <c r="AK144" s="184"/>
      <c r="AL144" s="185"/>
      <c r="AM144" s="200" t="s">
        <v>608</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299</v>
      </c>
      <c r="AF148" s="184"/>
      <c r="AG148" s="184"/>
      <c r="AH148" s="185"/>
      <c r="AI148" s="200" t="s">
        <v>321</v>
      </c>
      <c r="AJ148" s="184"/>
      <c r="AK148" s="184"/>
      <c r="AL148" s="185"/>
      <c r="AM148" s="200" t="s">
        <v>608</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hidden="1" customHeight="1" x14ac:dyDescent="0.15">
      <c r="A154" s="973"/>
      <c r="B154" s="238"/>
      <c r="C154" s="237"/>
      <c r="D154" s="238"/>
      <c r="E154" s="237"/>
      <c r="F154" s="299"/>
      <c r="G154" s="217" t="s">
        <v>626</v>
      </c>
      <c r="H154" s="176"/>
      <c r="I154" s="176"/>
      <c r="J154" s="176"/>
      <c r="K154" s="176"/>
      <c r="L154" s="176"/>
      <c r="M154" s="176"/>
      <c r="N154" s="176"/>
      <c r="O154" s="176"/>
      <c r="P154" s="218"/>
      <c r="Q154" s="175" t="s">
        <v>626</v>
      </c>
      <c r="R154" s="176"/>
      <c r="S154" s="176"/>
      <c r="T154" s="176"/>
      <c r="U154" s="176"/>
      <c r="V154" s="176"/>
      <c r="W154" s="176"/>
      <c r="X154" s="176"/>
      <c r="Y154" s="176"/>
      <c r="Z154" s="176"/>
      <c r="AA154" s="900"/>
      <c r="AB154" s="241" t="s">
        <v>626</v>
      </c>
      <c r="AC154" s="242"/>
      <c r="AD154" s="242"/>
      <c r="AE154" s="247" t="s">
        <v>626</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3"/>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3"/>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3"/>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299</v>
      </c>
      <c r="AF192" s="184"/>
      <c r="AG192" s="184"/>
      <c r="AH192" s="185"/>
      <c r="AI192" s="200" t="s">
        <v>321</v>
      </c>
      <c r="AJ192" s="184"/>
      <c r="AK192" s="184"/>
      <c r="AL192" s="185"/>
      <c r="AM192" s="200" t="s">
        <v>608</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299</v>
      </c>
      <c r="AF196" s="184"/>
      <c r="AG196" s="184"/>
      <c r="AH196" s="185"/>
      <c r="AI196" s="200" t="s">
        <v>321</v>
      </c>
      <c r="AJ196" s="184"/>
      <c r="AK196" s="184"/>
      <c r="AL196" s="185"/>
      <c r="AM196" s="200" t="s">
        <v>608</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299</v>
      </c>
      <c r="AF200" s="184"/>
      <c r="AG200" s="184"/>
      <c r="AH200" s="185"/>
      <c r="AI200" s="200" t="s">
        <v>321</v>
      </c>
      <c r="AJ200" s="184"/>
      <c r="AK200" s="184"/>
      <c r="AL200" s="185"/>
      <c r="AM200" s="200" t="s">
        <v>608</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299</v>
      </c>
      <c r="AF204" s="184"/>
      <c r="AG204" s="184"/>
      <c r="AH204" s="185"/>
      <c r="AI204" s="200" t="s">
        <v>321</v>
      </c>
      <c r="AJ204" s="184"/>
      <c r="AK204" s="184"/>
      <c r="AL204" s="185"/>
      <c r="AM204" s="200" t="s">
        <v>608</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299</v>
      </c>
      <c r="AF208" s="184"/>
      <c r="AG208" s="184"/>
      <c r="AH208" s="185"/>
      <c r="AI208" s="200" t="s">
        <v>321</v>
      </c>
      <c r="AJ208" s="184"/>
      <c r="AK208" s="184"/>
      <c r="AL208" s="185"/>
      <c r="AM208" s="200" t="s">
        <v>608</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299</v>
      </c>
      <c r="AF252" s="184"/>
      <c r="AG252" s="184"/>
      <c r="AH252" s="185"/>
      <c r="AI252" s="200" t="s">
        <v>321</v>
      </c>
      <c r="AJ252" s="184"/>
      <c r="AK252" s="184"/>
      <c r="AL252" s="185"/>
      <c r="AM252" s="200" t="s">
        <v>608</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299</v>
      </c>
      <c r="AF256" s="184"/>
      <c r="AG256" s="184"/>
      <c r="AH256" s="185"/>
      <c r="AI256" s="200" t="s">
        <v>321</v>
      </c>
      <c r="AJ256" s="184"/>
      <c r="AK256" s="184"/>
      <c r="AL256" s="185"/>
      <c r="AM256" s="200" t="s">
        <v>608</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299</v>
      </c>
      <c r="AF260" s="184"/>
      <c r="AG260" s="184"/>
      <c r="AH260" s="185"/>
      <c r="AI260" s="200" t="s">
        <v>321</v>
      </c>
      <c r="AJ260" s="184"/>
      <c r="AK260" s="184"/>
      <c r="AL260" s="185"/>
      <c r="AM260" s="200" t="s">
        <v>608</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299</v>
      </c>
      <c r="AF264" s="184"/>
      <c r="AG264" s="184"/>
      <c r="AH264" s="185"/>
      <c r="AI264" s="200" t="s">
        <v>321</v>
      </c>
      <c r="AJ264" s="184"/>
      <c r="AK264" s="184"/>
      <c r="AL264" s="185"/>
      <c r="AM264" s="200" t="s">
        <v>608</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299</v>
      </c>
      <c r="AF268" s="184"/>
      <c r="AG268" s="184"/>
      <c r="AH268" s="185"/>
      <c r="AI268" s="200" t="s">
        <v>321</v>
      </c>
      <c r="AJ268" s="184"/>
      <c r="AK268" s="184"/>
      <c r="AL268" s="185"/>
      <c r="AM268" s="200" t="s">
        <v>608</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299</v>
      </c>
      <c r="AF312" s="184"/>
      <c r="AG312" s="184"/>
      <c r="AH312" s="185"/>
      <c r="AI312" s="200" t="s">
        <v>321</v>
      </c>
      <c r="AJ312" s="184"/>
      <c r="AK312" s="184"/>
      <c r="AL312" s="185"/>
      <c r="AM312" s="200" t="s">
        <v>608</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299</v>
      </c>
      <c r="AF316" s="184"/>
      <c r="AG316" s="184"/>
      <c r="AH316" s="185"/>
      <c r="AI316" s="200" t="s">
        <v>321</v>
      </c>
      <c r="AJ316" s="184"/>
      <c r="AK316" s="184"/>
      <c r="AL316" s="185"/>
      <c r="AM316" s="200" t="s">
        <v>608</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299</v>
      </c>
      <c r="AF320" s="184"/>
      <c r="AG320" s="184"/>
      <c r="AH320" s="185"/>
      <c r="AI320" s="200" t="s">
        <v>321</v>
      </c>
      <c r="AJ320" s="184"/>
      <c r="AK320" s="184"/>
      <c r="AL320" s="185"/>
      <c r="AM320" s="200" t="s">
        <v>608</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299</v>
      </c>
      <c r="AF324" s="184"/>
      <c r="AG324" s="184"/>
      <c r="AH324" s="185"/>
      <c r="AI324" s="200" t="s">
        <v>321</v>
      </c>
      <c r="AJ324" s="184"/>
      <c r="AK324" s="184"/>
      <c r="AL324" s="185"/>
      <c r="AM324" s="200" t="s">
        <v>608</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299</v>
      </c>
      <c r="AF328" s="184"/>
      <c r="AG328" s="184"/>
      <c r="AH328" s="185"/>
      <c r="AI328" s="200" t="s">
        <v>321</v>
      </c>
      <c r="AJ328" s="184"/>
      <c r="AK328" s="184"/>
      <c r="AL328" s="185"/>
      <c r="AM328" s="200" t="s">
        <v>608</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299</v>
      </c>
      <c r="AF372" s="184"/>
      <c r="AG372" s="184"/>
      <c r="AH372" s="185"/>
      <c r="AI372" s="200" t="s">
        <v>321</v>
      </c>
      <c r="AJ372" s="184"/>
      <c r="AK372" s="184"/>
      <c r="AL372" s="185"/>
      <c r="AM372" s="200" t="s">
        <v>608</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299</v>
      </c>
      <c r="AF376" s="184"/>
      <c r="AG376" s="184"/>
      <c r="AH376" s="185"/>
      <c r="AI376" s="200" t="s">
        <v>321</v>
      </c>
      <c r="AJ376" s="184"/>
      <c r="AK376" s="184"/>
      <c r="AL376" s="185"/>
      <c r="AM376" s="200" t="s">
        <v>608</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299</v>
      </c>
      <c r="AF380" s="184"/>
      <c r="AG380" s="184"/>
      <c r="AH380" s="185"/>
      <c r="AI380" s="200" t="s">
        <v>321</v>
      </c>
      <c r="AJ380" s="184"/>
      <c r="AK380" s="184"/>
      <c r="AL380" s="185"/>
      <c r="AM380" s="200" t="s">
        <v>608</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299</v>
      </c>
      <c r="AF384" s="184"/>
      <c r="AG384" s="184"/>
      <c r="AH384" s="185"/>
      <c r="AI384" s="200" t="s">
        <v>321</v>
      </c>
      <c r="AJ384" s="184"/>
      <c r="AK384" s="184"/>
      <c r="AL384" s="185"/>
      <c r="AM384" s="200" t="s">
        <v>608</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299</v>
      </c>
      <c r="AF388" s="184"/>
      <c r="AG388" s="184"/>
      <c r="AH388" s="185"/>
      <c r="AI388" s="200" t="s">
        <v>321</v>
      </c>
      <c r="AJ388" s="184"/>
      <c r="AK388" s="184"/>
      <c r="AL388" s="185"/>
      <c r="AM388" s="200" t="s">
        <v>608</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580</v>
      </c>
      <c r="D430" s="236"/>
      <c r="E430" s="224" t="s">
        <v>308</v>
      </c>
      <c r="F430" s="429"/>
      <c r="G430" s="226" t="s">
        <v>203</v>
      </c>
      <c r="H430" s="173"/>
      <c r="I430" s="173"/>
      <c r="J430" s="227" t="s">
        <v>626</v>
      </c>
      <c r="K430" s="228"/>
      <c r="L430" s="228"/>
      <c r="M430" s="228"/>
      <c r="N430" s="228"/>
      <c r="O430" s="228"/>
      <c r="P430" s="228"/>
      <c r="Q430" s="228"/>
      <c r="R430" s="228"/>
      <c r="S430" s="228"/>
      <c r="T430" s="229"/>
      <c r="U430" s="230" t="s">
        <v>660</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452</v>
      </c>
      <c r="AJ431" s="199"/>
      <c r="AK431" s="199"/>
      <c r="AL431" s="200"/>
      <c r="AM431" s="199" t="s">
        <v>453</v>
      </c>
      <c r="AN431" s="199"/>
      <c r="AO431" s="199"/>
      <c r="AP431" s="200"/>
      <c r="AQ431" s="200" t="s">
        <v>183</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626</v>
      </c>
      <c r="AF432" s="163"/>
      <c r="AG432" s="164" t="s">
        <v>184</v>
      </c>
      <c r="AH432" s="187"/>
      <c r="AI432" s="201"/>
      <c r="AJ432" s="201"/>
      <c r="AK432" s="201"/>
      <c r="AL432" s="202"/>
      <c r="AM432" s="201"/>
      <c r="AN432" s="201"/>
      <c r="AO432" s="201"/>
      <c r="AP432" s="202"/>
      <c r="AQ432" s="216" t="s">
        <v>626</v>
      </c>
      <c r="AR432" s="163"/>
      <c r="AS432" s="164" t="s">
        <v>184</v>
      </c>
      <c r="AT432" s="187"/>
      <c r="AU432" s="163" t="s">
        <v>626</v>
      </c>
      <c r="AV432" s="163"/>
      <c r="AW432" s="164" t="s">
        <v>175</v>
      </c>
      <c r="AX432" s="165"/>
      <c r="AY432">
        <f>$AY$431</f>
        <v>1</v>
      </c>
    </row>
    <row r="433" spans="1:51" ht="23.25" customHeight="1" x14ac:dyDescent="0.15">
      <c r="A433" s="973"/>
      <c r="B433" s="238"/>
      <c r="C433" s="237"/>
      <c r="D433" s="238"/>
      <c r="E433" s="181"/>
      <c r="F433" s="182"/>
      <c r="G433" s="217" t="s">
        <v>626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626</v>
      </c>
      <c r="AC433" s="160"/>
      <c r="AD433" s="160"/>
      <c r="AE433" s="151" t="s">
        <v>626</v>
      </c>
      <c r="AF433" s="152"/>
      <c r="AG433" s="152"/>
      <c r="AH433" s="152"/>
      <c r="AI433" s="151" t="s">
        <v>626</v>
      </c>
      <c r="AJ433" s="152"/>
      <c r="AK433" s="152"/>
      <c r="AL433" s="152"/>
      <c r="AM433" s="151" t="s">
        <v>660</v>
      </c>
      <c r="AN433" s="152"/>
      <c r="AO433" s="152"/>
      <c r="AP433" s="153"/>
      <c r="AQ433" s="151" t="s">
        <v>626</v>
      </c>
      <c r="AR433" s="152"/>
      <c r="AS433" s="152"/>
      <c r="AT433" s="153"/>
      <c r="AU433" s="152" t="s">
        <v>626</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626</v>
      </c>
      <c r="AC434" s="209"/>
      <c r="AD434" s="209"/>
      <c r="AE434" s="151" t="s">
        <v>626</v>
      </c>
      <c r="AF434" s="152"/>
      <c r="AG434" s="152"/>
      <c r="AH434" s="153"/>
      <c r="AI434" s="151" t="s">
        <v>626</v>
      </c>
      <c r="AJ434" s="152"/>
      <c r="AK434" s="152"/>
      <c r="AL434" s="152"/>
      <c r="AM434" s="151" t="s">
        <v>660</v>
      </c>
      <c r="AN434" s="152"/>
      <c r="AO434" s="152"/>
      <c r="AP434" s="153"/>
      <c r="AQ434" s="151" t="s">
        <v>626</v>
      </c>
      <c r="AR434" s="152"/>
      <c r="AS434" s="152"/>
      <c r="AT434" s="153"/>
      <c r="AU434" s="152" t="s">
        <v>626</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626</v>
      </c>
      <c r="AF435" s="152"/>
      <c r="AG435" s="152"/>
      <c r="AH435" s="153"/>
      <c r="AI435" s="151" t="s">
        <v>626</v>
      </c>
      <c r="AJ435" s="152"/>
      <c r="AK435" s="152"/>
      <c r="AL435" s="152"/>
      <c r="AM435" s="151" t="s">
        <v>660</v>
      </c>
      <c r="AN435" s="152"/>
      <c r="AO435" s="152"/>
      <c r="AP435" s="153"/>
      <c r="AQ435" s="151" t="s">
        <v>626</v>
      </c>
      <c r="AR435" s="152"/>
      <c r="AS435" s="152"/>
      <c r="AT435" s="153"/>
      <c r="AU435" s="152" t="s">
        <v>626</v>
      </c>
      <c r="AV435" s="152"/>
      <c r="AW435" s="152"/>
      <c r="AX435" s="193"/>
      <c r="AY435">
        <f t="shared" si="63"/>
        <v>1</v>
      </c>
    </row>
    <row r="436" spans="1:51" ht="18.75" hidden="1" customHeight="1" x14ac:dyDescent="0.15">
      <c r="A436" s="973"/>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452</v>
      </c>
      <c r="AJ436" s="199"/>
      <c r="AK436" s="199"/>
      <c r="AL436" s="200"/>
      <c r="AM436" s="199" t="s">
        <v>453</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452</v>
      </c>
      <c r="AJ441" s="199"/>
      <c r="AK441" s="199"/>
      <c r="AL441" s="200"/>
      <c r="AM441" s="199" t="s">
        <v>453</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452</v>
      </c>
      <c r="AJ446" s="199"/>
      <c r="AK446" s="199"/>
      <c r="AL446" s="200"/>
      <c r="AM446" s="199" t="s">
        <v>453</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452</v>
      </c>
      <c r="AJ451" s="199"/>
      <c r="AK451" s="199"/>
      <c r="AL451" s="200"/>
      <c r="AM451" s="199" t="s">
        <v>453</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452</v>
      </c>
      <c r="AJ456" s="199"/>
      <c r="AK456" s="199"/>
      <c r="AL456" s="200"/>
      <c r="AM456" s="199" t="s">
        <v>453</v>
      </c>
      <c r="AN456" s="199"/>
      <c r="AO456" s="199"/>
      <c r="AP456" s="200"/>
      <c r="AQ456" s="200" t="s">
        <v>183</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660</v>
      </c>
      <c r="AF457" s="163"/>
      <c r="AG457" s="164" t="s">
        <v>184</v>
      </c>
      <c r="AH457" s="187"/>
      <c r="AI457" s="201"/>
      <c r="AJ457" s="201"/>
      <c r="AK457" s="201"/>
      <c r="AL457" s="202"/>
      <c r="AM457" s="201"/>
      <c r="AN457" s="201"/>
      <c r="AO457" s="201"/>
      <c r="AP457" s="202"/>
      <c r="AQ457" s="216" t="s">
        <v>660</v>
      </c>
      <c r="AR457" s="163"/>
      <c r="AS457" s="164" t="s">
        <v>184</v>
      </c>
      <c r="AT457" s="187"/>
      <c r="AU457" s="163" t="s">
        <v>660</v>
      </c>
      <c r="AV457" s="163"/>
      <c r="AW457" s="164" t="s">
        <v>175</v>
      </c>
      <c r="AX457" s="165"/>
      <c r="AY457">
        <f>$AY$456</f>
        <v>1</v>
      </c>
    </row>
    <row r="458" spans="1:51" ht="23.25" customHeight="1" x14ac:dyDescent="0.15">
      <c r="A458" s="973"/>
      <c r="B458" s="238"/>
      <c r="C458" s="237"/>
      <c r="D458" s="238"/>
      <c r="E458" s="181"/>
      <c r="F458" s="182"/>
      <c r="G458" s="217" t="s">
        <v>660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660</v>
      </c>
      <c r="AC458" s="160"/>
      <c r="AD458" s="160"/>
      <c r="AE458" s="151" t="s">
        <v>660</v>
      </c>
      <c r="AF458" s="152"/>
      <c r="AG458" s="152"/>
      <c r="AH458" s="152"/>
      <c r="AI458" s="151" t="s">
        <v>660</v>
      </c>
      <c r="AJ458" s="152"/>
      <c r="AK458" s="152"/>
      <c r="AL458" s="152"/>
      <c r="AM458" s="151" t="s">
        <v>660</v>
      </c>
      <c r="AN458" s="152"/>
      <c r="AO458" s="152"/>
      <c r="AP458" s="153"/>
      <c r="AQ458" s="151" t="s">
        <v>660</v>
      </c>
      <c r="AR458" s="152"/>
      <c r="AS458" s="152"/>
      <c r="AT458" s="153"/>
      <c r="AU458" s="152" t="s">
        <v>660</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660</v>
      </c>
      <c r="AC459" s="209"/>
      <c r="AD459" s="209"/>
      <c r="AE459" s="151" t="s">
        <v>660</v>
      </c>
      <c r="AF459" s="152"/>
      <c r="AG459" s="152"/>
      <c r="AH459" s="153"/>
      <c r="AI459" s="151" t="s">
        <v>660</v>
      </c>
      <c r="AJ459" s="152"/>
      <c r="AK459" s="152"/>
      <c r="AL459" s="152"/>
      <c r="AM459" s="151" t="s">
        <v>660</v>
      </c>
      <c r="AN459" s="152"/>
      <c r="AO459" s="152"/>
      <c r="AP459" s="153"/>
      <c r="AQ459" s="151" t="s">
        <v>660</v>
      </c>
      <c r="AR459" s="152"/>
      <c r="AS459" s="152"/>
      <c r="AT459" s="153"/>
      <c r="AU459" s="152" t="s">
        <v>660</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660</v>
      </c>
      <c r="AF460" s="152"/>
      <c r="AG460" s="152"/>
      <c r="AH460" s="153"/>
      <c r="AI460" s="151" t="s">
        <v>660</v>
      </c>
      <c r="AJ460" s="152"/>
      <c r="AK460" s="152"/>
      <c r="AL460" s="152"/>
      <c r="AM460" s="151" t="s">
        <v>660</v>
      </c>
      <c r="AN460" s="152"/>
      <c r="AO460" s="152"/>
      <c r="AP460" s="153"/>
      <c r="AQ460" s="151" t="s">
        <v>660</v>
      </c>
      <c r="AR460" s="152"/>
      <c r="AS460" s="152"/>
      <c r="AT460" s="153"/>
      <c r="AU460" s="152" t="s">
        <v>660</v>
      </c>
      <c r="AV460" s="152"/>
      <c r="AW460" s="152"/>
      <c r="AX460" s="193"/>
      <c r="AY460">
        <f t="shared" si="68"/>
        <v>1</v>
      </c>
    </row>
    <row r="461" spans="1:51" ht="18.75" hidden="1" customHeight="1" x14ac:dyDescent="0.15">
      <c r="A461" s="973"/>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452</v>
      </c>
      <c r="AJ461" s="199"/>
      <c r="AK461" s="199"/>
      <c r="AL461" s="200"/>
      <c r="AM461" s="199" t="s">
        <v>453</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452</v>
      </c>
      <c r="AJ466" s="199"/>
      <c r="AK466" s="199"/>
      <c r="AL466" s="200"/>
      <c r="AM466" s="199" t="s">
        <v>453</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452</v>
      </c>
      <c r="AJ471" s="199"/>
      <c r="AK471" s="199"/>
      <c r="AL471" s="200"/>
      <c r="AM471" s="199" t="s">
        <v>453</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452</v>
      </c>
      <c r="AJ476" s="199"/>
      <c r="AK476" s="199"/>
      <c r="AL476" s="200"/>
      <c r="AM476" s="199" t="s">
        <v>453</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316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660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thickBot="1" x14ac:dyDescent="0.2">
      <c r="A484" s="973"/>
      <c r="B484" s="238"/>
      <c r="C484" s="237"/>
      <c r="D484" s="238"/>
      <c r="E484" s="224" t="s">
        <v>311</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452</v>
      </c>
      <c r="AJ485" s="199"/>
      <c r="AK485" s="199"/>
      <c r="AL485" s="200"/>
      <c r="AM485" s="199" t="s">
        <v>453</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452</v>
      </c>
      <c r="AJ490" s="199"/>
      <c r="AK490" s="199"/>
      <c r="AL490" s="200"/>
      <c r="AM490" s="199" t="s">
        <v>453</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452</v>
      </c>
      <c r="AJ495" s="199"/>
      <c r="AK495" s="199"/>
      <c r="AL495" s="200"/>
      <c r="AM495" s="199" t="s">
        <v>453</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452</v>
      </c>
      <c r="AJ500" s="199"/>
      <c r="AK500" s="199"/>
      <c r="AL500" s="200"/>
      <c r="AM500" s="199" t="s">
        <v>453</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452</v>
      </c>
      <c r="AJ505" s="199"/>
      <c r="AK505" s="199"/>
      <c r="AL505" s="200"/>
      <c r="AM505" s="199" t="s">
        <v>453</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452</v>
      </c>
      <c r="AJ510" s="199"/>
      <c r="AK510" s="199"/>
      <c r="AL510" s="200"/>
      <c r="AM510" s="199" t="s">
        <v>453</v>
      </c>
      <c r="AN510" s="199"/>
      <c r="AO510" s="199"/>
      <c r="AP510" s="200"/>
      <c r="AQ510" s="200" t="s">
        <v>183</v>
      </c>
      <c r="AR510" s="184"/>
      <c r="AS510" s="184"/>
      <c r="AT510" s="185"/>
      <c r="AU510" s="161" t="s">
        <v>133</v>
      </c>
      <c r="AV510" s="161"/>
      <c r="AW510" s="161"/>
      <c r="AX510" s="162"/>
      <c r="AY510">
        <f>COUNTA($G$512)</f>
        <v>1</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t="s">
        <v>626</v>
      </c>
      <c r="AF511" s="163"/>
      <c r="AG511" s="164" t="s">
        <v>184</v>
      </c>
      <c r="AH511" s="187"/>
      <c r="AI511" s="201"/>
      <c r="AJ511" s="201"/>
      <c r="AK511" s="201"/>
      <c r="AL511" s="202"/>
      <c r="AM511" s="201"/>
      <c r="AN511" s="201"/>
      <c r="AO511" s="201"/>
      <c r="AP511" s="202"/>
      <c r="AQ511" s="216" t="s">
        <v>626</v>
      </c>
      <c r="AR511" s="163"/>
      <c r="AS511" s="164" t="s">
        <v>184</v>
      </c>
      <c r="AT511" s="187"/>
      <c r="AU511" s="163" t="s">
        <v>626</v>
      </c>
      <c r="AV511" s="163"/>
      <c r="AW511" s="164" t="s">
        <v>175</v>
      </c>
      <c r="AX511" s="165"/>
      <c r="AY511">
        <f>$AY$510</f>
        <v>1</v>
      </c>
    </row>
    <row r="512" spans="1:51" ht="23.25" hidden="1" customHeight="1" x14ac:dyDescent="0.15">
      <c r="A512" s="973"/>
      <c r="B512" s="238"/>
      <c r="C512" s="237"/>
      <c r="D512" s="238"/>
      <c r="E512" s="181"/>
      <c r="F512" s="182"/>
      <c r="G512" s="217" t="s">
        <v>626</v>
      </c>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t="s">
        <v>626</v>
      </c>
      <c r="AC512" s="160"/>
      <c r="AD512" s="160"/>
      <c r="AE512" s="151" t="s">
        <v>626</v>
      </c>
      <c r="AF512" s="152"/>
      <c r="AG512" s="152"/>
      <c r="AH512" s="152"/>
      <c r="AI512" s="151" t="s">
        <v>626</v>
      </c>
      <c r="AJ512" s="152"/>
      <c r="AK512" s="152"/>
      <c r="AL512" s="152"/>
      <c r="AM512" s="151"/>
      <c r="AN512" s="152"/>
      <c r="AO512" s="152"/>
      <c r="AP512" s="153"/>
      <c r="AQ512" s="151" t="s">
        <v>626</v>
      </c>
      <c r="AR512" s="152"/>
      <c r="AS512" s="152"/>
      <c r="AT512" s="153"/>
      <c r="AU512" s="152" t="s">
        <v>626</v>
      </c>
      <c r="AV512" s="152"/>
      <c r="AW512" s="152"/>
      <c r="AX512" s="193"/>
      <c r="AY512">
        <f t="shared" ref="AY512:AY514" si="78">$AY$510</f>
        <v>1</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t="s">
        <v>626</v>
      </c>
      <c r="AC513" s="209"/>
      <c r="AD513" s="209"/>
      <c r="AE513" s="151" t="s">
        <v>626</v>
      </c>
      <c r="AF513" s="152"/>
      <c r="AG513" s="152"/>
      <c r="AH513" s="153"/>
      <c r="AI513" s="151" t="s">
        <v>626</v>
      </c>
      <c r="AJ513" s="152"/>
      <c r="AK513" s="152"/>
      <c r="AL513" s="152"/>
      <c r="AM513" s="151"/>
      <c r="AN513" s="152"/>
      <c r="AO513" s="152"/>
      <c r="AP513" s="153"/>
      <c r="AQ513" s="151" t="s">
        <v>626</v>
      </c>
      <c r="AR513" s="152"/>
      <c r="AS513" s="152"/>
      <c r="AT513" s="153"/>
      <c r="AU513" s="152" t="s">
        <v>626</v>
      </c>
      <c r="AV513" s="152"/>
      <c r="AW513" s="152"/>
      <c r="AX513" s="193"/>
      <c r="AY513">
        <f t="shared" si="78"/>
        <v>1</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t="s">
        <v>626</v>
      </c>
      <c r="AF514" s="152"/>
      <c r="AG514" s="152"/>
      <c r="AH514" s="153"/>
      <c r="AI514" s="151" t="s">
        <v>626</v>
      </c>
      <c r="AJ514" s="152"/>
      <c r="AK514" s="152"/>
      <c r="AL514" s="152"/>
      <c r="AM514" s="151"/>
      <c r="AN514" s="152"/>
      <c r="AO514" s="152"/>
      <c r="AP514" s="153"/>
      <c r="AQ514" s="151" t="s">
        <v>626</v>
      </c>
      <c r="AR514" s="152"/>
      <c r="AS514" s="152"/>
      <c r="AT514" s="153"/>
      <c r="AU514" s="152" t="s">
        <v>626</v>
      </c>
      <c r="AV514" s="152"/>
      <c r="AW514" s="152"/>
      <c r="AX514" s="193"/>
      <c r="AY514">
        <f t="shared" si="78"/>
        <v>1</v>
      </c>
    </row>
    <row r="515" spans="1:51" ht="18.75" hidden="1" customHeight="1" x14ac:dyDescent="0.15">
      <c r="A515" s="973"/>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452</v>
      </c>
      <c r="AJ515" s="199"/>
      <c r="AK515" s="199"/>
      <c r="AL515" s="200"/>
      <c r="AM515" s="199" t="s">
        <v>453</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452</v>
      </c>
      <c r="AJ520" s="199"/>
      <c r="AK520" s="199"/>
      <c r="AL520" s="200"/>
      <c r="AM520" s="199" t="s">
        <v>453</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452</v>
      </c>
      <c r="AJ525" s="199"/>
      <c r="AK525" s="199"/>
      <c r="AL525" s="200"/>
      <c r="AM525" s="199" t="s">
        <v>453</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452</v>
      </c>
      <c r="AJ530" s="199"/>
      <c r="AK530" s="199"/>
      <c r="AL530" s="200"/>
      <c r="AM530" s="199" t="s">
        <v>453</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317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312</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452</v>
      </c>
      <c r="AJ539" s="199"/>
      <c r="AK539" s="199"/>
      <c r="AL539" s="200"/>
      <c r="AM539" s="199" t="s">
        <v>453</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452</v>
      </c>
      <c r="AJ544" s="199"/>
      <c r="AK544" s="199"/>
      <c r="AL544" s="200"/>
      <c r="AM544" s="199" t="s">
        <v>453</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452</v>
      </c>
      <c r="AJ549" s="199"/>
      <c r="AK549" s="199"/>
      <c r="AL549" s="200"/>
      <c r="AM549" s="199" t="s">
        <v>453</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452</v>
      </c>
      <c r="AJ554" s="199"/>
      <c r="AK554" s="199"/>
      <c r="AL554" s="200"/>
      <c r="AM554" s="199" t="s">
        <v>453</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452</v>
      </c>
      <c r="AJ559" s="199"/>
      <c r="AK559" s="199"/>
      <c r="AL559" s="200"/>
      <c r="AM559" s="199" t="s">
        <v>453</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452</v>
      </c>
      <c r="AJ564" s="199"/>
      <c r="AK564" s="199"/>
      <c r="AL564" s="200"/>
      <c r="AM564" s="199" t="s">
        <v>453</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452</v>
      </c>
      <c r="AJ569" s="199"/>
      <c r="AK569" s="199"/>
      <c r="AL569" s="200"/>
      <c r="AM569" s="199" t="s">
        <v>453</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452</v>
      </c>
      <c r="AJ574" s="199"/>
      <c r="AK574" s="199"/>
      <c r="AL574" s="200"/>
      <c r="AM574" s="199" t="s">
        <v>453</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452</v>
      </c>
      <c r="AJ579" s="199"/>
      <c r="AK579" s="199"/>
      <c r="AL579" s="200"/>
      <c r="AM579" s="199" t="s">
        <v>453</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452</v>
      </c>
      <c r="AJ584" s="199"/>
      <c r="AK584" s="199"/>
      <c r="AL584" s="200"/>
      <c r="AM584" s="199" t="s">
        <v>453</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317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311</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452</v>
      </c>
      <c r="AJ593" s="199"/>
      <c r="AK593" s="199"/>
      <c r="AL593" s="200"/>
      <c r="AM593" s="199" t="s">
        <v>453</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452</v>
      </c>
      <c r="AJ598" s="199"/>
      <c r="AK598" s="199"/>
      <c r="AL598" s="200"/>
      <c r="AM598" s="199" t="s">
        <v>453</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452</v>
      </c>
      <c r="AJ603" s="199"/>
      <c r="AK603" s="199"/>
      <c r="AL603" s="200"/>
      <c r="AM603" s="199" t="s">
        <v>453</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452</v>
      </c>
      <c r="AJ608" s="199"/>
      <c r="AK608" s="199"/>
      <c r="AL608" s="200"/>
      <c r="AM608" s="199" t="s">
        <v>453</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452</v>
      </c>
      <c r="AJ613" s="199"/>
      <c r="AK613" s="199"/>
      <c r="AL613" s="200"/>
      <c r="AM613" s="199" t="s">
        <v>453</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452</v>
      </c>
      <c r="AJ618" s="199"/>
      <c r="AK618" s="199"/>
      <c r="AL618" s="200"/>
      <c r="AM618" s="199" t="s">
        <v>453</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452</v>
      </c>
      <c r="AJ623" s="199"/>
      <c r="AK623" s="199"/>
      <c r="AL623" s="200"/>
      <c r="AM623" s="199" t="s">
        <v>453</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452</v>
      </c>
      <c r="AJ628" s="199"/>
      <c r="AK628" s="199"/>
      <c r="AL628" s="200"/>
      <c r="AM628" s="199" t="s">
        <v>453</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452</v>
      </c>
      <c r="AJ633" s="199"/>
      <c r="AK633" s="199"/>
      <c r="AL633" s="200"/>
      <c r="AM633" s="199" t="s">
        <v>453</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452</v>
      </c>
      <c r="AJ638" s="199"/>
      <c r="AK638" s="199"/>
      <c r="AL638" s="200"/>
      <c r="AM638" s="199" t="s">
        <v>453</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317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312</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452</v>
      </c>
      <c r="AJ647" s="199"/>
      <c r="AK647" s="199"/>
      <c r="AL647" s="200"/>
      <c r="AM647" s="199" t="s">
        <v>453</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452</v>
      </c>
      <c r="AJ652" s="199"/>
      <c r="AK652" s="199"/>
      <c r="AL652" s="200"/>
      <c r="AM652" s="199" t="s">
        <v>453</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452</v>
      </c>
      <c r="AJ657" s="199"/>
      <c r="AK657" s="199"/>
      <c r="AL657" s="200"/>
      <c r="AM657" s="199" t="s">
        <v>453</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452</v>
      </c>
      <c r="AJ662" s="199"/>
      <c r="AK662" s="199"/>
      <c r="AL662" s="200"/>
      <c r="AM662" s="199" t="s">
        <v>453</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452</v>
      </c>
      <c r="AJ667" s="199"/>
      <c r="AK667" s="199"/>
      <c r="AL667" s="200"/>
      <c r="AM667" s="199" t="s">
        <v>453</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452</v>
      </c>
      <c r="AJ672" s="199"/>
      <c r="AK672" s="199"/>
      <c r="AL672" s="200"/>
      <c r="AM672" s="199" t="s">
        <v>453</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452</v>
      </c>
      <c r="AJ677" s="199"/>
      <c r="AK677" s="199"/>
      <c r="AL677" s="200"/>
      <c r="AM677" s="199" t="s">
        <v>453</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452</v>
      </c>
      <c r="AJ682" s="199"/>
      <c r="AK682" s="199"/>
      <c r="AL682" s="200"/>
      <c r="AM682" s="199" t="s">
        <v>453</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452</v>
      </c>
      <c r="AJ687" s="199"/>
      <c r="AK687" s="199"/>
      <c r="AL687" s="200"/>
      <c r="AM687" s="199" t="s">
        <v>453</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452</v>
      </c>
      <c r="AJ692" s="199"/>
      <c r="AK692" s="199"/>
      <c r="AL692" s="200"/>
      <c r="AM692" s="199" t="s">
        <v>453</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317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0.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652</v>
      </c>
      <c r="AE702" s="875"/>
      <c r="AF702" s="875"/>
      <c r="AG702" s="864" t="s">
        <v>670</v>
      </c>
      <c r="AH702" s="865"/>
      <c r="AI702" s="865"/>
      <c r="AJ702" s="865"/>
      <c r="AK702" s="865"/>
      <c r="AL702" s="865"/>
      <c r="AM702" s="865"/>
      <c r="AN702" s="865"/>
      <c r="AO702" s="865"/>
      <c r="AP702" s="865"/>
      <c r="AQ702" s="865"/>
      <c r="AR702" s="865"/>
      <c r="AS702" s="865"/>
      <c r="AT702" s="865"/>
      <c r="AU702" s="865"/>
      <c r="AV702" s="865"/>
      <c r="AW702" s="865"/>
      <c r="AX702" s="866"/>
    </row>
    <row r="703" spans="1:51" ht="69.9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652</v>
      </c>
      <c r="AE703" s="170"/>
      <c r="AF703" s="170"/>
      <c r="AG703" s="648" t="s">
        <v>671</v>
      </c>
      <c r="AH703" s="649"/>
      <c r="AI703" s="649"/>
      <c r="AJ703" s="649"/>
      <c r="AK703" s="649"/>
      <c r="AL703" s="649"/>
      <c r="AM703" s="649"/>
      <c r="AN703" s="649"/>
      <c r="AO703" s="649"/>
      <c r="AP703" s="649"/>
      <c r="AQ703" s="649"/>
      <c r="AR703" s="649"/>
      <c r="AS703" s="649"/>
      <c r="AT703" s="649"/>
      <c r="AU703" s="649"/>
      <c r="AV703" s="649"/>
      <c r="AW703" s="649"/>
      <c r="AX703" s="650"/>
    </row>
    <row r="704" spans="1:51" ht="40.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652</v>
      </c>
      <c r="AE704" s="567"/>
      <c r="AF704" s="567"/>
      <c r="AG704" s="409" t="s">
        <v>672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652</v>
      </c>
      <c r="AE705" s="717"/>
      <c r="AF705" s="717"/>
      <c r="AG705" s="175" t="s">
        <v>787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751</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237</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751</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665</v>
      </c>
      <c r="AE708" s="652"/>
      <c r="AF708" s="652"/>
      <c r="AG708" s="507" t="s">
        <v>626</v>
      </c>
      <c r="AH708" s="508"/>
      <c r="AI708" s="508"/>
      <c r="AJ708" s="508"/>
      <c r="AK708" s="508"/>
      <c r="AL708" s="508"/>
      <c r="AM708" s="508"/>
      <c r="AN708" s="508"/>
      <c r="AO708" s="508"/>
      <c r="AP708" s="508"/>
      <c r="AQ708" s="508"/>
      <c r="AR708" s="508"/>
      <c r="AS708" s="508"/>
      <c r="AT708" s="508"/>
      <c r="AU708" s="508"/>
      <c r="AV708" s="508"/>
      <c r="AW708" s="508"/>
      <c r="AX708" s="509"/>
    </row>
    <row r="709" spans="1:50" ht="54"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652</v>
      </c>
      <c r="AE709" s="170"/>
      <c r="AF709" s="170"/>
      <c r="AG709" s="648" t="s">
        <v>816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665</v>
      </c>
      <c r="AE710" s="170"/>
      <c r="AF710" s="170"/>
      <c r="AG710" s="648" t="s">
        <v>626</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652</v>
      </c>
      <c r="AE711" s="170"/>
      <c r="AF711" s="170"/>
      <c r="AG711" s="648" t="s">
        <v>673</v>
      </c>
      <c r="AH711" s="649"/>
      <c r="AI711" s="649"/>
      <c r="AJ711" s="649"/>
      <c r="AK711" s="649"/>
      <c r="AL711" s="649"/>
      <c r="AM711" s="649"/>
      <c r="AN711" s="649"/>
      <c r="AO711" s="649"/>
      <c r="AP711" s="649"/>
      <c r="AQ711" s="649"/>
      <c r="AR711" s="649"/>
      <c r="AS711" s="649"/>
      <c r="AT711" s="649"/>
      <c r="AU711" s="649"/>
      <c r="AV711" s="649"/>
      <c r="AW711" s="649"/>
      <c r="AX711" s="650"/>
    </row>
    <row r="712" spans="1:50" ht="54" customHeight="1" x14ac:dyDescent="0.15">
      <c r="A712" s="639"/>
      <c r="B712" s="640"/>
      <c r="C712" s="569" t="s">
        <v>261</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652</v>
      </c>
      <c r="AE712" s="567"/>
      <c r="AF712" s="567"/>
      <c r="AG712" s="575" t="s">
        <v>771</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665</v>
      </c>
      <c r="AE713" s="170"/>
      <c r="AF713" s="171"/>
      <c r="AG713" s="648" t="s">
        <v>626</v>
      </c>
      <c r="AH713" s="649"/>
      <c r="AI713" s="649"/>
      <c r="AJ713" s="649"/>
      <c r="AK713" s="649"/>
      <c r="AL713" s="649"/>
      <c r="AM713" s="649"/>
      <c r="AN713" s="649"/>
      <c r="AO713" s="649"/>
      <c r="AP713" s="649"/>
      <c r="AQ713" s="649"/>
      <c r="AR713" s="649"/>
      <c r="AS713" s="649"/>
      <c r="AT713" s="649"/>
      <c r="AU713" s="649"/>
      <c r="AV713" s="649"/>
      <c r="AW713" s="649"/>
      <c r="AX713" s="650"/>
    </row>
    <row r="714" spans="1:50" ht="60" customHeight="1" x14ac:dyDescent="0.15">
      <c r="A714" s="641"/>
      <c r="B714" s="642"/>
      <c r="C714" s="752" t="s">
        <v>240</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652</v>
      </c>
      <c r="AE714" s="573"/>
      <c r="AF714" s="574"/>
      <c r="AG714" s="673" t="s">
        <v>815</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241</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652</v>
      </c>
      <c r="AE715" s="652"/>
      <c r="AF715" s="758"/>
      <c r="AG715" s="507" t="s">
        <v>667</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652</v>
      </c>
      <c r="AE716" s="740"/>
      <c r="AF716" s="740"/>
      <c r="AG716" s="648" t="s">
        <v>668</v>
      </c>
      <c r="AH716" s="649"/>
      <c r="AI716" s="649"/>
      <c r="AJ716" s="649"/>
      <c r="AK716" s="649"/>
      <c r="AL716" s="649"/>
      <c r="AM716" s="649"/>
      <c r="AN716" s="649"/>
      <c r="AO716" s="649"/>
      <c r="AP716" s="649"/>
      <c r="AQ716" s="649"/>
      <c r="AR716" s="649"/>
      <c r="AS716" s="649"/>
      <c r="AT716" s="649"/>
      <c r="AU716" s="649"/>
      <c r="AV716" s="649"/>
      <c r="AW716" s="649"/>
      <c r="AX716" s="650"/>
    </row>
    <row r="717" spans="1:50" ht="40.5" customHeight="1" x14ac:dyDescent="0.15">
      <c r="A717" s="639"/>
      <c r="B717" s="640"/>
      <c r="C717" s="569" t="s">
        <v>194</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652</v>
      </c>
      <c r="AE717" s="170"/>
      <c r="AF717" s="170"/>
      <c r="AG717" s="648" t="s">
        <v>669</v>
      </c>
      <c r="AH717" s="649"/>
      <c r="AI717" s="649"/>
      <c r="AJ717" s="649"/>
      <c r="AK717" s="649"/>
      <c r="AL717" s="649"/>
      <c r="AM717" s="649"/>
      <c r="AN717" s="649"/>
      <c r="AO717" s="649"/>
      <c r="AP717" s="649"/>
      <c r="AQ717" s="649"/>
      <c r="AR717" s="649"/>
      <c r="AS717" s="649"/>
      <c r="AT717" s="649"/>
      <c r="AU717" s="649"/>
      <c r="AV717" s="649"/>
      <c r="AW717" s="649"/>
      <c r="AX717" s="650"/>
    </row>
    <row r="718" spans="1:50" ht="54"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652</v>
      </c>
      <c r="AE718" s="170"/>
      <c r="AF718" s="170"/>
      <c r="AG718" s="178" t="s">
        <v>752</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652</v>
      </c>
      <c r="AE719" s="652"/>
      <c r="AF719" s="652"/>
      <c r="AG719" s="175" t="s">
        <v>666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254</v>
      </c>
      <c r="D720" s="911"/>
      <c r="E720" s="911"/>
      <c r="F720" s="914"/>
      <c r="G720" s="910" t="s">
        <v>255</v>
      </c>
      <c r="H720" s="911"/>
      <c r="I720" s="911"/>
      <c r="J720" s="911"/>
      <c r="K720" s="911"/>
      <c r="L720" s="911"/>
      <c r="M720" s="911"/>
      <c r="N720" s="910" t="s">
        <v>258</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t="s">
        <v>619</v>
      </c>
      <c r="D721" s="898"/>
      <c r="E721" s="898"/>
      <c r="F721" s="899"/>
      <c r="G721" s="915">
        <v>20</v>
      </c>
      <c r="H721" s="916"/>
      <c r="I721" s="63" t="str">
        <f>IF(OR(G721="　", G721=""), "", "-")</f>
        <v>-</v>
      </c>
      <c r="J721" s="896">
        <v>421</v>
      </c>
      <c r="K721" s="896"/>
      <c r="L721" s="63" t="str">
        <f>IF(M721="","","-")</f>
        <v/>
      </c>
      <c r="M721" s="64"/>
      <c r="N721" s="893" t="s">
        <v>642</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674</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80.099999999999994" customHeight="1" thickBot="1" x14ac:dyDescent="0.2">
      <c r="A727" s="604"/>
      <c r="B727" s="605"/>
      <c r="C727" s="679" t="s">
        <v>56</v>
      </c>
      <c r="D727" s="680"/>
      <c r="E727" s="680"/>
      <c r="F727" s="681"/>
      <c r="G727" s="776" t="s">
        <v>772</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818</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136</v>
      </c>
      <c r="B731" s="600"/>
      <c r="C731" s="600"/>
      <c r="D731" s="600"/>
      <c r="E731" s="601"/>
      <c r="F731" s="664" t="s">
        <v>819</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820</v>
      </c>
      <c r="B733" s="600"/>
      <c r="C733" s="600"/>
      <c r="D733" s="600"/>
      <c r="E733" s="601"/>
      <c r="F733" s="747" t="s">
        <v>821</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t="s">
        <v>315</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267</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581</v>
      </c>
      <c r="B737" s="143"/>
      <c r="C737" s="143"/>
      <c r="D737" s="144"/>
      <c r="E737" s="90" t="s">
        <v>643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306</v>
      </c>
      <c r="B738" s="94"/>
      <c r="C738" s="94"/>
      <c r="D738" s="94"/>
      <c r="E738" s="90" t="s">
        <v>644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305</v>
      </c>
      <c r="B739" s="94"/>
      <c r="C739" s="94"/>
      <c r="D739" s="94"/>
      <c r="E739" s="90" t="s">
        <v>645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304</v>
      </c>
      <c r="B740" s="94"/>
      <c r="C740" s="94"/>
      <c r="D740" s="94"/>
      <c r="E740" s="90" t="s">
        <v>646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303</v>
      </c>
      <c r="B741" s="94"/>
      <c r="C741" s="94"/>
      <c r="D741" s="94"/>
      <c r="E741" s="90" t="s">
        <v>647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302</v>
      </c>
      <c r="B742" s="94"/>
      <c r="C742" s="94"/>
      <c r="D742" s="94"/>
      <c r="E742" s="90" t="s">
        <v>648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301</v>
      </c>
      <c r="B743" s="94"/>
      <c r="C743" s="94"/>
      <c r="D743" s="94"/>
      <c r="E743" s="90" t="s">
        <v>649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300</v>
      </c>
      <c r="B744" s="94"/>
      <c r="C744" s="94"/>
      <c r="D744" s="94"/>
      <c r="E744" s="90" t="s">
        <v>650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299</v>
      </c>
      <c r="B745" s="94"/>
      <c r="C745" s="94"/>
      <c r="D745" s="94"/>
      <c r="E745" s="99" t="s">
        <v>651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454</v>
      </c>
      <c r="B746" s="94"/>
      <c r="C746" s="94"/>
      <c r="D746" s="94"/>
      <c r="E746" s="97" t="s">
        <v>619</v>
      </c>
      <c r="F746" s="98"/>
      <c r="G746" s="98"/>
      <c r="H746" s="85" t="str">
        <f>IF(E746="","","-")</f>
        <v>-</v>
      </c>
      <c r="I746" s="98"/>
      <c r="J746" s="98"/>
      <c r="K746" s="85" t="str">
        <f>IF(I746="","","-")</f>
        <v/>
      </c>
      <c r="L746" s="89">
        <v>349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418</v>
      </c>
      <c r="B747" s="94"/>
      <c r="C747" s="94"/>
      <c r="D747" s="94"/>
      <c r="E747" s="97" t="s">
        <v>619</v>
      </c>
      <c r="F747" s="98"/>
      <c r="G747" s="98"/>
      <c r="H747" s="85" t="str">
        <f>IF(E747="","","-")</f>
        <v>-</v>
      </c>
      <c r="I747" s="98"/>
      <c r="J747" s="98"/>
      <c r="K747" s="85" t="str">
        <f>IF(I747="","","-")</f>
        <v/>
      </c>
      <c r="L747" s="89">
        <v>356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293</v>
      </c>
      <c r="B748" s="106"/>
      <c r="C748" s="106"/>
      <c r="D748" s="106"/>
      <c r="E748" s="106"/>
      <c r="F748" s="107"/>
      <c r="G748" s="69" t="s">
        <v>617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295</v>
      </c>
      <c r="B787" s="742"/>
      <c r="C787" s="742"/>
      <c r="D787" s="742"/>
      <c r="E787" s="742"/>
      <c r="F787" s="743"/>
      <c r="G787" s="420" t="s">
        <v>794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783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793</v>
      </c>
      <c r="H789" s="431"/>
      <c r="I789" s="431"/>
      <c r="J789" s="431"/>
      <c r="K789" s="432"/>
      <c r="L789" s="433" t="s">
        <v>795</v>
      </c>
      <c r="M789" s="434"/>
      <c r="N789" s="434"/>
      <c r="O789" s="434"/>
      <c r="P789" s="434"/>
      <c r="Q789" s="434"/>
      <c r="R789" s="434"/>
      <c r="S789" s="434"/>
      <c r="T789" s="434"/>
      <c r="U789" s="434"/>
      <c r="V789" s="434"/>
      <c r="W789" s="434"/>
      <c r="X789" s="435"/>
      <c r="Y789" s="436">
        <v>74</v>
      </c>
      <c r="Z789" s="437"/>
      <c r="AA789" s="437"/>
      <c r="AB789" s="538"/>
      <c r="AC789" s="430" t="s">
        <v>784</v>
      </c>
      <c r="AD789" s="431"/>
      <c r="AE789" s="431"/>
      <c r="AF789" s="431"/>
      <c r="AG789" s="432"/>
      <c r="AH789" s="433" t="s">
        <v>785</v>
      </c>
      <c r="AI789" s="434"/>
      <c r="AJ789" s="434"/>
      <c r="AK789" s="434"/>
      <c r="AL789" s="434"/>
      <c r="AM789" s="434"/>
      <c r="AN789" s="434"/>
      <c r="AO789" s="434"/>
      <c r="AP789" s="434"/>
      <c r="AQ789" s="434"/>
      <c r="AR789" s="434"/>
      <c r="AS789" s="434"/>
      <c r="AT789" s="435"/>
      <c r="AU789" s="436">
        <v>0.3</v>
      </c>
      <c r="AV789" s="437"/>
      <c r="AW789" s="437"/>
      <c r="AX789" s="438"/>
    </row>
    <row r="790" spans="1:51" ht="24.75" hidden="1" customHeight="1" x14ac:dyDescent="0.15">
      <c r="A790" s="537"/>
      <c r="B790" s="744"/>
      <c r="C790" s="744"/>
      <c r="D790" s="744"/>
      <c r="E790" s="744"/>
      <c r="F790" s="745"/>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37"/>
      <c r="B791" s="744"/>
      <c r="C791" s="744"/>
      <c r="D791" s="744"/>
      <c r="E791" s="744"/>
      <c r="F791" s="745"/>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37"/>
      <c r="B792" s="744"/>
      <c r="C792" s="744"/>
      <c r="D792" s="744"/>
      <c r="E792" s="744"/>
      <c r="F792" s="745"/>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37"/>
      <c r="B793" s="744"/>
      <c r="C793" s="744"/>
      <c r="D793" s="744"/>
      <c r="E793" s="744"/>
      <c r="F793" s="745"/>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37"/>
      <c r="B794" s="744"/>
      <c r="C794" s="744"/>
      <c r="D794" s="744"/>
      <c r="E794" s="744"/>
      <c r="F794" s="745"/>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37"/>
      <c r="B795" s="744"/>
      <c r="C795" s="744"/>
      <c r="D795" s="744"/>
      <c r="E795" s="744"/>
      <c r="F795" s="745"/>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37"/>
      <c r="B796" s="744"/>
      <c r="C796" s="744"/>
      <c r="D796" s="744"/>
      <c r="E796" s="744"/>
      <c r="F796" s="745"/>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37"/>
      <c r="B797" s="744"/>
      <c r="C797" s="744"/>
      <c r="D797" s="744"/>
      <c r="E797" s="744"/>
      <c r="F797" s="745"/>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37"/>
      <c r="B798" s="744"/>
      <c r="C798" s="744"/>
      <c r="D798" s="744"/>
      <c r="E798" s="744"/>
      <c r="F798" s="745"/>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37"/>
      <c r="B799" s="744"/>
      <c r="C799" s="744"/>
      <c r="D799" s="744"/>
      <c r="E799" s="744"/>
      <c r="F799" s="745"/>
      <c r="G799" s="392" t="s">
        <v>20</v>
      </c>
      <c r="H799" s="393"/>
      <c r="I799" s="393"/>
      <c r="J799" s="393"/>
      <c r="K799" s="393"/>
      <c r="L799" s="394"/>
      <c r="M799" s="395"/>
      <c r="N799" s="395"/>
      <c r="O799" s="395"/>
      <c r="P799" s="395"/>
      <c r="Q799" s="395"/>
      <c r="R799" s="395"/>
      <c r="S799" s="395"/>
      <c r="T799" s="395"/>
      <c r="U799" s="395"/>
      <c r="V799" s="395"/>
      <c r="W799" s="395"/>
      <c r="X799" s="396"/>
      <c r="Y799" s="397">
        <f>SUM(Y789:AB798)</f>
        <v>74</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0.3</v>
      </c>
      <c r="AV799" s="398"/>
      <c r="AW799" s="398"/>
      <c r="AX799" s="400"/>
    </row>
    <row r="800" spans="1:51" ht="24.75" customHeight="1" x14ac:dyDescent="0.15">
      <c r="A800" s="537"/>
      <c r="B800" s="744"/>
      <c r="C800" s="744"/>
      <c r="D800" s="744"/>
      <c r="E800" s="744"/>
      <c r="F800" s="745"/>
      <c r="G800" s="420" t="s">
        <v>709</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744</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2</v>
      </c>
    </row>
    <row r="801" spans="1:51" ht="24.75"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2</v>
      </c>
    </row>
    <row r="802" spans="1:51" ht="24.75" customHeight="1" x14ac:dyDescent="0.15">
      <c r="A802" s="537"/>
      <c r="B802" s="744"/>
      <c r="C802" s="744"/>
      <c r="D802" s="744"/>
      <c r="E802" s="744"/>
      <c r="F802" s="745"/>
      <c r="G802" s="430" t="s">
        <v>710</v>
      </c>
      <c r="H802" s="431"/>
      <c r="I802" s="431"/>
      <c r="J802" s="431"/>
      <c r="K802" s="432"/>
      <c r="L802" s="433" t="s">
        <v>706</v>
      </c>
      <c r="M802" s="434"/>
      <c r="N802" s="434"/>
      <c r="O802" s="434"/>
      <c r="P802" s="434"/>
      <c r="Q802" s="434"/>
      <c r="R802" s="434"/>
      <c r="S802" s="434"/>
      <c r="T802" s="434"/>
      <c r="U802" s="434"/>
      <c r="V802" s="434"/>
      <c r="W802" s="434"/>
      <c r="X802" s="435"/>
      <c r="Y802" s="436">
        <v>5</v>
      </c>
      <c r="Z802" s="437"/>
      <c r="AA802" s="437"/>
      <c r="AB802" s="538"/>
      <c r="AC802" s="430" t="s">
        <v>745</v>
      </c>
      <c r="AD802" s="431"/>
      <c r="AE802" s="431"/>
      <c r="AF802" s="431"/>
      <c r="AG802" s="432"/>
      <c r="AH802" s="433" t="s">
        <v>746</v>
      </c>
      <c r="AI802" s="434"/>
      <c r="AJ802" s="434"/>
      <c r="AK802" s="434"/>
      <c r="AL802" s="434"/>
      <c r="AM802" s="434"/>
      <c r="AN802" s="434"/>
      <c r="AO802" s="434"/>
      <c r="AP802" s="434"/>
      <c r="AQ802" s="434"/>
      <c r="AR802" s="434"/>
      <c r="AS802" s="434"/>
      <c r="AT802" s="435"/>
      <c r="AU802" s="436">
        <v>0.7</v>
      </c>
      <c r="AV802" s="437"/>
      <c r="AW802" s="437"/>
      <c r="AX802" s="438"/>
      <c r="AY802">
        <f t="shared" ref="AY802:AY812" si="115">$AY$800</f>
        <v>2</v>
      </c>
    </row>
    <row r="803" spans="1:51" ht="24.75" hidden="1" customHeight="1" x14ac:dyDescent="0.15">
      <c r="A803" s="537"/>
      <c r="B803" s="744"/>
      <c r="C803" s="744"/>
      <c r="D803" s="744"/>
      <c r="E803" s="744"/>
      <c r="F803" s="745"/>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2</v>
      </c>
    </row>
    <row r="804" spans="1:51" ht="24.75" hidden="1" customHeight="1" x14ac:dyDescent="0.15">
      <c r="A804" s="537"/>
      <c r="B804" s="744"/>
      <c r="C804" s="744"/>
      <c r="D804" s="744"/>
      <c r="E804" s="744"/>
      <c r="F804" s="745"/>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2</v>
      </c>
    </row>
    <row r="805" spans="1:51" ht="24.75" hidden="1" customHeight="1" x14ac:dyDescent="0.15">
      <c r="A805" s="537"/>
      <c r="B805" s="744"/>
      <c r="C805" s="744"/>
      <c r="D805" s="744"/>
      <c r="E805" s="744"/>
      <c r="F805" s="745"/>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2</v>
      </c>
    </row>
    <row r="806" spans="1:51" ht="24.75" hidden="1" customHeight="1" x14ac:dyDescent="0.15">
      <c r="A806" s="537"/>
      <c r="B806" s="744"/>
      <c r="C806" s="744"/>
      <c r="D806" s="744"/>
      <c r="E806" s="744"/>
      <c r="F806" s="745"/>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24.75" hidden="1" customHeight="1" x14ac:dyDescent="0.15">
      <c r="A807" s="537"/>
      <c r="B807" s="744"/>
      <c r="C807" s="744"/>
      <c r="D807" s="744"/>
      <c r="E807" s="744"/>
      <c r="F807" s="745"/>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hidden="1" customHeight="1" x14ac:dyDescent="0.15">
      <c r="A808" s="537"/>
      <c r="B808" s="744"/>
      <c r="C808" s="744"/>
      <c r="D808" s="744"/>
      <c r="E808" s="744"/>
      <c r="F808" s="745"/>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hidden="1" customHeight="1" x14ac:dyDescent="0.15">
      <c r="A809" s="537"/>
      <c r="B809" s="744"/>
      <c r="C809" s="744"/>
      <c r="D809" s="744"/>
      <c r="E809" s="744"/>
      <c r="F809" s="745"/>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hidden="1" customHeight="1" x14ac:dyDescent="0.15">
      <c r="A810" s="537"/>
      <c r="B810" s="744"/>
      <c r="C810" s="744"/>
      <c r="D810" s="744"/>
      <c r="E810" s="744"/>
      <c r="F810" s="745"/>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hidden="1" customHeight="1" x14ac:dyDescent="0.15">
      <c r="A811" s="537"/>
      <c r="B811" s="744"/>
      <c r="C811" s="744"/>
      <c r="D811" s="744"/>
      <c r="E811" s="744"/>
      <c r="F811" s="745"/>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thickBot="1" x14ac:dyDescent="0.2">
      <c r="A812" s="537"/>
      <c r="B812" s="744"/>
      <c r="C812" s="744"/>
      <c r="D812" s="744"/>
      <c r="E812" s="744"/>
      <c r="F812" s="745"/>
      <c r="G812" s="392" t="s">
        <v>20</v>
      </c>
      <c r="H812" s="393"/>
      <c r="I812" s="393"/>
      <c r="J812" s="393"/>
      <c r="K812" s="393"/>
      <c r="L812" s="394"/>
      <c r="M812" s="395"/>
      <c r="N812" s="395"/>
      <c r="O812" s="395"/>
      <c r="P812" s="395"/>
      <c r="Q812" s="395"/>
      <c r="R812" s="395"/>
      <c r="S812" s="395"/>
      <c r="T812" s="395"/>
      <c r="U812" s="395"/>
      <c r="V812" s="395"/>
      <c r="W812" s="395"/>
      <c r="X812" s="396"/>
      <c r="Y812" s="397">
        <f>SUM(Y802:AB811)</f>
        <v>5</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0.7</v>
      </c>
      <c r="AV812" s="398"/>
      <c r="AW812" s="398"/>
      <c r="AX812" s="400"/>
      <c r="AY812">
        <f t="shared" si="115"/>
        <v>2</v>
      </c>
    </row>
    <row r="813" spans="1:51" ht="24.75" customHeight="1" x14ac:dyDescent="0.15">
      <c r="A813" s="537"/>
      <c r="B813" s="744"/>
      <c r="C813" s="744"/>
      <c r="D813" s="744"/>
      <c r="E813" s="744"/>
      <c r="F813" s="745"/>
      <c r="G813" s="420" t="s">
        <v>676</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678</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2</v>
      </c>
    </row>
    <row r="814" spans="1:51" ht="24.75"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2</v>
      </c>
    </row>
    <row r="815" spans="1:51" ht="24.75" customHeight="1" x14ac:dyDescent="0.15">
      <c r="A815" s="537"/>
      <c r="B815" s="744"/>
      <c r="C815" s="744"/>
      <c r="D815" s="744"/>
      <c r="E815" s="744"/>
      <c r="F815" s="745"/>
      <c r="G815" s="430" t="s">
        <v>675</v>
      </c>
      <c r="H815" s="431"/>
      <c r="I815" s="431"/>
      <c r="J815" s="431"/>
      <c r="K815" s="432"/>
      <c r="L815" s="433" t="s">
        <v>677</v>
      </c>
      <c r="M815" s="434"/>
      <c r="N815" s="434"/>
      <c r="O815" s="434"/>
      <c r="P815" s="434"/>
      <c r="Q815" s="434"/>
      <c r="R815" s="434"/>
      <c r="S815" s="434"/>
      <c r="T815" s="434"/>
      <c r="U815" s="434"/>
      <c r="V815" s="434"/>
      <c r="W815" s="434"/>
      <c r="X815" s="435"/>
      <c r="Y815" s="436">
        <v>7</v>
      </c>
      <c r="Z815" s="437"/>
      <c r="AA815" s="437"/>
      <c r="AB815" s="538"/>
      <c r="AC815" s="430" t="s">
        <v>681</v>
      </c>
      <c r="AD815" s="431"/>
      <c r="AE815" s="431"/>
      <c r="AF815" s="431"/>
      <c r="AG815" s="432"/>
      <c r="AH815" s="433" t="s">
        <v>684</v>
      </c>
      <c r="AI815" s="434"/>
      <c r="AJ815" s="434"/>
      <c r="AK815" s="434"/>
      <c r="AL815" s="434"/>
      <c r="AM815" s="434"/>
      <c r="AN815" s="434"/>
      <c r="AO815" s="434"/>
      <c r="AP815" s="434"/>
      <c r="AQ815" s="434"/>
      <c r="AR815" s="434"/>
      <c r="AS815" s="434"/>
      <c r="AT815" s="435"/>
      <c r="AU815" s="436">
        <v>0.3</v>
      </c>
      <c r="AV815" s="437"/>
      <c r="AW815" s="437"/>
      <c r="AX815" s="438"/>
      <c r="AY815">
        <f t="shared" ref="AY815:AY825" si="116">$AY$813</f>
        <v>2</v>
      </c>
    </row>
    <row r="816" spans="1:51" ht="24.75" customHeight="1" x14ac:dyDescent="0.15">
      <c r="A816" s="537"/>
      <c r="B816" s="744"/>
      <c r="C816" s="744"/>
      <c r="D816" s="744"/>
      <c r="E816" s="744"/>
      <c r="F816" s="745"/>
      <c r="G816" s="334" t="s">
        <v>790</v>
      </c>
      <c r="H816" s="335"/>
      <c r="I816" s="335"/>
      <c r="J816" s="335"/>
      <c r="K816" s="336"/>
      <c r="L816" s="384" t="s">
        <v>790</v>
      </c>
      <c r="M816" s="385"/>
      <c r="N816" s="385"/>
      <c r="O816" s="385"/>
      <c r="P816" s="385"/>
      <c r="Q816" s="385"/>
      <c r="R816" s="385"/>
      <c r="S816" s="385"/>
      <c r="T816" s="385"/>
      <c r="U816" s="385"/>
      <c r="V816" s="385"/>
      <c r="W816" s="385"/>
      <c r="X816" s="386"/>
      <c r="Y816" s="381" t="s">
        <v>790</v>
      </c>
      <c r="Z816" s="382"/>
      <c r="AA816" s="382"/>
      <c r="AB816" s="388"/>
      <c r="AC816" s="334" t="s">
        <v>680</v>
      </c>
      <c r="AD816" s="335"/>
      <c r="AE816" s="335"/>
      <c r="AF816" s="335"/>
      <c r="AG816" s="336"/>
      <c r="AH816" s="384" t="s">
        <v>683</v>
      </c>
      <c r="AI816" s="385"/>
      <c r="AJ816" s="385"/>
      <c r="AK816" s="385"/>
      <c r="AL816" s="385"/>
      <c r="AM816" s="385"/>
      <c r="AN816" s="385"/>
      <c r="AO816" s="385"/>
      <c r="AP816" s="385"/>
      <c r="AQ816" s="385"/>
      <c r="AR816" s="385"/>
      <c r="AS816" s="385"/>
      <c r="AT816" s="386"/>
      <c r="AU816" s="381">
        <v>0.2</v>
      </c>
      <c r="AV816" s="382"/>
      <c r="AW816" s="382"/>
      <c r="AX816" s="383"/>
      <c r="AY816">
        <f t="shared" si="116"/>
        <v>2</v>
      </c>
    </row>
    <row r="817" spans="1:51" ht="24.75" customHeight="1" x14ac:dyDescent="0.15">
      <c r="A817" s="537"/>
      <c r="B817" s="744"/>
      <c r="C817" s="744"/>
      <c r="D817" s="744"/>
      <c r="E817" s="744"/>
      <c r="F817" s="745"/>
      <c r="G817" s="334" t="s">
        <v>790</v>
      </c>
      <c r="H817" s="335"/>
      <c r="I817" s="335"/>
      <c r="J817" s="335"/>
      <c r="K817" s="336"/>
      <c r="L817" s="384" t="s">
        <v>790</v>
      </c>
      <c r="M817" s="385"/>
      <c r="N817" s="385"/>
      <c r="O817" s="385"/>
      <c r="P817" s="385"/>
      <c r="Q817" s="385"/>
      <c r="R817" s="385"/>
      <c r="S817" s="385"/>
      <c r="T817" s="385"/>
      <c r="U817" s="385"/>
      <c r="V817" s="385"/>
      <c r="W817" s="385"/>
      <c r="X817" s="386"/>
      <c r="Y817" s="381" t="s">
        <v>790</v>
      </c>
      <c r="Z817" s="382"/>
      <c r="AA817" s="382"/>
      <c r="AB817" s="388"/>
      <c r="AC817" s="334" t="s">
        <v>679</v>
      </c>
      <c r="AD817" s="335"/>
      <c r="AE817" s="335"/>
      <c r="AF817" s="335"/>
      <c r="AG817" s="336"/>
      <c r="AH817" s="384" t="s">
        <v>682</v>
      </c>
      <c r="AI817" s="385"/>
      <c r="AJ817" s="385"/>
      <c r="AK817" s="385"/>
      <c r="AL817" s="385"/>
      <c r="AM817" s="385"/>
      <c r="AN817" s="385"/>
      <c r="AO817" s="385"/>
      <c r="AP817" s="385"/>
      <c r="AQ817" s="385"/>
      <c r="AR817" s="385"/>
      <c r="AS817" s="385"/>
      <c r="AT817" s="386"/>
      <c r="AU817" s="381">
        <v>0.2</v>
      </c>
      <c r="AV817" s="382"/>
      <c r="AW817" s="382"/>
      <c r="AX817" s="383"/>
      <c r="AY817">
        <f t="shared" si="116"/>
        <v>2</v>
      </c>
    </row>
    <row r="818" spans="1:51" ht="24.75" hidden="1" customHeight="1" x14ac:dyDescent="0.15">
      <c r="A818" s="537"/>
      <c r="B818" s="744"/>
      <c r="C818" s="744"/>
      <c r="D818" s="744"/>
      <c r="E818" s="744"/>
      <c r="F818" s="745"/>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2</v>
      </c>
    </row>
    <row r="819" spans="1:51" ht="24.75" hidden="1" customHeight="1" x14ac:dyDescent="0.15">
      <c r="A819" s="537"/>
      <c r="B819" s="744"/>
      <c r="C819" s="744"/>
      <c r="D819" s="744"/>
      <c r="E819" s="744"/>
      <c r="F819" s="745"/>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2</v>
      </c>
    </row>
    <row r="820" spans="1:51" ht="24.75" hidden="1" customHeight="1" x14ac:dyDescent="0.15">
      <c r="A820" s="537"/>
      <c r="B820" s="744"/>
      <c r="C820" s="744"/>
      <c r="D820" s="744"/>
      <c r="E820" s="744"/>
      <c r="F820" s="745"/>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2</v>
      </c>
    </row>
    <row r="821" spans="1:51" ht="24.75" hidden="1" customHeight="1" x14ac:dyDescent="0.15">
      <c r="A821" s="537"/>
      <c r="B821" s="744"/>
      <c r="C821" s="744"/>
      <c r="D821" s="744"/>
      <c r="E821" s="744"/>
      <c r="F821" s="745"/>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2</v>
      </c>
    </row>
    <row r="822" spans="1:51" ht="24.75" hidden="1" customHeight="1" x14ac:dyDescent="0.15">
      <c r="A822" s="537"/>
      <c r="B822" s="744"/>
      <c r="C822" s="744"/>
      <c r="D822" s="744"/>
      <c r="E822" s="744"/>
      <c r="F822" s="745"/>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2</v>
      </c>
    </row>
    <row r="823" spans="1:51" ht="24.75" hidden="1" customHeight="1" x14ac:dyDescent="0.15">
      <c r="A823" s="537"/>
      <c r="B823" s="744"/>
      <c r="C823" s="744"/>
      <c r="D823" s="744"/>
      <c r="E823" s="744"/>
      <c r="F823" s="745"/>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2</v>
      </c>
    </row>
    <row r="824" spans="1:51" ht="24.75" hidden="1" customHeight="1" x14ac:dyDescent="0.15">
      <c r="A824" s="537"/>
      <c r="B824" s="744"/>
      <c r="C824" s="744"/>
      <c r="D824" s="744"/>
      <c r="E824" s="744"/>
      <c r="F824" s="745"/>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2</v>
      </c>
    </row>
    <row r="825" spans="1:51" ht="24.75" customHeight="1" thickBot="1" x14ac:dyDescent="0.2">
      <c r="A825" s="537"/>
      <c r="B825" s="744"/>
      <c r="C825" s="744"/>
      <c r="D825" s="744"/>
      <c r="E825" s="744"/>
      <c r="F825" s="745"/>
      <c r="G825" s="392" t="s">
        <v>20</v>
      </c>
      <c r="H825" s="393"/>
      <c r="I825" s="393"/>
      <c r="J825" s="393"/>
      <c r="K825" s="393"/>
      <c r="L825" s="394"/>
      <c r="M825" s="395"/>
      <c r="N825" s="395"/>
      <c r="O825" s="395"/>
      <c r="P825" s="395"/>
      <c r="Q825" s="395"/>
      <c r="R825" s="395"/>
      <c r="S825" s="395"/>
      <c r="T825" s="395"/>
      <c r="U825" s="395"/>
      <c r="V825" s="395"/>
      <c r="W825" s="395"/>
      <c r="X825" s="396"/>
      <c r="Y825" s="397">
        <f>SUM(Y815:AB824)</f>
        <v>7</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0.7</v>
      </c>
      <c r="AV825" s="398"/>
      <c r="AW825" s="398"/>
      <c r="AX825" s="400"/>
      <c r="AY825">
        <f t="shared" si="116"/>
        <v>2</v>
      </c>
    </row>
    <row r="826" spans="1:51" ht="24.75" customHeight="1" x14ac:dyDescent="0.15">
      <c r="A826" s="537"/>
      <c r="B826" s="744"/>
      <c r="C826" s="744"/>
      <c r="D826" s="744"/>
      <c r="E826" s="744"/>
      <c r="F826" s="745"/>
      <c r="G826" s="420" t="s">
        <v>725</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728</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2</v>
      </c>
    </row>
    <row r="827" spans="1:51" ht="24.75"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2</v>
      </c>
    </row>
    <row r="828" spans="1:51" s="16" customFormat="1" ht="24.75" customHeight="1" x14ac:dyDescent="0.15">
      <c r="A828" s="537"/>
      <c r="B828" s="744"/>
      <c r="C828" s="744"/>
      <c r="D828" s="744"/>
      <c r="E828" s="744"/>
      <c r="F828" s="745"/>
      <c r="G828" s="430" t="s">
        <v>675</v>
      </c>
      <c r="H828" s="431"/>
      <c r="I828" s="431"/>
      <c r="J828" s="431"/>
      <c r="K828" s="432"/>
      <c r="L828" s="433" t="s">
        <v>677</v>
      </c>
      <c r="M828" s="434"/>
      <c r="N828" s="434"/>
      <c r="O828" s="434"/>
      <c r="P828" s="434"/>
      <c r="Q828" s="434"/>
      <c r="R828" s="434"/>
      <c r="S828" s="434"/>
      <c r="T828" s="434"/>
      <c r="U828" s="434"/>
      <c r="V828" s="434"/>
      <c r="W828" s="434"/>
      <c r="X828" s="435"/>
      <c r="Y828" s="436">
        <v>5</v>
      </c>
      <c r="Z828" s="437"/>
      <c r="AA828" s="437"/>
      <c r="AB828" s="538"/>
      <c r="AC828" s="430" t="s">
        <v>681</v>
      </c>
      <c r="AD828" s="431"/>
      <c r="AE828" s="431"/>
      <c r="AF828" s="431"/>
      <c r="AG828" s="432"/>
      <c r="AH828" s="433" t="s">
        <v>684</v>
      </c>
      <c r="AI828" s="434"/>
      <c r="AJ828" s="434"/>
      <c r="AK828" s="434"/>
      <c r="AL828" s="434"/>
      <c r="AM828" s="434"/>
      <c r="AN828" s="434"/>
      <c r="AO828" s="434"/>
      <c r="AP828" s="434"/>
      <c r="AQ828" s="434"/>
      <c r="AR828" s="434"/>
      <c r="AS828" s="434"/>
      <c r="AT828" s="435"/>
      <c r="AU828" s="436">
        <v>5</v>
      </c>
      <c r="AV828" s="437"/>
      <c r="AW828" s="437"/>
      <c r="AX828" s="438"/>
      <c r="AY828">
        <f t="shared" ref="AY828:AY838" si="117">$AY$826</f>
        <v>2</v>
      </c>
    </row>
    <row r="829" spans="1:51" ht="24.75" customHeight="1" x14ac:dyDescent="0.15">
      <c r="A829" s="537"/>
      <c r="B829" s="744"/>
      <c r="C829" s="744"/>
      <c r="D829" s="744"/>
      <c r="E829" s="744"/>
      <c r="F829" s="745"/>
      <c r="G829" s="334" t="s">
        <v>790</v>
      </c>
      <c r="H829" s="335"/>
      <c r="I829" s="335"/>
      <c r="J829" s="335"/>
      <c r="K829" s="336"/>
      <c r="L829" s="384" t="s">
        <v>790</v>
      </c>
      <c r="M829" s="385"/>
      <c r="N829" s="385"/>
      <c r="O829" s="385"/>
      <c r="P829" s="385"/>
      <c r="Q829" s="385"/>
      <c r="R829" s="385"/>
      <c r="S829" s="385"/>
      <c r="T829" s="385"/>
      <c r="U829" s="385"/>
      <c r="V829" s="385"/>
      <c r="W829" s="385"/>
      <c r="X829" s="386"/>
      <c r="Y829" s="381" t="s">
        <v>790</v>
      </c>
      <c r="Z829" s="382"/>
      <c r="AA829" s="382"/>
      <c r="AB829" s="388"/>
      <c r="AC829" s="334" t="s">
        <v>680</v>
      </c>
      <c r="AD829" s="335"/>
      <c r="AE829" s="335"/>
      <c r="AF829" s="335"/>
      <c r="AG829" s="336"/>
      <c r="AH829" s="384" t="s">
        <v>727</v>
      </c>
      <c r="AI829" s="385"/>
      <c r="AJ829" s="385"/>
      <c r="AK829" s="385"/>
      <c r="AL829" s="385"/>
      <c r="AM829" s="385"/>
      <c r="AN829" s="385"/>
      <c r="AO829" s="385"/>
      <c r="AP829" s="385"/>
      <c r="AQ829" s="385"/>
      <c r="AR829" s="385"/>
      <c r="AS829" s="385"/>
      <c r="AT829" s="386"/>
      <c r="AU829" s="381">
        <v>2</v>
      </c>
      <c r="AV829" s="382"/>
      <c r="AW829" s="382"/>
      <c r="AX829" s="383"/>
      <c r="AY829">
        <f t="shared" si="117"/>
        <v>2</v>
      </c>
    </row>
    <row r="830" spans="1:51" ht="24.75" hidden="1" customHeight="1" x14ac:dyDescent="0.15">
      <c r="A830" s="537"/>
      <c r="B830" s="744"/>
      <c r="C830" s="744"/>
      <c r="D830" s="744"/>
      <c r="E830" s="744"/>
      <c r="F830" s="745"/>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2</v>
      </c>
    </row>
    <row r="831" spans="1:51" ht="24.75" hidden="1" customHeight="1" x14ac:dyDescent="0.15">
      <c r="A831" s="537"/>
      <c r="B831" s="744"/>
      <c r="C831" s="744"/>
      <c r="D831" s="744"/>
      <c r="E831" s="744"/>
      <c r="F831" s="745"/>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2</v>
      </c>
    </row>
    <row r="832" spans="1:51" ht="24.75" hidden="1" customHeight="1" x14ac:dyDescent="0.15">
      <c r="A832" s="537"/>
      <c r="B832" s="744"/>
      <c r="C832" s="744"/>
      <c r="D832" s="744"/>
      <c r="E832" s="744"/>
      <c r="F832" s="745"/>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2</v>
      </c>
    </row>
    <row r="833" spans="1:51" ht="24.75" hidden="1" customHeight="1" x14ac:dyDescent="0.15">
      <c r="A833" s="537"/>
      <c r="B833" s="744"/>
      <c r="C833" s="744"/>
      <c r="D833" s="744"/>
      <c r="E833" s="744"/>
      <c r="F833" s="745"/>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2</v>
      </c>
    </row>
    <row r="834" spans="1:51" ht="24.75" hidden="1" customHeight="1" x14ac:dyDescent="0.15">
      <c r="A834" s="537"/>
      <c r="B834" s="744"/>
      <c r="C834" s="744"/>
      <c r="D834" s="744"/>
      <c r="E834" s="744"/>
      <c r="F834" s="745"/>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2</v>
      </c>
    </row>
    <row r="835" spans="1:51" ht="24.75" hidden="1" customHeight="1" x14ac:dyDescent="0.15">
      <c r="A835" s="537"/>
      <c r="B835" s="744"/>
      <c r="C835" s="744"/>
      <c r="D835" s="744"/>
      <c r="E835" s="744"/>
      <c r="F835" s="745"/>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2</v>
      </c>
    </row>
    <row r="836" spans="1:51" ht="24.75" hidden="1" customHeight="1" x14ac:dyDescent="0.15">
      <c r="A836" s="537"/>
      <c r="B836" s="744"/>
      <c r="C836" s="744"/>
      <c r="D836" s="744"/>
      <c r="E836" s="744"/>
      <c r="F836" s="745"/>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2</v>
      </c>
    </row>
    <row r="837" spans="1:51" ht="24.75" hidden="1" customHeight="1" x14ac:dyDescent="0.15">
      <c r="A837" s="537"/>
      <c r="B837" s="744"/>
      <c r="C837" s="744"/>
      <c r="D837" s="744"/>
      <c r="E837" s="744"/>
      <c r="F837" s="745"/>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2</v>
      </c>
    </row>
    <row r="838" spans="1:51" ht="24.75" customHeight="1" x14ac:dyDescent="0.15">
      <c r="A838" s="537"/>
      <c r="B838" s="744"/>
      <c r="C838" s="744"/>
      <c r="D838" s="744"/>
      <c r="E838" s="744"/>
      <c r="F838" s="745"/>
      <c r="G838" s="392" t="s">
        <v>20</v>
      </c>
      <c r="H838" s="393"/>
      <c r="I838" s="393"/>
      <c r="J838" s="393"/>
      <c r="K838" s="393"/>
      <c r="L838" s="394"/>
      <c r="M838" s="395"/>
      <c r="N838" s="395"/>
      <c r="O838" s="395"/>
      <c r="P838" s="395"/>
      <c r="Q838" s="395"/>
      <c r="R838" s="395"/>
      <c r="S838" s="395"/>
      <c r="T838" s="395"/>
      <c r="U838" s="395"/>
      <c r="V838" s="395"/>
      <c r="W838" s="395"/>
      <c r="X838" s="396"/>
      <c r="Y838" s="397">
        <f>SUM(Y828:AB837)</f>
        <v>5</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7</v>
      </c>
      <c r="AV838" s="398"/>
      <c r="AW838" s="398"/>
      <c r="AX838" s="400"/>
      <c r="AY838">
        <f t="shared" si="117"/>
        <v>2</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259</v>
      </c>
      <c r="AM839" s="935"/>
      <c r="AN839" s="935"/>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219</v>
      </c>
      <c r="K844" s="94"/>
      <c r="L844" s="94"/>
      <c r="M844" s="94"/>
      <c r="N844" s="94"/>
      <c r="O844" s="94"/>
      <c r="P844" s="321" t="s">
        <v>195</v>
      </c>
      <c r="Q844" s="321"/>
      <c r="R844" s="321"/>
      <c r="S844" s="321"/>
      <c r="T844" s="321"/>
      <c r="U844" s="321"/>
      <c r="V844" s="321"/>
      <c r="W844" s="321"/>
      <c r="X844" s="321"/>
      <c r="Y844" s="331" t="s">
        <v>217</v>
      </c>
      <c r="Z844" s="332"/>
      <c r="AA844" s="332"/>
      <c r="AB844" s="332"/>
      <c r="AC844" s="262" t="s">
        <v>253</v>
      </c>
      <c r="AD844" s="262"/>
      <c r="AE844" s="262"/>
      <c r="AF844" s="262"/>
      <c r="AG844" s="262"/>
      <c r="AH844" s="331" t="s">
        <v>277</v>
      </c>
      <c r="AI844" s="333"/>
      <c r="AJ844" s="333"/>
      <c r="AK844" s="333"/>
      <c r="AL844" s="333" t="s">
        <v>21</v>
      </c>
      <c r="AM844" s="333"/>
      <c r="AN844" s="333"/>
      <c r="AO844" s="407"/>
      <c r="AP844" s="408" t="s">
        <v>220</v>
      </c>
      <c r="AQ844" s="408"/>
      <c r="AR844" s="408"/>
      <c r="AS844" s="408"/>
      <c r="AT844" s="408"/>
      <c r="AU844" s="408"/>
      <c r="AV844" s="408"/>
      <c r="AW844" s="408"/>
      <c r="AX844" s="408"/>
    </row>
    <row r="845" spans="1:51" ht="50.1" customHeight="1" x14ac:dyDescent="0.15">
      <c r="A845" s="387">
        <v>1</v>
      </c>
      <c r="B845" s="387">
        <v>1</v>
      </c>
      <c r="C845" s="404" t="s">
        <v>796</v>
      </c>
      <c r="D845" s="401"/>
      <c r="E845" s="401"/>
      <c r="F845" s="401"/>
      <c r="G845" s="401"/>
      <c r="H845" s="401"/>
      <c r="I845" s="401"/>
      <c r="J845" s="402">
        <v>2010401083715</v>
      </c>
      <c r="K845" s="403"/>
      <c r="L845" s="403"/>
      <c r="M845" s="403"/>
      <c r="N845" s="403"/>
      <c r="O845" s="403"/>
      <c r="P845" s="302" t="s">
        <v>795</v>
      </c>
      <c r="Q845" s="303"/>
      <c r="R845" s="303"/>
      <c r="S845" s="303"/>
      <c r="T845" s="303"/>
      <c r="U845" s="303"/>
      <c r="V845" s="303"/>
      <c r="W845" s="303"/>
      <c r="X845" s="303"/>
      <c r="Y845" s="304">
        <v>74</v>
      </c>
      <c r="Z845" s="305"/>
      <c r="AA845" s="305"/>
      <c r="AB845" s="306"/>
      <c r="AC845" s="308" t="s">
        <v>282</v>
      </c>
      <c r="AD845" s="309"/>
      <c r="AE845" s="309"/>
      <c r="AF845" s="309"/>
      <c r="AG845" s="309"/>
      <c r="AH845" s="405">
        <v>2</v>
      </c>
      <c r="AI845" s="406"/>
      <c r="AJ845" s="406"/>
      <c r="AK845" s="406"/>
      <c r="AL845" s="312">
        <v>56</v>
      </c>
      <c r="AM845" s="313"/>
      <c r="AN845" s="313"/>
      <c r="AO845" s="314"/>
      <c r="AP845" s="307" t="s">
        <v>790</v>
      </c>
      <c r="AQ845" s="307"/>
      <c r="AR845" s="307"/>
      <c r="AS845" s="307"/>
      <c r="AT845" s="307"/>
      <c r="AU845" s="307"/>
      <c r="AV845" s="307"/>
      <c r="AW845" s="307"/>
      <c r="AX845" s="307"/>
    </row>
    <row r="846" spans="1:51" ht="50.1" customHeight="1" x14ac:dyDescent="0.15">
      <c r="A846" s="387">
        <v>2</v>
      </c>
      <c r="B846" s="387">
        <v>1</v>
      </c>
      <c r="C846" s="404" t="s">
        <v>797</v>
      </c>
      <c r="D846" s="401"/>
      <c r="E846" s="401"/>
      <c r="F846" s="401"/>
      <c r="G846" s="401"/>
      <c r="H846" s="401"/>
      <c r="I846" s="401"/>
      <c r="J846" s="402" t="s">
        <v>790</v>
      </c>
      <c r="K846" s="403"/>
      <c r="L846" s="403"/>
      <c r="M846" s="403"/>
      <c r="N846" s="403"/>
      <c r="O846" s="403"/>
      <c r="P846" s="302" t="s">
        <v>798</v>
      </c>
      <c r="Q846" s="303"/>
      <c r="R846" s="303"/>
      <c r="S846" s="303"/>
      <c r="T846" s="303"/>
      <c r="U846" s="303"/>
      <c r="V846" s="303"/>
      <c r="W846" s="303"/>
      <c r="X846" s="303"/>
      <c r="Y846" s="304">
        <v>56</v>
      </c>
      <c r="Z846" s="305"/>
      <c r="AA846" s="305"/>
      <c r="AB846" s="306"/>
      <c r="AC846" s="308" t="s">
        <v>79</v>
      </c>
      <c r="AD846" s="309"/>
      <c r="AE846" s="309"/>
      <c r="AF846" s="309"/>
      <c r="AG846" s="309"/>
      <c r="AH846" s="405" t="s">
        <v>790</v>
      </c>
      <c r="AI846" s="406"/>
      <c r="AJ846" s="406"/>
      <c r="AK846" s="406"/>
      <c r="AL846" s="312" t="s">
        <v>790</v>
      </c>
      <c r="AM846" s="313"/>
      <c r="AN846" s="313"/>
      <c r="AO846" s="314"/>
      <c r="AP846" s="307" t="s">
        <v>790</v>
      </c>
      <c r="AQ846" s="307"/>
      <c r="AR846" s="307"/>
      <c r="AS846" s="307"/>
      <c r="AT846" s="307"/>
      <c r="AU846" s="307"/>
      <c r="AV846" s="307"/>
      <c r="AW846" s="307"/>
      <c r="AX846" s="307"/>
      <c r="AY846">
        <f>COUNTA($C$846)</f>
        <v>1</v>
      </c>
    </row>
    <row r="847" spans="1:51" ht="50.1" customHeight="1" x14ac:dyDescent="0.15">
      <c r="A847" s="387">
        <v>3</v>
      </c>
      <c r="B847" s="387">
        <v>1</v>
      </c>
      <c r="C847" s="404" t="s">
        <v>800</v>
      </c>
      <c r="D847" s="401"/>
      <c r="E847" s="401"/>
      <c r="F847" s="401"/>
      <c r="G847" s="401"/>
      <c r="H847" s="401"/>
      <c r="I847" s="401"/>
      <c r="J847" s="402">
        <v>7010401052137</v>
      </c>
      <c r="K847" s="403"/>
      <c r="L847" s="403"/>
      <c r="M847" s="403"/>
      <c r="N847" s="403"/>
      <c r="O847" s="403"/>
      <c r="P847" s="302" t="s">
        <v>808</v>
      </c>
      <c r="Q847" s="303"/>
      <c r="R847" s="303"/>
      <c r="S847" s="303"/>
      <c r="T847" s="303"/>
      <c r="U847" s="303"/>
      <c r="V847" s="303"/>
      <c r="W847" s="303"/>
      <c r="X847" s="303"/>
      <c r="Y847" s="304">
        <v>30</v>
      </c>
      <c r="Z847" s="305"/>
      <c r="AA847" s="305"/>
      <c r="AB847" s="306"/>
      <c r="AC847" s="308" t="s">
        <v>288</v>
      </c>
      <c r="AD847" s="309"/>
      <c r="AE847" s="309"/>
      <c r="AF847" s="309"/>
      <c r="AG847" s="309"/>
      <c r="AH847" s="310">
        <v>1</v>
      </c>
      <c r="AI847" s="311"/>
      <c r="AJ847" s="311"/>
      <c r="AK847" s="311"/>
      <c r="AL847" s="312">
        <v>100</v>
      </c>
      <c r="AM847" s="313"/>
      <c r="AN847" s="313"/>
      <c r="AO847" s="314"/>
      <c r="AP847" s="307" t="s">
        <v>790</v>
      </c>
      <c r="AQ847" s="307"/>
      <c r="AR847" s="307"/>
      <c r="AS847" s="307"/>
      <c r="AT847" s="307"/>
      <c r="AU847" s="307"/>
      <c r="AV847" s="307"/>
      <c r="AW847" s="307"/>
      <c r="AX847" s="307"/>
      <c r="AY847">
        <f>COUNTA($C$847)</f>
        <v>1</v>
      </c>
    </row>
    <row r="848" spans="1:51" ht="30" customHeight="1" x14ac:dyDescent="0.15">
      <c r="A848" s="387">
        <v>4</v>
      </c>
      <c r="B848" s="387">
        <v>1</v>
      </c>
      <c r="C848" s="404" t="s">
        <v>801</v>
      </c>
      <c r="D848" s="401"/>
      <c r="E848" s="401"/>
      <c r="F848" s="401"/>
      <c r="G848" s="401"/>
      <c r="H848" s="401"/>
      <c r="I848" s="401"/>
      <c r="J848" s="402">
        <v>7010701005653</v>
      </c>
      <c r="K848" s="403"/>
      <c r="L848" s="403"/>
      <c r="M848" s="403"/>
      <c r="N848" s="403"/>
      <c r="O848" s="403"/>
      <c r="P848" s="302" t="s">
        <v>807</v>
      </c>
      <c r="Q848" s="303"/>
      <c r="R848" s="303"/>
      <c r="S848" s="303"/>
      <c r="T848" s="303"/>
      <c r="U848" s="303"/>
      <c r="V848" s="303"/>
      <c r="W848" s="303"/>
      <c r="X848" s="303"/>
      <c r="Y848" s="304">
        <v>15</v>
      </c>
      <c r="Z848" s="305"/>
      <c r="AA848" s="305"/>
      <c r="AB848" s="306"/>
      <c r="AC848" s="308" t="s">
        <v>281</v>
      </c>
      <c r="AD848" s="309"/>
      <c r="AE848" s="309"/>
      <c r="AF848" s="309"/>
      <c r="AG848" s="309"/>
      <c r="AH848" s="310">
        <v>10</v>
      </c>
      <c r="AI848" s="311"/>
      <c r="AJ848" s="311"/>
      <c r="AK848" s="311"/>
      <c r="AL848" s="312">
        <v>46</v>
      </c>
      <c r="AM848" s="313"/>
      <c r="AN848" s="313"/>
      <c r="AO848" s="314"/>
      <c r="AP848" s="307" t="s">
        <v>790</v>
      </c>
      <c r="AQ848" s="307"/>
      <c r="AR848" s="307"/>
      <c r="AS848" s="307"/>
      <c r="AT848" s="307"/>
      <c r="AU848" s="307"/>
      <c r="AV848" s="307"/>
      <c r="AW848" s="307"/>
      <c r="AX848" s="307"/>
      <c r="AY848">
        <f>COUNTA($C$848)</f>
        <v>1</v>
      </c>
    </row>
    <row r="849" spans="1:51" ht="30" customHeight="1" x14ac:dyDescent="0.15">
      <c r="A849" s="387">
        <v>5</v>
      </c>
      <c r="B849" s="387">
        <v>1</v>
      </c>
      <c r="C849" s="404" t="s">
        <v>802</v>
      </c>
      <c r="D849" s="401"/>
      <c r="E849" s="401"/>
      <c r="F849" s="401"/>
      <c r="G849" s="401"/>
      <c r="H849" s="401"/>
      <c r="I849" s="401"/>
      <c r="J849" s="402">
        <v>3010002049767</v>
      </c>
      <c r="K849" s="403"/>
      <c r="L849" s="403"/>
      <c r="M849" s="403"/>
      <c r="N849" s="403"/>
      <c r="O849" s="403"/>
      <c r="P849" s="302" t="s">
        <v>809</v>
      </c>
      <c r="Q849" s="303"/>
      <c r="R849" s="303"/>
      <c r="S849" s="303"/>
      <c r="T849" s="303"/>
      <c r="U849" s="303"/>
      <c r="V849" s="303"/>
      <c r="W849" s="303"/>
      <c r="X849" s="303"/>
      <c r="Y849" s="304">
        <v>7</v>
      </c>
      <c r="Z849" s="305"/>
      <c r="AA849" s="305"/>
      <c r="AB849" s="306"/>
      <c r="AC849" s="308" t="s">
        <v>287</v>
      </c>
      <c r="AD849" s="309"/>
      <c r="AE849" s="309"/>
      <c r="AF849" s="309"/>
      <c r="AG849" s="309"/>
      <c r="AH849" s="310" t="s">
        <v>790</v>
      </c>
      <c r="AI849" s="311"/>
      <c r="AJ849" s="311"/>
      <c r="AK849" s="311"/>
      <c r="AL849" s="312" t="s">
        <v>790</v>
      </c>
      <c r="AM849" s="313"/>
      <c r="AN849" s="313"/>
      <c r="AO849" s="314"/>
      <c r="AP849" s="307" t="s">
        <v>790</v>
      </c>
      <c r="AQ849" s="307"/>
      <c r="AR849" s="307"/>
      <c r="AS849" s="307"/>
      <c r="AT849" s="307"/>
      <c r="AU849" s="307"/>
      <c r="AV849" s="307"/>
      <c r="AW849" s="307"/>
      <c r="AX849" s="307"/>
      <c r="AY849">
        <f>COUNTA($C$849)</f>
        <v>1</v>
      </c>
    </row>
    <row r="850" spans="1:51" ht="50.1" customHeight="1" x14ac:dyDescent="0.15">
      <c r="A850" s="387">
        <v>6</v>
      </c>
      <c r="B850" s="387">
        <v>1</v>
      </c>
      <c r="C850" s="404" t="s">
        <v>799</v>
      </c>
      <c r="D850" s="401"/>
      <c r="E850" s="401"/>
      <c r="F850" s="401"/>
      <c r="G850" s="401"/>
      <c r="H850" s="401"/>
      <c r="I850" s="401"/>
      <c r="J850" s="402" t="s">
        <v>790</v>
      </c>
      <c r="K850" s="403"/>
      <c r="L850" s="403"/>
      <c r="M850" s="403"/>
      <c r="N850" s="403"/>
      <c r="O850" s="403"/>
      <c r="P850" s="303" t="s">
        <v>798</v>
      </c>
      <c r="Q850" s="303"/>
      <c r="R850" s="303"/>
      <c r="S850" s="303"/>
      <c r="T850" s="303"/>
      <c r="U850" s="303"/>
      <c r="V850" s="303"/>
      <c r="W850" s="303"/>
      <c r="X850" s="303"/>
      <c r="Y850" s="304">
        <v>7</v>
      </c>
      <c r="Z850" s="305"/>
      <c r="AA850" s="305"/>
      <c r="AB850" s="306"/>
      <c r="AC850" s="308" t="s">
        <v>287</v>
      </c>
      <c r="AD850" s="309"/>
      <c r="AE850" s="309"/>
      <c r="AF850" s="309"/>
      <c r="AG850" s="309"/>
      <c r="AH850" s="310" t="s">
        <v>790</v>
      </c>
      <c r="AI850" s="311"/>
      <c r="AJ850" s="311"/>
      <c r="AK850" s="311"/>
      <c r="AL850" s="312" t="s">
        <v>790</v>
      </c>
      <c r="AM850" s="313"/>
      <c r="AN850" s="313"/>
      <c r="AO850" s="314"/>
      <c r="AP850" s="307" t="s">
        <v>790</v>
      </c>
      <c r="AQ850" s="307"/>
      <c r="AR850" s="307"/>
      <c r="AS850" s="307"/>
      <c r="AT850" s="307"/>
      <c r="AU850" s="307"/>
      <c r="AV850" s="307"/>
      <c r="AW850" s="307"/>
      <c r="AX850" s="307"/>
      <c r="AY850">
        <f>COUNTA($C$850)</f>
        <v>1</v>
      </c>
    </row>
    <row r="851" spans="1:51" ht="30" customHeight="1" x14ac:dyDescent="0.15">
      <c r="A851" s="387">
        <v>7</v>
      </c>
      <c r="B851" s="387">
        <v>1</v>
      </c>
      <c r="C851" s="404" t="s">
        <v>803</v>
      </c>
      <c r="D851" s="401"/>
      <c r="E851" s="401"/>
      <c r="F851" s="401"/>
      <c r="G851" s="401"/>
      <c r="H851" s="401"/>
      <c r="I851" s="401"/>
      <c r="J851" s="402">
        <v>6010601003790</v>
      </c>
      <c r="K851" s="403"/>
      <c r="L851" s="403"/>
      <c r="M851" s="403"/>
      <c r="N851" s="403"/>
      <c r="O851" s="403"/>
      <c r="P851" s="302" t="s">
        <v>810</v>
      </c>
      <c r="Q851" s="303"/>
      <c r="R851" s="303"/>
      <c r="S851" s="303"/>
      <c r="T851" s="303"/>
      <c r="U851" s="303"/>
      <c r="V851" s="303"/>
      <c r="W851" s="303"/>
      <c r="X851" s="303"/>
      <c r="Y851" s="304">
        <v>5</v>
      </c>
      <c r="Z851" s="305"/>
      <c r="AA851" s="305"/>
      <c r="AB851" s="306"/>
      <c r="AC851" s="308" t="s">
        <v>287</v>
      </c>
      <c r="AD851" s="309"/>
      <c r="AE851" s="309"/>
      <c r="AF851" s="309"/>
      <c r="AG851" s="309"/>
      <c r="AH851" s="310" t="s">
        <v>790</v>
      </c>
      <c r="AI851" s="311"/>
      <c r="AJ851" s="311"/>
      <c r="AK851" s="311"/>
      <c r="AL851" s="312" t="s">
        <v>790</v>
      </c>
      <c r="AM851" s="313"/>
      <c r="AN851" s="313"/>
      <c r="AO851" s="314"/>
      <c r="AP851" s="307" t="s">
        <v>790</v>
      </c>
      <c r="AQ851" s="307"/>
      <c r="AR851" s="307"/>
      <c r="AS851" s="307"/>
      <c r="AT851" s="307"/>
      <c r="AU851" s="307"/>
      <c r="AV851" s="307"/>
      <c r="AW851" s="307"/>
      <c r="AX851" s="307"/>
      <c r="AY851">
        <f>COUNTA($C$851)</f>
        <v>1</v>
      </c>
    </row>
    <row r="852" spans="1:51" ht="30" customHeight="1" x14ac:dyDescent="0.15">
      <c r="A852" s="387">
        <v>8</v>
      </c>
      <c r="B852" s="387">
        <v>1</v>
      </c>
      <c r="C852" s="404" t="s">
        <v>804</v>
      </c>
      <c r="D852" s="401"/>
      <c r="E852" s="401"/>
      <c r="F852" s="401"/>
      <c r="G852" s="401"/>
      <c r="H852" s="401"/>
      <c r="I852" s="401"/>
      <c r="J852" s="402">
        <v>5010601000566</v>
      </c>
      <c r="K852" s="403"/>
      <c r="L852" s="403"/>
      <c r="M852" s="403"/>
      <c r="N852" s="403"/>
      <c r="O852" s="403"/>
      <c r="P852" s="302" t="s">
        <v>811</v>
      </c>
      <c r="Q852" s="303"/>
      <c r="R852" s="303"/>
      <c r="S852" s="303"/>
      <c r="T852" s="303"/>
      <c r="U852" s="303"/>
      <c r="V852" s="303"/>
      <c r="W852" s="303"/>
      <c r="X852" s="303"/>
      <c r="Y852" s="304">
        <v>3</v>
      </c>
      <c r="Z852" s="305"/>
      <c r="AA852" s="305"/>
      <c r="AB852" s="306"/>
      <c r="AC852" s="308" t="s">
        <v>287</v>
      </c>
      <c r="AD852" s="309"/>
      <c r="AE852" s="309"/>
      <c r="AF852" s="309"/>
      <c r="AG852" s="309"/>
      <c r="AH852" s="310" t="s">
        <v>790</v>
      </c>
      <c r="AI852" s="311"/>
      <c r="AJ852" s="311"/>
      <c r="AK852" s="311"/>
      <c r="AL852" s="312" t="s">
        <v>790</v>
      </c>
      <c r="AM852" s="313"/>
      <c r="AN852" s="313"/>
      <c r="AO852" s="314"/>
      <c r="AP852" s="307" t="s">
        <v>790</v>
      </c>
      <c r="AQ852" s="307"/>
      <c r="AR852" s="307"/>
      <c r="AS852" s="307"/>
      <c r="AT852" s="307"/>
      <c r="AU852" s="307"/>
      <c r="AV852" s="307"/>
      <c r="AW852" s="307"/>
      <c r="AX852" s="307"/>
      <c r="AY852">
        <f>COUNTA($C$852)</f>
        <v>1</v>
      </c>
    </row>
    <row r="853" spans="1:51" ht="30" customHeight="1" x14ac:dyDescent="0.15">
      <c r="A853" s="387">
        <v>9</v>
      </c>
      <c r="B853" s="387">
        <v>1</v>
      </c>
      <c r="C853" s="404" t="s">
        <v>805</v>
      </c>
      <c r="D853" s="401"/>
      <c r="E853" s="401"/>
      <c r="F853" s="401"/>
      <c r="G853" s="401"/>
      <c r="H853" s="401"/>
      <c r="I853" s="401"/>
      <c r="J853" s="402">
        <v>3010401084786</v>
      </c>
      <c r="K853" s="403"/>
      <c r="L853" s="403"/>
      <c r="M853" s="403"/>
      <c r="N853" s="403"/>
      <c r="O853" s="403"/>
      <c r="P853" s="302" t="s">
        <v>812</v>
      </c>
      <c r="Q853" s="303"/>
      <c r="R853" s="303"/>
      <c r="S853" s="303"/>
      <c r="T853" s="303"/>
      <c r="U853" s="303"/>
      <c r="V853" s="303"/>
      <c r="W853" s="303"/>
      <c r="X853" s="303"/>
      <c r="Y853" s="304">
        <v>3</v>
      </c>
      <c r="Z853" s="305"/>
      <c r="AA853" s="305"/>
      <c r="AB853" s="306"/>
      <c r="AC853" s="308" t="s">
        <v>287</v>
      </c>
      <c r="AD853" s="309"/>
      <c r="AE853" s="309"/>
      <c r="AF853" s="309"/>
      <c r="AG853" s="309"/>
      <c r="AH853" s="310" t="s">
        <v>790</v>
      </c>
      <c r="AI853" s="311"/>
      <c r="AJ853" s="311"/>
      <c r="AK853" s="311"/>
      <c r="AL853" s="312" t="s">
        <v>790</v>
      </c>
      <c r="AM853" s="313"/>
      <c r="AN853" s="313"/>
      <c r="AO853" s="314"/>
      <c r="AP853" s="307" t="s">
        <v>790</v>
      </c>
      <c r="AQ853" s="307"/>
      <c r="AR853" s="307"/>
      <c r="AS853" s="307"/>
      <c r="AT853" s="307"/>
      <c r="AU853" s="307"/>
      <c r="AV853" s="307"/>
      <c r="AW853" s="307"/>
      <c r="AX853" s="307"/>
      <c r="AY853">
        <f>COUNTA($C$853)</f>
        <v>1</v>
      </c>
    </row>
    <row r="854" spans="1:51" ht="50.1" customHeight="1" x14ac:dyDescent="0.15">
      <c r="A854" s="387">
        <v>10</v>
      </c>
      <c r="B854" s="387">
        <v>1</v>
      </c>
      <c r="C854" s="404" t="s">
        <v>806</v>
      </c>
      <c r="D854" s="401"/>
      <c r="E854" s="401"/>
      <c r="F854" s="401"/>
      <c r="G854" s="401"/>
      <c r="H854" s="401"/>
      <c r="I854" s="401"/>
      <c r="J854" s="402">
        <v>3020001081423</v>
      </c>
      <c r="K854" s="403"/>
      <c r="L854" s="403"/>
      <c r="M854" s="403"/>
      <c r="N854" s="403"/>
      <c r="O854" s="403"/>
      <c r="P854" s="302" t="s">
        <v>813</v>
      </c>
      <c r="Q854" s="303"/>
      <c r="R854" s="303"/>
      <c r="S854" s="303"/>
      <c r="T854" s="303"/>
      <c r="U854" s="303"/>
      <c r="V854" s="303"/>
      <c r="W854" s="303"/>
      <c r="X854" s="303"/>
      <c r="Y854" s="304">
        <v>2</v>
      </c>
      <c r="Z854" s="305"/>
      <c r="AA854" s="305"/>
      <c r="AB854" s="306"/>
      <c r="AC854" s="308" t="s">
        <v>288</v>
      </c>
      <c r="AD854" s="309"/>
      <c r="AE854" s="309"/>
      <c r="AF854" s="309"/>
      <c r="AG854" s="309"/>
      <c r="AH854" s="310">
        <v>1</v>
      </c>
      <c r="AI854" s="311"/>
      <c r="AJ854" s="311"/>
      <c r="AK854" s="311"/>
      <c r="AL854" s="312">
        <v>100</v>
      </c>
      <c r="AM854" s="313"/>
      <c r="AN854" s="313"/>
      <c r="AO854" s="314"/>
      <c r="AP854" s="307" t="s">
        <v>790</v>
      </c>
      <c r="AQ854" s="307"/>
      <c r="AR854" s="307"/>
      <c r="AS854" s="307"/>
      <c r="AT854" s="307"/>
      <c r="AU854" s="307"/>
      <c r="AV854" s="307"/>
      <c r="AW854" s="307"/>
      <c r="AX854" s="307"/>
      <c r="AY854">
        <f>COUNTA($C$854)</f>
        <v>1</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219</v>
      </c>
      <c r="K877" s="94"/>
      <c r="L877" s="94"/>
      <c r="M877" s="94"/>
      <c r="N877" s="94"/>
      <c r="O877" s="94"/>
      <c r="P877" s="321" t="s">
        <v>195</v>
      </c>
      <c r="Q877" s="321"/>
      <c r="R877" s="321"/>
      <c r="S877" s="321"/>
      <c r="T877" s="321"/>
      <c r="U877" s="321"/>
      <c r="V877" s="321"/>
      <c r="W877" s="321"/>
      <c r="X877" s="321"/>
      <c r="Y877" s="331" t="s">
        <v>217</v>
      </c>
      <c r="Z877" s="332"/>
      <c r="AA877" s="332"/>
      <c r="AB877" s="332"/>
      <c r="AC877" s="262" t="s">
        <v>253</v>
      </c>
      <c r="AD877" s="262"/>
      <c r="AE877" s="262"/>
      <c r="AF877" s="262"/>
      <c r="AG877" s="262"/>
      <c r="AH877" s="331" t="s">
        <v>277</v>
      </c>
      <c r="AI877" s="333"/>
      <c r="AJ877" s="333"/>
      <c r="AK877" s="333"/>
      <c r="AL877" s="333" t="s">
        <v>21</v>
      </c>
      <c r="AM877" s="333"/>
      <c r="AN877" s="333"/>
      <c r="AO877" s="407"/>
      <c r="AP877" s="408" t="s">
        <v>220</v>
      </c>
      <c r="AQ877" s="408"/>
      <c r="AR877" s="408"/>
      <c r="AS877" s="408"/>
      <c r="AT877" s="408"/>
      <c r="AU877" s="408"/>
      <c r="AV877" s="408"/>
      <c r="AW877" s="408"/>
      <c r="AX877" s="408"/>
      <c r="AY877">
        <f t="shared" ref="AY877:AY878" si="118">$AY$875</f>
        <v>1</v>
      </c>
    </row>
    <row r="878" spans="1:51" ht="30" customHeight="1" x14ac:dyDescent="0.15">
      <c r="A878" s="387">
        <v>1</v>
      </c>
      <c r="B878" s="387">
        <v>1</v>
      </c>
      <c r="C878" s="404" t="s">
        <v>722</v>
      </c>
      <c r="D878" s="401"/>
      <c r="E878" s="401"/>
      <c r="F878" s="401"/>
      <c r="G878" s="401"/>
      <c r="H878" s="401"/>
      <c r="I878" s="401"/>
      <c r="J878" s="402" t="s">
        <v>773</v>
      </c>
      <c r="K878" s="403"/>
      <c r="L878" s="403"/>
      <c r="M878" s="403"/>
      <c r="N878" s="403"/>
      <c r="O878" s="403"/>
      <c r="P878" s="302" t="s">
        <v>723</v>
      </c>
      <c r="Q878" s="303"/>
      <c r="R878" s="303"/>
      <c r="S878" s="303"/>
      <c r="T878" s="303"/>
      <c r="U878" s="303"/>
      <c r="V878" s="303"/>
      <c r="W878" s="303"/>
      <c r="X878" s="303"/>
      <c r="Y878" s="304">
        <v>0.3</v>
      </c>
      <c r="Z878" s="305"/>
      <c r="AA878" s="305"/>
      <c r="AB878" s="306"/>
      <c r="AC878" s="308" t="s">
        <v>79</v>
      </c>
      <c r="AD878" s="309"/>
      <c r="AE878" s="309"/>
      <c r="AF878" s="309"/>
      <c r="AG878" s="309"/>
      <c r="AH878" s="405" t="s">
        <v>773</v>
      </c>
      <c r="AI878" s="406"/>
      <c r="AJ878" s="406"/>
      <c r="AK878" s="406"/>
      <c r="AL878" s="312" t="s">
        <v>773</v>
      </c>
      <c r="AM878" s="313"/>
      <c r="AN878" s="313"/>
      <c r="AO878" s="314"/>
      <c r="AP878" s="307" t="s">
        <v>773</v>
      </c>
      <c r="AQ878" s="307"/>
      <c r="AR878" s="307"/>
      <c r="AS878" s="307"/>
      <c r="AT878" s="307"/>
      <c r="AU878" s="307"/>
      <c r="AV878" s="307"/>
      <c r="AW878" s="307"/>
      <c r="AX878" s="307"/>
      <c r="AY878">
        <f t="shared" si="118"/>
        <v>1</v>
      </c>
    </row>
    <row r="879" spans="1:51" ht="30" customHeight="1" x14ac:dyDescent="0.15">
      <c r="A879" s="387">
        <v>2</v>
      </c>
      <c r="B879" s="387">
        <v>1</v>
      </c>
      <c r="C879" s="404" t="s">
        <v>774</v>
      </c>
      <c r="D879" s="401"/>
      <c r="E879" s="401"/>
      <c r="F879" s="401"/>
      <c r="G879" s="401"/>
      <c r="H879" s="401"/>
      <c r="I879" s="401"/>
      <c r="J879" s="402" t="s">
        <v>773</v>
      </c>
      <c r="K879" s="403"/>
      <c r="L879" s="403"/>
      <c r="M879" s="403"/>
      <c r="N879" s="403"/>
      <c r="O879" s="403"/>
      <c r="P879" s="302" t="s">
        <v>723</v>
      </c>
      <c r="Q879" s="303"/>
      <c r="R879" s="303"/>
      <c r="S879" s="303"/>
      <c r="T879" s="303"/>
      <c r="U879" s="303"/>
      <c r="V879" s="303"/>
      <c r="W879" s="303"/>
      <c r="X879" s="303"/>
      <c r="Y879" s="304">
        <v>0.1</v>
      </c>
      <c r="Z879" s="305"/>
      <c r="AA879" s="305"/>
      <c r="AB879" s="306"/>
      <c r="AC879" s="308" t="s">
        <v>79</v>
      </c>
      <c r="AD879" s="309"/>
      <c r="AE879" s="309"/>
      <c r="AF879" s="309"/>
      <c r="AG879" s="309"/>
      <c r="AH879" s="405" t="s">
        <v>773</v>
      </c>
      <c r="AI879" s="406"/>
      <c r="AJ879" s="406"/>
      <c r="AK879" s="406"/>
      <c r="AL879" s="312" t="s">
        <v>773</v>
      </c>
      <c r="AM879" s="313"/>
      <c r="AN879" s="313"/>
      <c r="AO879" s="314"/>
      <c r="AP879" s="307" t="s">
        <v>773</v>
      </c>
      <c r="AQ879" s="307"/>
      <c r="AR879" s="307"/>
      <c r="AS879" s="307"/>
      <c r="AT879" s="307"/>
      <c r="AU879" s="307"/>
      <c r="AV879" s="307"/>
      <c r="AW879" s="307"/>
      <c r="AX879" s="307"/>
      <c r="AY879">
        <f>COUNTA($C$879)</f>
        <v>1</v>
      </c>
    </row>
    <row r="880" spans="1:51" ht="30" customHeight="1" x14ac:dyDescent="0.15">
      <c r="A880" s="387">
        <v>3</v>
      </c>
      <c r="B880" s="387">
        <v>1</v>
      </c>
      <c r="C880" s="404" t="s">
        <v>775</v>
      </c>
      <c r="D880" s="401"/>
      <c r="E880" s="401"/>
      <c r="F880" s="401"/>
      <c r="G880" s="401"/>
      <c r="H880" s="401"/>
      <c r="I880" s="401"/>
      <c r="J880" s="402" t="s">
        <v>773</v>
      </c>
      <c r="K880" s="403"/>
      <c r="L880" s="403"/>
      <c r="M880" s="403"/>
      <c r="N880" s="403"/>
      <c r="O880" s="403"/>
      <c r="P880" s="302" t="s">
        <v>723</v>
      </c>
      <c r="Q880" s="303"/>
      <c r="R880" s="303"/>
      <c r="S880" s="303"/>
      <c r="T880" s="303"/>
      <c r="U880" s="303"/>
      <c r="V880" s="303"/>
      <c r="W880" s="303"/>
      <c r="X880" s="303"/>
      <c r="Y880" s="304">
        <v>0.1</v>
      </c>
      <c r="Z880" s="305"/>
      <c r="AA880" s="305"/>
      <c r="AB880" s="306"/>
      <c r="AC880" s="308" t="s">
        <v>79</v>
      </c>
      <c r="AD880" s="309"/>
      <c r="AE880" s="309"/>
      <c r="AF880" s="309"/>
      <c r="AG880" s="309"/>
      <c r="AH880" s="310" t="s">
        <v>773</v>
      </c>
      <c r="AI880" s="311"/>
      <c r="AJ880" s="311"/>
      <c r="AK880" s="311"/>
      <c r="AL880" s="312" t="s">
        <v>773</v>
      </c>
      <c r="AM880" s="313"/>
      <c r="AN880" s="313"/>
      <c r="AO880" s="314"/>
      <c r="AP880" s="307" t="s">
        <v>773</v>
      </c>
      <c r="AQ880" s="307"/>
      <c r="AR880" s="307"/>
      <c r="AS880" s="307"/>
      <c r="AT880" s="307"/>
      <c r="AU880" s="307"/>
      <c r="AV880" s="307"/>
      <c r="AW880" s="307"/>
      <c r="AX880" s="307"/>
      <c r="AY880">
        <f>COUNTA($C$880)</f>
        <v>1</v>
      </c>
    </row>
    <row r="881" spans="1:51" ht="30" customHeight="1" x14ac:dyDescent="0.15">
      <c r="A881" s="387">
        <v>4</v>
      </c>
      <c r="B881" s="387">
        <v>1</v>
      </c>
      <c r="C881" s="404" t="s">
        <v>776</v>
      </c>
      <c r="D881" s="401"/>
      <c r="E881" s="401"/>
      <c r="F881" s="401"/>
      <c r="G881" s="401"/>
      <c r="H881" s="401"/>
      <c r="I881" s="401"/>
      <c r="J881" s="402" t="s">
        <v>773</v>
      </c>
      <c r="K881" s="403"/>
      <c r="L881" s="403"/>
      <c r="M881" s="403"/>
      <c r="N881" s="403"/>
      <c r="O881" s="403"/>
      <c r="P881" s="302" t="s">
        <v>723</v>
      </c>
      <c r="Q881" s="303"/>
      <c r="R881" s="303"/>
      <c r="S881" s="303"/>
      <c r="T881" s="303"/>
      <c r="U881" s="303"/>
      <c r="V881" s="303"/>
      <c r="W881" s="303"/>
      <c r="X881" s="303"/>
      <c r="Y881" s="304">
        <v>0.1</v>
      </c>
      <c r="Z881" s="305"/>
      <c r="AA881" s="305"/>
      <c r="AB881" s="306"/>
      <c r="AC881" s="308" t="s">
        <v>79</v>
      </c>
      <c r="AD881" s="309"/>
      <c r="AE881" s="309"/>
      <c r="AF881" s="309"/>
      <c r="AG881" s="309"/>
      <c r="AH881" s="310" t="s">
        <v>773</v>
      </c>
      <c r="AI881" s="311"/>
      <c r="AJ881" s="311"/>
      <c r="AK881" s="311"/>
      <c r="AL881" s="312" t="s">
        <v>773</v>
      </c>
      <c r="AM881" s="313"/>
      <c r="AN881" s="313"/>
      <c r="AO881" s="314"/>
      <c r="AP881" s="307" t="s">
        <v>773</v>
      </c>
      <c r="AQ881" s="307"/>
      <c r="AR881" s="307"/>
      <c r="AS881" s="307"/>
      <c r="AT881" s="307"/>
      <c r="AU881" s="307"/>
      <c r="AV881" s="307"/>
      <c r="AW881" s="307"/>
      <c r="AX881" s="307"/>
      <c r="AY881">
        <f>COUNTA($C$881)</f>
        <v>1</v>
      </c>
    </row>
    <row r="882" spans="1:51" ht="30" customHeight="1" x14ac:dyDescent="0.15">
      <c r="A882" s="387">
        <v>5</v>
      </c>
      <c r="B882" s="387">
        <v>1</v>
      </c>
      <c r="C882" s="404" t="s">
        <v>777</v>
      </c>
      <c r="D882" s="401"/>
      <c r="E882" s="401"/>
      <c r="F882" s="401"/>
      <c r="G882" s="401"/>
      <c r="H882" s="401"/>
      <c r="I882" s="401"/>
      <c r="J882" s="402" t="s">
        <v>773</v>
      </c>
      <c r="K882" s="403"/>
      <c r="L882" s="403"/>
      <c r="M882" s="403"/>
      <c r="N882" s="403"/>
      <c r="O882" s="403"/>
      <c r="P882" s="302" t="s">
        <v>723</v>
      </c>
      <c r="Q882" s="303"/>
      <c r="R882" s="303"/>
      <c r="S882" s="303"/>
      <c r="T882" s="303"/>
      <c r="U882" s="303"/>
      <c r="V882" s="303"/>
      <c r="W882" s="303"/>
      <c r="X882" s="303"/>
      <c r="Y882" s="304">
        <v>0.1</v>
      </c>
      <c r="Z882" s="305"/>
      <c r="AA882" s="305"/>
      <c r="AB882" s="306"/>
      <c r="AC882" s="308" t="s">
        <v>79</v>
      </c>
      <c r="AD882" s="309"/>
      <c r="AE882" s="309"/>
      <c r="AF882" s="309"/>
      <c r="AG882" s="309"/>
      <c r="AH882" s="310" t="s">
        <v>773</v>
      </c>
      <c r="AI882" s="311"/>
      <c r="AJ882" s="311"/>
      <c r="AK882" s="311"/>
      <c r="AL882" s="312" t="s">
        <v>773</v>
      </c>
      <c r="AM882" s="313"/>
      <c r="AN882" s="313"/>
      <c r="AO882" s="314"/>
      <c r="AP882" s="307" t="s">
        <v>773</v>
      </c>
      <c r="AQ882" s="307"/>
      <c r="AR882" s="307"/>
      <c r="AS882" s="307"/>
      <c r="AT882" s="307"/>
      <c r="AU882" s="307"/>
      <c r="AV882" s="307"/>
      <c r="AW882" s="307"/>
      <c r="AX882" s="307"/>
      <c r="AY882">
        <f>COUNTA($C$882)</f>
        <v>1</v>
      </c>
    </row>
    <row r="883" spans="1:51" ht="30" customHeight="1" x14ac:dyDescent="0.15">
      <c r="A883" s="387">
        <v>6</v>
      </c>
      <c r="B883" s="387">
        <v>1</v>
      </c>
      <c r="C883" s="404" t="s">
        <v>778</v>
      </c>
      <c r="D883" s="401"/>
      <c r="E883" s="401"/>
      <c r="F883" s="401"/>
      <c r="G883" s="401"/>
      <c r="H883" s="401"/>
      <c r="I883" s="401"/>
      <c r="J883" s="402" t="s">
        <v>773</v>
      </c>
      <c r="K883" s="403"/>
      <c r="L883" s="403"/>
      <c r="M883" s="403"/>
      <c r="N883" s="403"/>
      <c r="O883" s="403"/>
      <c r="P883" s="302" t="s">
        <v>723</v>
      </c>
      <c r="Q883" s="303"/>
      <c r="R883" s="303"/>
      <c r="S883" s="303"/>
      <c r="T883" s="303"/>
      <c r="U883" s="303"/>
      <c r="V883" s="303"/>
      <c r="W883" s="303"/>
      <c r="X883" s="303"/>
      <c r="Y883" s="304">
        <v>0.1</v>
      </c>
      <c r="Z883" s="305"/>
      <c r="AA883" s="305"/>
      <c r="AB883" s="306"/>
      <c r="AC883" s="308" t="s">
        <v>79</v>
      </c>
      <c r="AD883" s="309"/>
      <c r="AE883" s="309"/>
      <c r="AF883" s="309"/>
      <c r="AG883" s="309"/>
      <c r="AH883" s="310" t="s">
        <v>773</v>
      </c>
      <c r="AI883" s="311"/>
      <c r="AJ883" s="311"/>
      <c r="AK883" s="311"/>
      <c r="AL883" s="312" t="s">
        <v>773</v>
      </c>
      <c r="AM883" s="313"/>
      <c r="AN883" s="313"/>
      <c r="AO883" s="314"/>
      <c r="AP883" s="307" t="s">
        <v>773</v>
      </c>
      <c r="AQ883" s="307"/>
      <c r="AR883" s="307"/>
      <c r="AS883" s="307"/>
      <c r="AT883" s="307"/>
      <c r="AU883" s="307"/>
      <c r="AV883" s="307"/>
      <c r="AW883" s="307"/>
      <c r="AX883" s="307"/>
      <c r="AY883">
        <f>COUNTA($C$883)</f>
        <v>1</v>
      </c>
    </row>
    <row r="884" spans="1:51" ht="30" customHeight="1" x14ac:dyDescent="0.15">
      <c r="A884" s="387">
        <v>7</v>
      </c>
      <c r="B884" s="387">
        <v>1</v>
      </c>
      <c r="C884" s="404" t="s">
        <v>779</v>
      </c>
      <c r="D884" s="401"/>
      <c r="E884" s="401"/>
      <c r="F884" s="401"/>
      <c r="G884" s="401"/>
      <c r="H884" s="401"/>
      <c r="I884" s="401"/>
      <c r="J884" s="402" t="s">
        <v>773</v>
      </c>
      <c r="K884" s="403"/>
      <c r="L884" s="403"/>
      <c r="M884" s="403"/>
      <c r="N884" s="403"/>
      <c r="O884" s="403"/>
      <c r="P884" s="302" t="s">
        <v>723</v>
      </c>
      <c r="Q884" s="303"/>
      <c r="R884" s="303"/>
      <c r="S884" s="303"/>
      <c r="T884" s="303"/>
      <c r="U884" s="303"/>
      <c r="V884" s="303"/>
      <c r="W884" s="303"/>
      <c r="X884" s="303"/>
      <c r="Y884" s="304">
        <v>0.1</v>
      </c>
      <c r="Z884" s="305"/>
      <c r="AA884" s="305"/>
      <c r="AB884" s="306"/>
      <c r="AC884" s="308" t="s">
        <v>79</v>
      </c>
      <c r="AD884" s="309"/>
      <c r="AE884" s="309"/>
      <c r="AF884" s="309"/>
      <c r="AG884" s="309"/>
      <c r="AH884" s="310" t="s">
        <v>773</v>
      </c>
      <c r="AI884" s="311"/>
      <c r="AJ884" s="311"/>
      <c r="AK884" s="311"/>
      <c r="AL884" s="312" t="s">
        <v>773</v>
      </c>
      <c r="AM884" s="313"/>
      <c r="AN884" s="313"/>
      <c r="AO884" s="314"/>
      <c r="AP884" s="307" t="s">
        <v>773</v>
      </c>
      <c r="AQ884" s="307"/>
      <c r="AR884" s="307"/>
      <c r="AS884" s="307"/>
      <c r="AT884" s="307"/>
      <c r="AU884" s="307"/>
      <c r="AV884" s="307"/>
      <c r="AW884" s="307"/>
      <c r="AX884" s="307"/>
      <c r="AY884">
        <f>COUNTA($C$884)</f>
        <v>1</v>
      </c>
    </row>
    <row r="885" spans="1:51" ht="30" customHeight="1" x14ac:dyDescent="0.15">
      <c r="A885" s="387">
        <v>8</v>
      </c>
      <c r="B885" s="387">
        <v>1</v>
      </c>
      <c r="C885" s="404" t="s">
        <v>780</v>
      </c>
      <c r="D885" s="401"/>
      <c r="E885" s="401"/>
      <c r="F885" s="401"/>
      <c r="G885" s="401"/>
      <c r="H885" s="401"/>
      <c r="I885" s="401"/>
      <c r="J885" s="402" t="s">
        <v>773</v>
      </c>
      <c r="K885" s="403"/>
      <c r="L885" s="403"/>
      <c r="M885" s="403"/>
      <c r="N885" s="403"/>
      <c r="O885" s="403"/>
      <c r="P885" s="302" t="s">
        <v>723</v>
      </c>
      <c r="Q885" s="303"/>
      <c r="R885" s="303"/>
      <c r="S885" s="303"/>
      <c r="T885" s="303"/>
      <c r="U885" s="303"/>
      <c r="V885" s="303"/>
      <c r="W885" s="303"/>
      <c r="X885" s="303"/>
      <c r="Y885" s="304">
        <v>0.1</v>
      </c>
      <c r="Z885" s="305"/>
      <c r="AA885" s="305"/>
      <c r="AB885" s="306"/>
      <c r="AC885" s="308" t="s">
        <v>79</v>
      </c>
      <c r="AD885" s="309"/>
      <c r="AE885" s="309"/>
      <c r="AF885" s="309"/>
      <c r="AG885" s="309"/>
      <c r="AH885" s="310" t="s">
        <v>773</v>
      </c>
      <c r="AI885" s="311"/>
      <c r="AJ885" s="311"/>
      <c r="AK885" s="311"/>
      <c r="AL885" s="312" t="s">
        <v>773</v>
      </c>
      <c r="AM885" s="313"/>
      <c r="AN885" s="313"/>
      <c r="AO885" s="314"/>
      <c r="AP885" s="307" t="s">
        <v>773</v>
      </c>
      <c r="AQ885" s="307"/>
      <c r="AR885" s="307"/>
      <c r="AS885" s="307"/>
      <c r="AT885" s="307"/>
      <c r="AU885" s="307"/>
      <c r="AV885" s="307"/>
      <c r="AW885" s="307"/>
      <c r="AX885" s="307"/>
      <c r="AY885">
        <f>COUNTA($C$885)</f>
        <v>1</v>
      </c>
    </row>
    <row r="886" spans="1:51" ht="30" customHeight="1" x14ac:dyDescent="0.15">
      <c r="A886" s="387">
        <v>9</v>
      </c>
      <c r="B886" s="387">
        <v>1</v>
      </c>
      <c r="C886" s="404" t="s">
        <v>781</v>
      </c>
      <c r="D886" s="401"/>
      <c r="E886" s="401"/>
      <c r="F886" s="401"/>
      <c r="G886" s="401"/>
      <c r="H886" s="401"/>
      <c r="I886" s="401"/>
      <c r="J886" s="402" t="s">
        <v>773</v>
      </c>
      <c r="K886" s="403"/>
      <c r="L886" s="403"/>
      <c r="M886" s="403"/>
      <c r="N886" s="403"/>
      <c r="O886" s="403"/>
      <c r="P886" s="302" t="s">
        <v>723</v>
      </c>
      <c r="Q886" s="303"/>
      <c r="R886" s="303"/>
      <c r="S886" s="303"/>
      <c r="T886" s="303"/>
      <c r="U886" s="303"/>
      <c r="V886" s="303"/>
      <c r="W886" s="303"/>
      <c r="X886" s="303"/>
      <c r="Y886" s="304">
        <v>0.1</v>
      </c>
      <c r="Z886" s="305"/>
      <c r="AA886" s="305"/>
      <c r="AB886" s="306"/>
      <c r="AC886" s="308" t="s">
        <v>79</v>
      </c>
      <c r="AD886" s="309"/>
      <c r="AE886" s="309"/>
      <c r="AF886" s="309"/>
      <c r="AG886" s="309"/>
      <c r="AH886" s="310" t="s">
        <v>773</v>
      </c>
      <c r="AI886" s="311"/>
      <c r="AJ886" s="311"/>
      <c r="AK886" s="311"/>
      <c r="AL886" s="312" t="s">
        <v>773</v>
      </c>
      <c r="AM886" s="313"/>
      <c r="AN886" s="313"/>
      <c r="AO886" s="314"/>
      <c r="AP886" s="307" t="s">
        <v>773</v>
      </c>
      <c r="AQ886" s="307"/>
      <c r="AR886" s="307"/>
      <c r="AS886" s="307"/>
      <c r="AT886" s="307"/>
      <c r="AU886" s="307"/>
      <c r="AV886" s="307"/>
      <c r="AW886" s="307"/>
      <c r="AX886" s="307"/>
      <c r="AY886">
        <f>COUNTA($C$886)</f>
        <v>1</v>
      </c>
    </row>
    <row r="887" spans="1:51" ht="30" customHeight="1" x14ac:dyDescent="0.15">
      <c r="A887" s="387">
        <v>10</v>
      </c>
      <c r="B887" s="387">
        <v>1</v>
      </c>
      <c r="C887" s="404" t="s">
        <v>782</v>
      </c>
      <c r="D887" s="401"/>
      <c r="E887" s="401"/>
      <c r="F887" s="401"/>
      <c r="G887" s="401"/>
      <c r="H887" s="401"/>
      <c r="I887" s="401"/>
      <c r="J887" s="402" t="s">
        <v>773</v>
      </c>
      <c r="K887" s="403"/>
      <c r="L887" s="403"/>
      <c r="M887" s="403"/>
      <c r="N887" s="403"/>
      <c r="O887" s="403"/>
      <c r="P887" s="302" t="s">
        <v>723</v>
      </c>
      <c r="Q887" s="303"/>
      <c r="R887" s="303"/>
      <c r="S887" s="303"/>
      <c r="T887" s="303"/>
      <c r="U887" s="303"/>
      <c r="V887" s="303"/>
      <c r="W887" s="303"/>
      <c r="X887" s="303"/>
      <c r="Y887" s="304">
        <v>0.1</v>
      </c>
      <c r="Z887" s="305"/>
      <c r="AA887" s="305"/>
      <c r="AB887" s="306"/>
      <c r="AC887" s="308" t="s">
        <v>79</v>
      </c>
      <c r="AD887" s="309"/>
      <c r="AE887" s="309"/>
      <c r="AF887" s="309"/>
      <c r="AG887" s="309"/>
      <c r="AH887" s="310" t="s">
        <v>773</v>
      </c>
      <c r="AI887" s="311"/>
      <c r="AJ887" s="311"/>
      <c r="AK887" s="311"/>
      <c r="AL887" s="312" t="s">
        <v>773</v>
      </c>
      <c r="AM887" s="313"/>
      <c r="AN887" s="313"/>
      <c r="AO887" s="314"/>
      <c r="AP887" s="307" t="s">
        <v>773</v>
      </c>
      <c r="AQ887" s="307"/>
      <c r="AR887" s="307"/>
      <c r="AS887" s="307"/>
      <c r="AT887" s="307"/>
      <c r="AU887" s="307"/>
      <c r="AV887" s="307"/>
      <c r="AW887" s="307"/>
      <c r="AX887" s="307"/>
      <c r="AY887">
        <f>COUNTA($C$887)</f>
        <v>1</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2" t="s">
        <v>219</v>
      </c>
      <c r="K910" s="94"/>
      <c r="L910" s="94"/>
      <c r="M910" s="94"/>
      <c r="N910" s="94"/>
      <c r="O910" s="94"/>
      <c r="P910" s="321" t="s">
        <v>195</v>
      </c>
      <c r="Q910" s="321"/>
      <c r="R910" s="321"/>
      <c r="S910" s="321"/>
      <c r="T910" s="321"/>
      <c r="U910" s="321"/>
      <c r="V910" s="321"/>
      <c r="W910" s="321"/>
      <c r="X910" s="321"/>
      <c r="Y910" s="331" t="s">
        <v>217</v>
      </c>
      <c r="Z910" s="332"/>
      <c r="AA910" s="332"/>
      <c r="AB910" s="332"/>
      <c r="AC910" s="262" t="s">
        <v>253</v>
      </c>
      <c r="AD910" s="262"/>
      <c r="AE910" s="262"/>
      <c r="AF910" s="262"/>
      <c r="AG910" s="262"/>
      <c r="AH910" s="331" t="s">
        <v>277</v>
      </c>
      <c r="AI910" s="333"/>
      <c r="AJ910" s="333"/>
      <c r="AK910" s="333"/>
      <c r="AL910" s="333" t="s">
        <v>21</v>
      </c>
      <c r="AM910" s="333"/>
      <c r="AN910" s="333"/>
      <c r="AO910" s="407"/>
      <c r="AP910" s="408" t="s">
        <v>220</v>
      </c>
      <c r="AQ910" s="408"/>
      <c r="AR910" s="408"/>
      <c r="AS910" s="408"/>
      <c r="AT910" s="408"/>
      <c r="AU910" s="408"/>
      <c r="AV910" s="408"/>
      <c r="AW910" s="408"/>
      <c r="AX910" s="408"/>
      <c r="AY910">
        <f t="shared" ref="AY910:AY911" si="119">$AY$908</f>
        <v>1</v>
      </c>
    </row>
    <row r="911" spans="1:51" ht="30" customHeight="1" x14ac:dyDescent="0.15">
      <c r="A911" s="387">
        <v>1</v>
      </c>
      <c r="B911" s="387">
        <v>1</v>
      </c>
      <c r="C911" s="404" t="s">
        <v>707</v>
      </c>
      <c r="D911" s="401"/>
      <c r="E911" s="401"/>
      <c r="F911" s="401"/>
      <c r="G911" s="401"/>
      <c r="H911" s="401"/>
      <c r="I911" s="401"/>
      <c r="J911" s="402">
        <v>3011005000122</v>
      </c>
      <c r="K911" s="403"/>
      <c r="L911" s="403"/>
      <c r="M911" s="403"/>
      <c r="N911" s="403"/>
      <c r="O911" s="403"/>
      <c r="P911" s="302" t="s">
        <v>706</v>
      </c>
      <c r="Q911" s="303"/>
      <c r="R911" s="303"/>
      <c r="S911" s="303"/>
      <c r="T911" s="303"/>
      <c r="U911" s="303"/>
      <c r="V911" s="303"/>
      <c r="W911" s="303"/>
      <c r="X911" s="303"/>
      <c r="Y911" s="304">
        <v>5</v>
      </c>
      <c r="Z911" s="305"/>
      <c r="AA911" s="305"/>
      <c r="AB911" s="306"/>
      <c r="AC911" s="308" t="s">
        <v>708</v>
      </c>
      <c r="AD911" s="309"/>
      <c r="AE911" s="309"/>
      <c r="AF911" s="309"/>
      <c r="AG911" s="309"/>
      <c r="AH911" s="405" t="s">
        <v>686</v>
      </c>
      <c r="AI911" s="406"/>
      <c r="AJ911" s="406"/>
      <c r="AK911" s="406"/>
      <c r="AL911" s="312" t="s">
        <v>686</v>
      </c>
      <c r="AM911" s="313"/>
      <c r="AN911" s="313"/>
      <c r="AO911" s="314"/>
      <c r="AP911" s="307" t="s">
        <v>686</v>
      </c>
      <c r="AQ911" s="307"/>
      <c r="AR911" s="307"/>
      <c r="AS911" s="307"/>
      <c r="AT911" s="307"/>
      <c r="AU911" s="307"/>
      <c r="AV911" s="307"/>
      <c r="AW911" s="307"/>
      <c r="AX911" s="307"/>
      <c r="AY911">
        <f t="shared" si="119"/>
        <v>1</v>
      </c>
    </row>
    <row r="912" spans="1:51" ht="30" customHeight="1" x14ac:dyDescent="0.15">
      <c r="A912" s="387">
        <v>2</v>
      </c>
      <c r="B912" s="387">
        <v>1</v>
      </c>
      <c r="C912" s="404" t="s">
        <v>713</v>
      </c>
      <c r="D912" s="401"/>
      <c r="E912" s="401"/>
      <c r="F912" s="401"/>
      <c r="G912" s="401"/>
      <c r="H912" s="401"/>
      <c r="I912" s="401"/>
      <c r="J912" s="402">
        <v>4000020030007</v>
      </c>
      <c r="K912" s="403"/>
      <c r="L912" s="403"/>
      <c r="M912" s="403"/>
      <c r="N912" s="403"/>
      <c r="O912" s="403"/>
      <c r="P912" s="302" t="s">
        <v>712</v>
      </c>
      <c r="Q912" s="303"/>
      <c r="R912" s="303"/>
      <c r="S912" s="303"/>
      <c r="T912" s="303"/>
      <c r="U912" s="303"/>
      <c r="V912" s="303"/>
      <c r="W912" s="303"/>
      <c r="X912" s="303"/>
      <c r="Y912" s="304">
        <v>4</v>
      </c>
      <c r="Z912" s="305"/>
      <c r="AA912" s="305"/>
      <c r="AB912" s="306"/>
      <c r="AC912" s="308" t="s">
        <v>708</v>
      </c>
      <c r="AD912" s="309"/>
      <c r="AE912" s="309"/>
      <c r="AF912" s="309"/>
      <c r="AG912" s="309"/>
      <c r="AH912" s="405" t="s">
        <v>686</v>
      </c>
      <c r="AI912" s="406"/>
      <c r="AJ912" s="406"/>
      <c r="AK912" s="406"/>
      <c r="AL912" s="312" t="s">
        <v>686</v>
      </c>
      <c r="AM912" s="313"/>
      <c r="AN912" s="313"/>
      <c r="AO912" s="314"/>
      <c r="AP912" s="307" t="s">
        <v>686</v>
      </c>
      <c r="AQ912" s="307"/>
      <c r="AR912" s="307"/>
      <c r="AS912" s="307"/>
      <c r="AT912" s="307"/>
      <c r="AU912" s="307"/>
      <c r="AV912" s="307"/>
      <c r="AW912" s="307"/>
      <c r="AX912" s="307"/>
      <c r="AY912">
        <f>COUNTA($C$912)</f>
        <v>1</v>
      </c>
    </row>
    <row r="913" spans="1:51" ht="30" customHeight="1" x14ac:dyDescent="0.15">
      <c r="A913" s="387">
        <v>3</v>
      </c>
      <c r="B913" s="387">
        <v>1</v>
      </c>
      <c r="C913" s="404" t="s">
        <v>714</v>
      </c>
      <c r="D913" s="401"/>
      <c r="E913" s="401"/>
      <c r="F913" s="401"/>
      <c r="G913" s="401"/>
      <c r="H913" s="401"/>
      <c r="I913" s="401"/>
      <c r="J913" s="402">
        <v>3000020141003</v>
      </c>
      <c r="K913" s="403"/>
      <c r="L913" s="403"/>
      <c r="M913" s="403"/>
      <c r="N913" s="403"/>
      <c r="O913" s="403"/>
      <c r="P913" s="302" t="s">
        <v>712</v>
      </c>
      <c r="Q913" s="303"/>
      <c r="R913" s="303"/>
      <c r="S913" s="303"/>
      <c r="T913" s="303"/>
      <c r="U913" s="303"/>
      <c r="V913" s="303"/>
      <c r="W913" s="303"/>
      <c r="X913" s="303"/>
      <c r="Y913" s="304">
        <v>3</v>
      </c>
      <c r="Z913" s="305"/>
      <c r="AA913" s="305"/>
      <c r="AB913" s="306"/>
      <c r="AC913" s="308" t="s">
        <v>708</v>
      </c>
      <c r="AD913" s="309"/>
      <c r="AE913" s="309"/>
      <c r="AF913" s="309"/>
      <c r="AG913" s="309"/>
      <c r="AH913" s="310" t="s">
        <v>686</v>
      </c>
      <c r="AI913" s="311"/>
      <c r="AJ913" s="311"/>
      <c r="AK913" s="311"/>
      <c r="AL913" s="312" t="s">
        <v>686</v>
      </c>
      <c r="AM913" s="313"/>
      <c r="AN913" s="313"/>
      <c r="AO913" s="314"/>
      <c r="AP913" s="307" t="s">
        <v>686</v>
      </c>
      <c r="AQ913" s="307"/>
      <c r="AR913" s="307"/>
      <c r="AS913" s="307"/>
      <c r="AT913" s="307"/>
      <c r="AU913" s="307"/>
      <c r="AV913" s="307"/>
      <c r="AW913" s="307"/>
      <c r="AX913" s="307"/>
      <c r="AY913">
        <f>COUNTA($C$913)</f>
        <v>1</v>
      </c>
    </row>
    <row r="914" spans="1:51" ht="30" customHeight="1" x14ac:dyDescent="0.15">
      <c r="A914" s="387">
        <v>4</v>
      </c>
      <c r="B914" s="387">
        <v>1</v>
      </c>
      <c r="C914" s="404" t="s">
        <v>715</v>
      </c>
      <c r="D914" s="401"/>
      <c r="E914" s="401"/>
      <c r="F914" s="401"/>
      <c r="G914" s="401"/>
      <c r="H914" s="401"/>
      <c r="I914" s="401"/>
      <c r="J914" s="402">
        <v>2000020261009</v>
      </c>
      <c r="K914" s="403"/>
      <c r="L914" s="403"/>
      <c r="M914" s="403"/>
      <c r="N914" s="403"/>
      <c r="O914" s="403"/>
      <c r="P914" s="302" t="s">
        <v>712</v>
      </c>
      <c r="Q914" s="303"/>
      <c r="R914" s="303"/>
      <c r="S914" s="303"/>
      <c r="T914" s="303"/>
      <c r="U914" s="303"/>
      <c r="V914" s="303"/>
      <c r="W914" s="303"/>
      <c r="X914" s="303"/>
      <c r="Y914" s="304">
        <v>2</v>
      </c>
      <c r="Z914" s="305"/>
      <c r="AA914" s="305"/>
      <c r="AB914" s="306"/>
      <c r="AC914" s="308" t="s">
        <v>708</v>
      </c>
      <c r="AD914" s="309"/>
      <c r="AE914" s="309"/>
      <c r="AF914" s="309"/>
      <c r="AG914" s="309"/>
      <c r="AH914" s="310" t="s">
        <v>686</v>
      </c>
      <c r="AI914" s="311"/>
      <c r="AJ914" s="311"/>
      <c r="AK914" s="311"/>
      <c r="AL914" s="312" t="s">
        <v>686</v>
      </c>
      <c r="AM914" s="313"/>
      <c r="AN914" s="313"/>
      <c r="AO914" s="314"/>
      <c r="AP914" s="307" t="s">
        <v>686</v>
      </c>
      <c r="AQ914" s="307"/>
      <c r="AR914" s="307"/>
      <c r="AS914" s="307"/>
      <c r="AT914" s="307"/>
      <c r="AU914" s="307"/>
      <c r="AV914" s="307"/>
      <c r="AW914" s="307"/>
      <c r="AX914" s="307"/>
      <c r="AY914">
        <f>COUNTA($C$914)</f>
        <v>1</v>
      </c>
    </row>
    <row r="915" spans="1:51" ht="30" customHeight="1" x14ac:dyDescent="0.15">
      <c r="A915" s="387">
        <v>5</v>
      </c>
      <c r="B915" s="387">
        <v>1</v>
      </c>
      <c r="C915" s="404" t="s">
        <v>716</v>
      </c>
      <c r="D915" s="401"/>
      <c r="E915" s="401"/>
      <c r="F915" s="401"/>
      <c r="G915" s="401"/>
      <c r="H915" s="401"/>
      <c r="I915" s="401"/>
      <c r="J915" s="402">
        <v>2000020260002</v>
      </c>
      <c r="K915" s="403"/>
      <c r="L915" s="403"/>
      <c r="M915" s="403"/>
      <c r="N915" s="403"/>
      <c r="O915" s="403"/>
      <c r="P915" s="303" t="s">
        <v>711</v>
      </c>
      <c r="Q915" s="303"/>
      <c r="R915" s="303"/>
      <c r="S915" s="303"/>
      <c r="T915" s="303"/>
      <c r="U915" s="303"/>
      <c r="V915" s="303"/>
      <c r="W915" s="303"/>
      <c r="X915" s="303"/>
      <c r="Y915" s="304">
        <v>2</v>
      </c>
      <c r="Z915" s="305"/>
      <c r="AA915" s="305"/>
      <c r="AB915" s="306"/>
      <c r="AC915" s="308" t="s">
        <v>708</v>
      </c>
      <c r="AD915" s="309"/>
      <c r="AE915" s="309"/>
      <c r="AF915" s="309"/>
      <c r="AG915" s="309"/>
      <c r="AH915" s="310" t="s">
        <v>686</v>
      </c>
      <c r="AI915" s="311"/>
      <c r="AJ915" s="311"/>
      <c r="AK915" s="311"/>
      <c r="AL915" s="312" t="s">
        <v>686</v>
      </c>
      <c r="AM915" s="313"/>
      <c r="AN915" s="313"/>
      <c r="AO915" s="314"/>
      <c r="AP915" s="307" t="s">
        <v>686</v>
      </c>
      <c r="AQ915" s="307"/>
      <c r="AR915" s="307"/>
      <c r="AS915" s="307"/>
      <c r="AT915" s="307"/>
      <c r="AU915" s="307"/>
      <c r="AV915" s="307"/>
      <c r="AW915" s="307"/>
      <c r="AX915" s="307"/>
      <c r="AY915">
        <f>COUNTA($C$915)</f>
        <v>1</v>
      </c>
    </row>
    <row r="916" spans="1:51" ht="30" customHeight="1" x14ac:dyDescent="0.15">
      <c r="A916" s="387">
        <v>6</v>
      </c>
      <c r="B916" s="387">
        <v>1</v>
      </c>
      <c r="C916" s="404" t="s">
        <v>717</v>
      </c>
      <c r="D916" s="401"/>
      <c r="E916" s="401"/>
      <c r="F916" s="401"/>
      <c r="G916" s="401"/>
      <c r="H916" s="401"/>
      <c r="I916" s="401"/>
      <c r="J916" s="402">
        <v>4000020270008</v>
      </c>
      <c r="K916" s="403"/>
      <c r="L916" s="403"/>
      <c r="M916" s="403"/>
      <c r="N916" s="403"/>
      <c r="O916" s="403"/>
      <c r="P916" s="303" t="s">
        <v>711</v>
      </c>
      <c r="Q916" s="303"/>
      <c r="R916" s="303"/>
      <c r="S916" s="303"/>
      <c r="T916" s="303"/>
      <c r="U916" s="303"/>
      <c r="V916" s="303"/>
      <c r="W916" s="303"/>
      <c r="X916" s="303"/>
      <c r="Y916" s="304">
        <v>2</v>
      </c>
      <c r="Z916" s="305"/>
      <c r="AA916" s="305"/>
      <c r="AB916" s="306"/>
      <c r="AC916" s="308" t="s">
        <v>708</v>
      </c>
      <c r="AD916" s="309"/>
      <c r="AE916" s="309"/>
      <c r="AF916" s="309"/>
      <c r="AG916" s="309"/>
      <c r="AH916" s="310" t="s">
        <v>686</v>
      </c>
      <c r="AI916" s="311"/>
      <c r="AJ916" s="311"/>
      <c r="AK916" s="311"/>
      <c r="AL916" s="312" t="s">
        <v>686</v>
      </c>
      <c r="AM916" s="313"/>
      <c r="AN916" s="313"/>
      <c r="AO916" s="314"/>
      <c r="AP916" s="307" t="s">
        <v>686</v>
      </c>
      <c r="AQ916" s="307"/>
      <c r="AR916" s="307"/>
      <c r="AS916" s="307"/>
      <c r="AT916" s="307"/>
      <c r="AU916" s="307"/>
      <c r="AV916" s="307"/>
      <c r="AW916" s="307"/>
      <c r="AX916" s="307"/>
      <c r="AY916">
        <f>COUNTA($C$916)</f>
        <v>1</v>
      </c>
    </row>
    <row r="917" spans="1:51" ht="30" customHeight="1" x14ac:dyDescent="0.15">
      <c r="A917" s="387">
        <v>7</v>
      </c>
      <c r="B917" s="387">
        <v>1</v>
      </c>
      <c r="C917" s="404" t="s">
        <v>718</v>
      </c>
      <c r="D917" s="401"/>
      <c r="E917" s="401"/>
      <c r="F917" s="401"/>
      <c r="G917" s="401"/>
      <c r="H917" s="401"/>
      <c r="I917" s="401"/>
      <c r="J917" s="402">
        <v>7000020250007</v>
      </c>
      <c r="K917" s="403"/>
      <c r="L917" s="403"/>
      <c r="M917" s="403"/>
      <c r="N917" s="403"/>
      <c r="O917" s="403"/>
      <c r="P917" s="303" t="s">
        <v>711</v>
      </c>
      <c r="Q917" s="303"/>
      <c r="R917" s="303"/>
      <c r="S917" s="303"/>
      <c r="T917" s="303"/>
      <c r="U917" s="303"/>
      <c r="V917" s="303"/>
      <c r="W917" s="303"/>
      <c r="X917" s="303"/>
      <c r="Y917" s="304">
        <v>2</v>
      </c>
      <c r="Z917" s="305"/>
      <c r="AA917" s="305"/>
      <c r="AB917" s="306"/>
      <c r="AC917" s="308" t="s">
        <v>708</v>
      </c>
      <c r="AD917" s="309"/>
      <c r="AE917" s="309"/>
      <c r="AF917" s="309"/>
      <c r="AG917" s="309"/>
      <c r="AH917" s="310" t="s">
        <v>686</v>
      </c>
      <c r="AI917" s="311"/>
      <c r="AJ917" s="311"/>
      <c r="AK917" s="311"/>
      <c r="AL917" s="312" t="s">
        <v>686</v>
      </c>
      <c r="AM917" s="313"/>
      <c r="AN917" s="313"/>
      <c r="AO917" s="314"/>
      <c r="AP917" s="307" t="s">
        <v>686</v>
      </c>
      <c r="AQ917" s="307"/>
      <c r="AR917" s="307"/>
      <c r="AS917" s="307"/>
      <c r="AT917" s="307"/>
      <c r="AU917" s="307"/>
      <c r="AV917" s="307"/>
      <c r="AW917" s="307"/>
      <c r="AX917" s="307"/>
      <c r="AY917">
        <f>COUNTA($C$917)</f>
        <v>1</v>
      </c>
    </row>
    <row r="918" spans="1:51" ht="30" customHeight="1" x14ac:dyDescent="0.15">
      <c r="A918" s="387">
        <v>8</v>
      </c>
      <c r="B918" s="387">
        <v>1</v>
      </c>
      <c r="C918" s="404" t="s">
        <v>719</v>
      </c>
      <c r="D918" s="401"/>
      <c r="E918" s="401"/>
      <c r="F918" s="401"/>
      <c r="G918" s="401"/>
      <c r="H918" s="401"/>
      <c r="I918" s="401"/>
      <c r="J918" s="402">
        <v>6000020121002</v>
      </c>
      <c r="K918" s="403"/>
      <c r="L918" s="403"/>
      <c r="M918" s="403"/>
      <c r="N918" s="403"/>
      <c r="O918" s="403"/>
      <c r="P918" s="303" t="s">
        <v>711</v>
      </c>
      <c r="Q918" s="303"/>
      <c r="R918" s="303"/>
      <c r="S918" s="303"/>
      <c r="T918" s="303"/>
      <c r="U918" s="303"/>
      <c r="V918" s="303"/>
      <c r="W918" s="303"/>
      <c r="X918" s="303"/>
      <c r="Y918" s="304">
        <v>1</v>
      </c>
      <c r="Z918" s="305"/>
      <c r="AA918" s="305"/>
      <c r="AB918" s="306"/>
      <c r="AC918" s="308" t="s">
        <v>708</v>
      </c>
      <c r="AD918" s="309"/>
      <c r="AE918" s="309"/>
      <c r="AF918" s="309"/>
      <c r="AG918" s="309"/>
      <c r="AH918" s="310" t="s">
        <v>686</v>
      </c>
      <c r="AI918" s="311"/>
      <c r="AJ918" s="311"/>
      <c r="AK918" s="311"/>
      <c r="AL918" s="312" t="s">
        <v>686</v>
      </c>
      <c r="AM918" s="313"/>
      <c r="AN918" s="313"/>
      <c r="AO918" s="314"/>
      <c r="AP918" s="307" t="s">
        <v>686</v>
      </c>
      <c r="AQ918" s="307"/>
      <c r="AR918" s="307"/>
      <c r="AS918" s="307"/>
      <c r="AT918" s="307"/>
      <c r="AU918" s="307"/>
      <c r="AV918" s="307"/>
      <c r="AW918" s="307"/>
      <c r="AX918" s="307"/>
      <c r="AY918">
        <f>COUNTA($C$918)</f>
        <v>1</v>
      </c>
    </row>
    <row r="919" spans="1:51" ht="30" customHeight="1" x14ac:dyDescent="0.15">
      <c r="A919" s="387">
        <v>9</v>
      </c>
      <c r="B919" s="387">
        <v>1</v>
      </c>
      <c r="C919" s="404" t="s">
        <v>720</v>
      </c>
      <c r="D919" s="401"/>
      <c r="E919" s="401"/>
      <c r="F919" s="401"/>
      <c r="G919" s="401"/>
      <c r="H919" s="401"/>
      <c r="I919" s="401"/>
      <c r="J919" s="402">
        <v>3000020472018</v>
      </c>
      <c r="K919" s="403"/>
      <c r="L919" s="403"/>
      <c r="M919" s="403"/>
      <c r="N919" s="403"/>
      <c r="O919" s="403"/>
      <c r="P919" s="303" t="s">
        <v>711</v>
      </c>
      <c r="Q919" s="303"/>
      <c r="R919" s="303"/>
      <c r="S919" s="303"/>
      <c r="T919" s="303"/>
      <c r="U919" s="303"/>
      <c r="V919" s="303"/>
      <c r="W919" s="303"/>
      <c r="X919" s="303"/>
      <c r="Y919" s="304">
        <v>1</v>
      </c>
      <c r="Z919" s="305"/>
      <c r="AA919" s="305"/>
      <c r="AB919" s="306"/>
      <c r="AC919" s="308" t="s">
        <v>708</v>
      </c>
      <c r="AD919" s="309"/>
      <c r="AE919" s="309"/>
      <c r="AF919" s="309"/>
      <c r="AG919" s="309"/>
      <c r="AH919" s="310" t="s">
        <v>686</v>
      </c>
      <c r="AI919" s="311"/>
      <c r="AJ919" s="311"/>
      <c r="AK919" s="311"/>
      <c r="AL919" s="312" t="s">
        <v>686</v>
      </c>
      <c r="AM919" s="313"/>
      <c r="AN919" s="313"/>
      <c r="AO919" s="314"/>
      <c r="AP919" s="307" t="s">
        <v>686</v>
      </c>
      <c r="AQ919" s="307"/>
      <c r="AR919" s="307"/>
      <c r="AS919" s="307"/>
      <c r="AT919" s="307"/>
      <c r="AU919" s="307"/>
      <c r="AV919" s="307"/>
      <c r="AW919" s="307"/>
      <c r="AX919" s="307"/>
      <c r="AY919">
        <f>COUNTA($C$919)</f>
        <v>1</v>
      </c>
    </row>
    <row r="920" spans="1:51" ht="30" customHeight="1" x14ac:dyDescent="0.15">
      <c r="A920" s="387">
        <v>10</v>
      </c>
      <c r="B920" s="387">
        <v>1</v>
      </c>
      <c r="C920" s="404" t="s">
        <v>721</v>
      </c>
      <c r="D920" s="401"/>
      <c r="E920" s="401"/>
      <c r="F920" s="401"/>
      <c r="G920" s="401"/>
      <c r="H920" s="401"/>
      <c r="I920" s="401"/>
      <c r="J920" s="402">
        <v>6000020400009</v>
      </c>
      <c r="K920" s="403"/>
      <c r="L920" s="403"/>
      <c r="M920" s="403"/>
      <c r="N920" s="403"/>
      <c r="O920" s="403"/>
      <c r="P920" s="303" t="s">
        <v>711</v>
      </c>
      <c r="Q920" s="303"/>
      <c r="R920" s="303"/>
      <c r="S920" s="303"/>
      <c r="T920" s="303"/>
      <c r="U920" s="303"/>
      <c r="V920" s="303"/>
      <c r="W920" s="303"/>
      <c r="X920" s="303"/>
      <c r="Y920" s="304">
        <v>1</v>
      </c>
      <c r="Z920" s="305"/>
      <c r="AA920" s="305"/>
      <c r="AB920" s="306"/>
      <c r="AC920" s="308" t="s">
        <v>708</v>
      </c>
      <c r="AD920" s="309"/>
      <c r="AE920" s="309"/>
      <c r="AF920" s="309"/>
      <c r="AG920" s="309"/>
      <c r="AH920" s="310" t="s">
        <v>686</v>
      </c>
      <c r="AI920" s="311"/>
      <c r="AJ920" s="311"/>
      <c r="AK920" s="311"/>
      <c r="AL920" s="312" t="s">
        <v>686</v>
      </c>
      <c r="AM920" s="313"/>
      <c r="AN920" s="313"/>
      <c r="AO920" s="314"/>
      <c r="AP920" s="307" t="s">
        <v>686</v>
      </c>
      <c r="AQ920" s="307"/>
      <c r="AR920" s="307"/>
      <c r="AS920" s="307"/>
      <c r="AT920" s="307"/>
      <c r="AU920" s="307"/>
      <c r="AV920" s="307"/>
      <c r="AW920" s="307"/>
      <c r="AX920" s="307"/>
      <c r="AY920">
        <f>COUNTA($C$920)</f>
        <v>1</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3"/>
      <c r="B943" s="333"/>
      <c r="C943" s="333" t="s">
        <v>26</v>
      </c>
      <c r="D943" s="333"/>
      <c r="E943" s="333"/>
      <c r="F943" s="333"/>
      <c r="G943" s="333"/>
      <c r="H943" s="333"/>
      <c r="I943" s="333"/>
      <c r="J943" s="262" t="s">
        <v>219</v>
      </c>
      <c r="K943" s="94"/>
      <c r="L943" s="94"/>
      <c r="M943" s="94"/>
      <c r="N943" s="94"/>
      <c r="O943" s="94"/>
      <c r="P943" s="321" t="s">
        <v>195</v>
      </c>
      <c r="Q943" s="321"/>
      <c r="R943" s="321"/>
      <c r="S943" s="321"/>
      <c r="T943" s="321"/>
      <c r="U943" s="321"/>
      <c r="V943" s="321"/>
      <c r="W943" s="321"/>
      <c r="X943" s="321"/>
      <c r="Y943" s="331" t="s">
        <v>217</v>
      </c>
      <c r="Z943" s="332"/>
      <c r="AA943" s="332"/>
      <c r="AB943" s="332"/>
      <c r="AC943" s="262" t="s">
        <v>253</v>
      </c>
      <c r="AD943" s="262"/>
      <c r="AE943" s="262"/>
      <c r="AF943" s="262"/>
      <c r="AG943" s="262"/>
      <c r="AH943" s="331" t="s">
        <v>277</v>
      </c>
      <c r="AI943" s="333"/>
      <c r="AJ943" s="333"/>
      <c r="AK943" s="333"/>
      <c r="AL943" s="333" t="s">
        <v>21</v>
      </c>
      <c r="AM943" s="333"/>
      <c r="AN943" s="333"/>
      <c r="AO943" s="407"/>
      <c r="AP943" s="408" t="s">
        <v>220</v>
      </c>
      <c r="AQ943" s="408"/>
      <c r="AR943" s="408"/>
      <c r="AS943" s="408"/>
      <c r="AT943" s="408"/>
      <c r="AU943" s="408"/>
      <c r="AV943" s="408"/>
      <c r="AW943" s="408"/>
      <c r="AX943" s="408"/>
      <c r="AY943">
        <f t="shared" ref="AY943:AY944" si="120">$AY$941</f>
        <v>1</v>
      </c>
    </row>
    <row r="944" spans="1:51" ht="30" customHeight="1" x14ac:dyDescent="0.15">
      <c r="A944" s="387">
        <v>1</v>
      </c>
      <c r="B944" s="387">
        <v>1</v>
      </c>
      <c r="C944" s="404" t="s">
        <v>747</v>
      </c>
      <c r="D944" s="401"/>
      <c r="E944" s="401"/>
      <c r="F944" s="401"/>
      <c r="G944" s="401"/>
      <c r="H944" s="401"/>
      <c r="I944" s="401"/>
      <c r="J944" s="402">
        <v>3000020141003</v>
      </c>
      <c r="K944" s="403"/>
      <c r="L944" s="403"/>
      <c r="M944" s="403"/>
      <c r="N944" s="403"/>
      <c r="O944" s="403"/>
      <c r="P944" s="302" t="s">
        <v>746</v>
      </c>
      <c r="Q944" s="303"/>
      <c r="R944" s="303"/>
      <c r="S944" s="303"/>
      <c r="T944" s="303"/>
      <c r="U944" s="303"/>
      <c r="V944" s="303"/>
      <c r="W944" s="303"/>
      <c r="X944" s="303"/>
      <c r="Y944" s="304">
        <v>0.7</v>
      </c>
      <c r="Z944" s="305"/>
      <c r="AA944" s="305"/>
      <c r="AB944" s="306"/>
      <c r="AC944" s="308" t="s">
        <v>79</v>
      </c>
      <c r="AD944" s="309"/>
      <c r="AE944" s="309"/>
      <c r="AF944" s="309"/>
      <c r="AG944" s="309"/>
      <c r="AH944" s="405" t="s">
        <v>749</v>
      </c>
      <c r="AI944" s="406"/>
      <c r="AJ944" s="406"/>
      <c r="AK944" s="406"/>
      <c r="AL944" s="312" t="s">
        <v>749</v>
      </c>
      <c r="AM944" s="313"/>
      <c r="AN944" s="313"/>
      <c r="AO944" s="314"/>
      <c r="AP944" s="307" t="s">
        <v>749</v>
      </c>
      <c r="AQ944" s="307"/>
      <c r="AR944" s="307"/>
      <c r="AS944" s="307"/>
      <c r="AT944" s="307"/>
      <c r="AU944" s="307"/>
      <c r="AV944" s="307"/>
      <c r="AW944" s="307"/>
      <c r="AX944" s="307"/>
      <c r="AY944">
        <f t="shared" si="120"/>
        <v>1</v>
      </c>
    </row>
    <row r="945" spans="1:51" ht="30" customHeight="1" x14ac:dyDescent="0.15">
      <c r="A945" s="387">
        <v>2</v>
      </c>
      <c r="B945" s="387">
        <v>1</v>
      </c>
      <c r="C945" s="404" t="s">
        <v>748</v>
      </c>
      <c r="D945" s="401"/>
      <c r="E945" s="401"/>
      <c r="F945" s="401"/>
      <c r="G945" s="401"/>
      <c r="H945" s="401"/>
      <c r="I945" s="401"/>
      <c r="J945" s="402">
        <v>3000020231002</v>
      </c>
      <c r="K945" s="403"/>
      <c r="L945" s="403"/>
      <c r="M945" s="403"/>
      <c r="N945" s="403"/>
      <c r="O945" s="403"/>
      <c r="P945" s="302" t="s">
        <v>746</v>
      </c>
      <c r="Q945" s="303"/>
      <c r="R945" s="303"/>
      <c r="S945" s="303"/>
      <c r="T945" s="303"/>
      <c r="U945" s="303"/>
      <c r="V945" s="303"/>
      <c r="W945" s="303"/>
      <c r="X945" s="303"/>
      <c r="Y945" s="304">
        <v>0.7</v>
      </c>
      <c r="Z945" s="305"/>
      <c r="AA945" s="305"/>
      <c r="AB945" s="306"/>
      <c r="AC945" s="308" t="s">
        <v>79</v>
      </c>
      <c r="AD945" s="309"/>
      <c r="AE945" s="309"/>
      <c r="AF945" s="309"/>
      <c r="AG945" s="309"/>
      <c r="AH945" s="405" t="s">
        <v>749</v>
      </c>
      <c r="AI945" s="406"/>
      <c r="AJ945" s="406"/>
      <c r="AK945" s="406"/>
      <c r="AL945" s="312" t="s">
        <v>749</v>
      </c>
      <c r="AM945" s="313"/>
      <c r="AN945" s="313"/>
      <c r="AO945" s="314"/>
      <c r="AP945" s="307" t="s">
        <v>749</v>
      </c>
      <c r="AQ945" s="307"/>
      <c r="AR945" s="307"/>
      <c r="AS945" s="307"/>
      <c r="AT945" s="307"/>
      <c r="AU945" s="307"/>
      <c r="AV945" s="307"/>
      <c r="AW945" s="307"/>
      <c r="AX945" s="307"/>
      <c r="AY945">
        <f>COUNTA($C$945)</f>
        <v>1</v>
      </c>
    </row>
    <row r="946" spans="1:51" ht="30" hidden="1" customHeight="1" x14ac:dyDescent="0.15">
      <c r="A946" s="387">
        <v>3</v>
      </c>
      <c r="B946" s="387">
        <v>1</v>
      </c>
      <c r="C946" s="404"/>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4"/>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3"/>
      <c r="B976" s="333"/>
      <c r="C976" s="333" t="s">
        <v>26</v>
      </c>
      <c r="D976" s="333"/>
      <c r="E976" s="333"/>
      <c r="F976" s="333"/>
      <c r="G976" s="333"/>
      <c r="H976" s="333"/>
      <c r="I976" s="333"/>
      <c r="J976" s="262" t="s">
        <v>219</v>
      </c>
      <c r="K976" s="94"/>
      <c r="L976" s="94"/>
      <c r="M976" s="94"/>
      <c r="N976" s="94"/>
      <c r="O976" s="94"/>
      <c r="P976" s="321" t="s">
        <v>195</v>
      </c>
      <c r="Q976" s="321"/>
      <c r="R976" s="321"/>
      <c r="S976" s="321"/>
      <c r="T976" s="321"/>
      <c r="U976" s="321"/>
      <c r="V976" s="321"/>
      <c r="W976" s="321"/>
      <c r="X976" s="321"/>
      <c r="Y976" s="331" t="s">
        <v>217</v>
      </c>
      <c r="Z976" s="332"/>
      <c r="AA976" s="332"/>
      <c r="AB976" s="332"/>
      <c r="AC976" s="262" t="s">
        <v>253</v>
      </c>
      <c r="AD976" s="262"/>
      <c r="AE976" s="262"/>
      <c r="AF976" s="262"/>
      <c r="AG976" s="262"/>
      <c r="AH976" s="331" t="s">
        <v>277</v>
      </c>
      <c r="AI976" s="333"/>
      <c r="AJ976" s="333"/>
      <c r="AK976" s="333"/>
      <c r="AL976" s="333" t="s">
        <v>21</v>
      </c>
      <c r="AM976" s="333"/>
      <c r="AN976" s="333"/>
      <c r="AO976" s="407"/>
      <c r="AP976" s="408" t="s">
        <v>220</v>
      </c>
      <c r="AQ976" s="408"/>
      <c r="AR976" s="408"/>
      <c r="AS976" s="408"/>
      <c r="AT976" s="408"/>
      <c r="AU976" s="408"/>
      <c r="AV976" s="408"/>
      <c r="AW976" s="408"/>
      <c r="AX976" s="408"/>
      <c r="AY976">
        <f t="shared" ref="AY976:AY977" si="121">$AY$974</f>
        <v>1</v>
      </c>
    </row>
    <row r="977" spans="1:51" ht="50.1" customHeight="1" x14ac:dyDescent="0.15">
      <c r="A977" s="387">
        <v>1</v>
      </c>
      <c r="B977" s="387">
        <v>1</v>
      </c>
      <c r="C977" s="404" t="s">
        <v>685</v>
      </c>
      <c r="D977" s="401"/>
      <c r="E977" s="401"/>
      <c r="F977" s="401"/>
      <c r="G977" s="401"/>
      <c r="H977" s="401"/>
      <c r="I977" s="401"/>
      <c r="J977" s="402" t="s">
        <v>686</v>
      </c>
      <c r="K977" s="403"/>
      <c r="L977" s="403"/>
      <c r="M977" s="403"/>
      <c r="N977" s="403"/>
      <c r="O977" s="403"/>
      <c r="P977" s="302" t="s">
        <v>687</v>
      </c>
      <c r="Q977" s="303"/>
      <c r="R977" s="303"/>
      <c r="S977" s="303"/>
      <c r="T977" s="303"/>
      <c r="U977" s="303"/>
      <c r="V977" s="303"/>
      <c r="W977" s="303"/>
      <c r="X977" s="303"/>
      <c r="Y977" s="304">
        <v>7</v>
      </c>
      <c r="Z977" s="305"/>
      <c r="AA977" s="305"/>
      <c r="AB977" s="306"/>
      <c r="AC977" s="308" t="s">
        <v>79</v>
      </c>
      <c r="AD977" s="309"/>
      <c r="AE977" s="309"/>
      <c r="AF977" s="309"/>
      <c r="AG977" s="309"/>
      <c r="AH977" s="405" t="s">
        <v>686</v>
      </c>
      <c r="AI977" s="406"/>
      <c r="AJ977" s="406"/>
      <c r="AK977" s="406"/>
      <c r="AL977" s="312" t="s">
        <v>686</v>
      </c>
      <c r="AM977" s="313"/>
      <c r="AN977" s="313"/>
      <c r="AO977" s="314"/>
      <c r="AP977" s="307" t="s">
        <v>686</v>
      </c>
      <c r="AQ977" s="307"/>
      <c r="AR977" s="307"/>
      <c r="AS977" s="307"/>
      <c r="AT977" s="307"/>
      <c r="AU977" s="307"/>
      <c r="AV977" s="307"/>
      <c r="AW977" s="307"/>
      <c r="AX977" s="307"/>
      <c r="AY977">
        <f t="shared" si="121"/>
        <v>1</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5"/>
      <c r="AI978" s="406"/>
      <c r="AJ978" s="406"/>
      <c r="AK978" s="40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4"/>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4"/>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3"/>
      <c r="B1009" s="333"/>
      <c r="C1009" s="333" t="s">
        <v>26</v>
      </c>
      <c r="D1009" s="333"/>
      <c r="E1009" s="333"/>
      <c r="F1009" s="333"/>
      <c r="G1009" s="333"/>
      <c r="H1009" s="333"/>
      <c r="I1009" s="333"/>
      <c r="J1009" s="262" t="s">
        <v>219</v>
      </c>
      <c r="K1009" s="94"/>
      <c r="L1009" s="94"/>
      <c r="M1009" s="94"/>
      <c r="N1009" s="94"/>
      <c r="O1009" s="94"/>
      <c r="P1009" s="321" t="s">
        <v>195</v>
      </c>
      <c r="Q1009" s="321"/>
      <c r="R1009" s="321"/>
      <c r="S1009" s="321"/>
      <c r="T1009" s="321"/>
      <c r="U1009" s="321"/>
      <c r="V1009" s="321"/>
      <c r="W1009" s="321"/>
      <c r="X1009" s="321"/>
      <c r="Y1009" s="331" t="s">
        <v>217</v>
      </c>
      <c r="Z1009" s="332"/>
      <c r="AA1009" s="332"/>
      <c r="AB1009" s="332"/>
      <c r="AC1009" s="262" t="s">
        <v>253</v>
      </c>
      <c r="AD1009" s="262"/>
      <c r="AE1009" s="262"/>
      <c r="AF1009" s="262"/>
      <c r="AG1009" s="262"/>
      <c r="AH1009" s="331" t="s">
        <v>277</v>
      </c>
      <c r="AI1009" s="333"/>
      <c r="AJ1009" s="333"/>
      <c r="AK1009" s="333"/>
      <c r="AL1009" s="333" t="s">
        <v>21</v>
      </c>
      <c r="AM1009" s="333"/>
      <c r="AN1009" s="333"/>
      <c r="AO1009" s="407"/>
      <c r="AP1009" s="408" t="s">
        <v>220</v>
      </c>
      <c r="AQ1009" s="408"/>
      <c r="AR1009" s="408"/>
      <c r="AS1009" s="408"/>
      <c r="AT1009" s="408"/>
      <c r="AU1009" s="408"/>
      <c r="AV1009" s="408"/>
      <c r="AW1009" s="408"/>
      <c r="AX1009" s="408"/>
      <c r="AY1009">
        <f t="shared" ref="AY1009:AY1010" si="122">$AY$1007</f>
        <v>1</v>
      </c>
    </row>
    <row r="1010" spans="1:51" ht="30" customHeight="1" x14ac:dyDescent="0.15">
      <c r="A1010" s="387">
        <v>1</v>
      </c>
      <c r="B1010" s="387">
        <v>1</v>
      </c>
      <c r="C1010" s="404" t="s">
        <v>697</v>
      </c>
      <c r="D1010" s="401"/>
      <c r="E1010" s="401"/>
      <c r="F1010" s="401"/>
      <c r="G1010" s="401"/>
      <c r="H1010" s="401"/>
      <c r="I1010" s="401"/>
      <c r="J1010" s="402">
        <v>8040001007537</v>
      </c>
      <c r="K1010" s="403"/>
      <c r="L1010" s="403"/>
      <c r="M1010" s="403"/>
      <c r="N1010" s="403"/>
      <c r="O1010" s="403"/>
      <c r="P1010" s="302" t="s">
        <v>701</v>
      </c>
      <c r="Q1010" s="303"/>
      <c r="R1010" s="303"/>
      <c r="S1010" s="303"/>
      <c r="T1010" s="303"/>
      <c r="U1010" s="303"/>
      <c r="V1010" s="303"/>
      <c r="W1010" s="303"/>
      <c r="X1010" s="303"/>
      <c r="Y1010" s="304">
        <v>0.7</v>
      </c>
      <c r="Z1010" s="305"/>
      <c r="AA1010" s="305"/>
      <c r="AB1010" s="306"/>
      <c r="AC1010" s="308" t="s">
        <v>287</v>
      </c>
      <c r="AD1010" s="309"/>
      <c r="AE1010" s="309"/>
      <c r="AF1010" s="309"/>
      <c r="AG1010" s="309"/>
      <c r="AH1010" s="405" t="s">
        <v>790</v>
      </c>
      <c r="AI1010" s="406"/>
      <c r="AJ1010" s="406"/>
      <c r="AK1010" s="406"/>
      <c r="AL1010" s="312" t="s">
        <v>790</v>
      </c>
      <c r="AM1010" s="313"/>
      <c r="AN1010" s="313"/>
      <c r="AO1010" s="314"/>
      <c r="AP1010" s="307" t="s">
        <v>790</v>
      </c>
      <c r="AQ1010" s="307"/>
      <c r="AR1010" s="307"/>
      <c r="AS1010" s="307"/>
      <c r="AT1010" s="307"/>
      <c r="AU1010" s="307"/>
      <c r="AV1010" s="307"/>
      <c r="AW1010" s="307"/>
      <c r="AX1010" s="307"/>
      <c r="AY1010">
        <f t="shared" si="122"/>
        <v>1</v>
      </c>
    </row>
    <row r="1011" spans="1:51" ht="30" customHeight="1" x14ac:dyDescent="0.15">
      <c r="A1011" s="387">
        <v>2</v>
      </c>
      <c r="B1011" s="387">
        <v>1</v>
      </c>
      <c r="C1011" s="404" t="s">
        <v>696</v>
      </c>
      <c r="D1011" s="401"/>
      <c r="E1011" s="401"/>
      <c r="F1011" s="401"/>
      <c r="G1011" s="401"/>
      <c r="H1011" s="401"/>
      <c r="I1011" s="401"/>
      <c r="J1011" s="402">
        <v>8010001074167</v>
      </c>
      <c r="K1011" s="403"/>
      <c r="L1011" s="403"/>
      <c r="M1011" s="403"/>
      <c r="N1011" s="403"/>
      <c r="O1011" s="403"/>
      <c r="P1011" s="302" t="s">
        <v>698</v>
      </c>
      <c r="Q1011" s="303"/>
      <c r="R1011" s="303"/>
      <c r="S1011" s="303"/>
      <c r="T1011" s="303"/>
      <c r="U1011" s="303"/>
      <c r="V1011" s="303"/>
      <c r="W1011" s="303"/>
      <c r="X1011" s="303"/>
      <c r="Y1011" s="304">
        <v>0.4</v>
      </c>
      <c r="Z1011" s="305"/>
      <c r="AA1011" s="305"/>
      <c r="AB1011" s="306"/>
      <c r="AC1011" s="308" t="s">
        <v>287</v>
      </c>
      <c r="AD1011" s="309"/>
      <c r="AE1011" s="309"/>
      <c r="AF1011" s="309"/>
      <c r="AG1011" s="309"/>
      <c r="AH1011" s="405" t="s">
        <v>790</v>
      </c>
      <c r="AI1011" s="406"/>
      <c r="AJ1011" s="406"/>
      <c r="AK1011" s="406"/>
      <c r="AL1011" s="312" t="s">
        <v>790</v>
      </c>
      <c r="AM1011" s="313"/>
      <c r="AN1011" s="313"/>
      <c r="AO1011" s="314"/>
      <c r="AP1011" s="307" t="s">
        <v>790</v>
      </c>
      <c r="AQ1011" s="307"/>
      <c r="AR1011" s="307"/>
      <c r="AS1011" s="307"/>
      <c r="AT1011" s="307"/>
      <c r="AU1011" s="307"/>
      <c r="AV1011" s="307"/>
      <c r="AW1011" s="307"/>
      <c r="AX1011" s="307"/>
      <c r="AY1011">
        <f>COUNTA($C$1011)</f>
        <v>1</v>
      </c>
    </row>
    <row r="1012" spans="1:51" ht="30" customHeight="1" x14ac:dyDescent="0.15">
      <c r="A1012" s="387">
        <v>3</v>
      </c>
      <c r="B1012" s="387">
        <v>1</v>
      </c>
      <c r="C1012" s="404" t="s">
        <v>695</v>
      </c>
      <c r="D1012" s="401"/>
      <c r="E1012" s="401"/>
      <c r="F1012" s="401"/>
      <c r="G1012" s="401"/>
      <c r="H1012" s="401"/>
      <c r="I1012" s="401"/>
      <c r="J1012" s="402">
        <v>2070001036729</v>
      </c>
      <c r="K1012" s="403"/>
      <c r="L1012" s="403"/>
      <c r="M1012" s="403"/>
      <c r="N1012" s="403"/>
      <c r="O1012" s="403"/>
      <c r="P1012" s="302" t="s">
        <v>701</v>
      </c>
      <c r="Q1012" s="303"/>
      <c r="R1012" s="303"/>
      <c r="S1012" s="303"/>
      <c r="T1012" s="303"/>
      <c r="U1012" s="303"/>
      <c r="V1012" s="303"/>
      <c r="W1012" s="303"/>
      <c r="X1012" s="303"/>
      <c r="Y1012" s="304">
        <v>0.2</v>
      </c>
      <c r="Z1012" s="305"/>
      <c r="AA1012" s="305"/>
      <c r="AB1012" s="306"/>
      <c r="AC1012" s="308" t="s">
        <v>287</v>
      </c>
      <c r="AD1012" s="309"/>
      <c r="AE1012" s="309"/>
      <c r="AF1012" s="309"/>
      <c r="AG1012" s="309"/>
      <c r="AH1012" s="310" t="s">
        <v>790</v>
      </c>
      <c r="AI1012" s="311"/>
      <c r="AJ1012" s="311"/>
      <c r="AK1012" s="311"/>
      <c r="AL1012" s="312" t="s">
        <v>790</v>
      </c>
      <c r="AM1012" s="313"/>
      <c r="AN1012" s="313"/>
      <c r="AO1012" s="314"/>
      <c r="AP1012" s="307" t="s">
        <v>790</v>
      </c>
      <c r="AQ1012" s="307"/>
      <c r="AR1012" s="307"/>
      <c r="AS1012" s="307"/>
      <c r="AT1012" s="307"/>
      <c r="AU1012" s="307"/>
      <c r="AV1012" s="307"/>
      <c r="AW1012" s="307"/>
      <c r="AX1012" s="307"/>
      <c r="AY1012">
        <f>COUNTA($C$1012)</f>
        <v>1</v>
      </c>
    </row>
    <row r="1013" spans="1:51" ht="30" customHeight="1" x14ac:dyDescent="0.15">
      <c r="A1013" s="387">
        <v>4</v>
      </c>
      <c r="B1013" s="387">
        <v>1</v>
      </c>
      <c r="C1013" s="404" t="s">
        <v>694</v>
      </c>
      <c r="D1013" s="401"/>
      <c r="E1013" s="401"/>
      <c r="F1013" s="401"/>
      <c r="G1013" s="401"/>
      <c r="H1013" s="401"/>
      <c r="I1013" s="401"/>
      <c r="J1013" s="402">
        <v>7010001023050</v>
      </c>
      <c r="K1013" s="403"/>
      <c r="L1013" s="403"/>
      <c r="M1013" s="403"/>
      <c r="N1013" s="403"/>
      <c r="O1013" s="403"/>
      <c r="P1013" s="302" t="s">
        <v>702</v>
      </c>
      <c r="Q1013" s="303"/>
      <c r="R1013" s="303"/>
      <c r="S1013" s="303"/>
      <c r="T1013" s="303"/>
      <c r="U1013" s="303"/>
      <c r="V1013" s="303"/>
      <c r="W1013" s="303"/>
      <c r="X1013" s="303"/>
      <c r="Y1013" s="304">
        <v>0.2</v>
      </c>
      <c r="Z1013" s="305"/>
      <c r="AA1013" s="305"/>
      <c r="AB1013" s="306"/>
      <c r="AC1013" s="308" t="s">
        <v>287</v>
      </c>
      <c r="AD1013" s="309"/>
      <c r="AE1013" s="309"/>
      <c r="AF1013" s="309"/>
      <c r="AG1013" s="309"/>
      <c r="AH1013" s="310" t="s">
        <v>790</v>
      </c>
      <c r="AI1013" s="311"/>
      <c r="AJ1013" s="311"/>
      <c r="AK1013" s="311"/>
      <c r="AL1013" s="312" t="s">
        <v>790</v>
      </c>
      <c r="AM1013" s="313"/>
      <c r="AN1013" s="313"/>
      <c r="AO1013" s="314"/>
      <c r="AP1013" s="307" t="s">
        <v>790</v>
      </c>
      <c r="AQ1013" s="307"/>
      <c r="AR1013" s="307"/>
      <c r="AS1013" s="307"/>
      <c r="AT1013" s="307"/>
      <c r="AU1013" s="307"/>
      <c r="AV1013" s="307"/>
      <c r="AW1013" s="307"/>
      <c r="AX1013" s="307"/>
      <c r="AY1013">
        <f>COUNTA($C$1013)</f>
        <v>1</v>
      </c>
    </row>
    <row r="1014" spans="1:51" ht="30" customHeight="1" x14ac:dyDescent="0.15">
      <c r="A1014" s="387">
        <v>5</v>
      </c>
      <c r="B1014" s="387">
        <v>1</v>
      </c>
      <c r="C1014" s="404" t="s">
        <v>693</v>
      </c>
      <c r="D1014" s="401"/>
      <c r="E1014" s="401"/>
      <c r="F1014" s="401"/>
      <c r="G1014" s="401"/>
      <c r="H1014" s="401"/>
      <c r="I1014" s="401"/>
      <c r="J1014" s="402">
        <v>5010001099497</v>
      </c>
      <c r="K1014" s="403"/>
      <c r="L1014" s="403"/>
      <c r="M1014" s="403"/>
      <c r="N1014" s="403"/>
      <c r="O1014" s="403"/>
      <c r="P1014" s="302" t="s">
        <v>703</v>
      </c>
      <c r="Q1014" s="303"/>
      <c r="R1014" s="303"/>
      <c r="S1014" s="303"/>
      <c r="T1014" s="303"/>
      <c r="U1014" s="303"/>
      <c r="V1014" s="303"/>
      <c r="W1014" s="303"/>
      <c r="X1014" s="303"/>
      <c r="Y1014" s="304">
        <v>0.5</v>
      </c>
      <c r="Z1014" s="305"/>
      <c r="AA1014" s="305"/>
      <c r="AB1014" s="306"/>
      <c r="AC1014" s="308" t="s">
        <v>287</v>
      </c>
      <c r="AD1014" s="309"/>
      <c r="AE1014" s="309"/>
      <c r="AF1014" s="309"/>
      <c r="AG1014" s="309"/>
      <c r="AH1014" s="310" t="s">
        <v>790</v>
      </c>
      <c r="AI1014" s="311"/>
      <c r="AJ1014" s="311"/>
      <c r="AK1014" s="311"/>
      <c r="AL1014" s="312" t="s">
        <v>790</v>
      </c>
      <c r="AM1014" s="313"/>
      <c r="AN1014" s="313"/>
      <c r="AO1014" s="314"/>
      <c r="AP1014" s="307" t="s">
        <v>790</v>
      </c>
      <c r="AQ1014" s="307"/>
      <c r="AR1014" s="307"/>
      <c r="AS1014" s="307"/>
      <c r="AT1014" s="307"/>
      <c r="AU1014" s="307"/>
      <c r="AV1014" s="307"/>
      <c r="AW1014" s="307"/>
      <c r="AX1014" s="307"/>
      <c r="AY1014">
        <f>COUNTA($C$1014)</f>
        <v>1</v>
      </c>
    </row>
    <row r="1015" spans="1:51" ht="30" customHeight="1" x14ac:dyDescent="0.15">
      <c r="A1015" s="387">
        <v>6</v>
      </c>
      <c r="B1015" s="387">
        <v>1</v>
      </c>
      <c r="C1015" s="404" t="s">
        <v>692</v>
      </c>
      <c r="D1015" s="401"/>
      <c r="E1015" s="401"/>
      <c r="F1015" s="401"/>
      <c r="G1015" s="401"/>
      <c r="H1015" s="401"/>
      <c r="I1015" s="401"/>
      <c r="J1015" s="402">
        <v>8010001036745</v>
      </c>
      <c r="K1015" s="403"/>
      <c r="L1015" s="403"/>
      <c r="M1015" s="403"/>
      <c r="N1015" s="403"/>
      <c r="O1015" s="403"/>
      <c r="P1015" s="302" t="s">
        <v>704</v>
      </c>
      <c r="Q1015" s="303"/>
      <c r="R1015" s="303"/>
      <c r="S1015" s="303"/>
      <c r="T1015" s="303"/>
      <c r="U1015" s="303"/>
      <c r="V1015" s="303"/>
      <c r="W1015" s="303"/>
      <c r="X1015" s="303"/>
      <c r="Y1015" s="304">
        <v>0.3</v>
      </c>
      <c r="Z1015" s="305"/>
      <c r="AA1015" s="305"/>
      <c r="AB1015" s="306"/>
      <c r="AC1015" s="308" t="s">
        <v>287</v>
      </c>
      <c r="AD1015" s="309"/>
      <c r="AE1015" s="309"/>
      <c r="AF1015" s="309"/>
      <c r="AG1015" s="309"/>
      <c r="AH1015" s="310" t="s">
        <v>790</v>
      </c>
      <c r="AI1015" s="311"/>
      <c r="AJ1015" s="311"/>
      <c r="AK1015" s="311"/>
      <c r="AL1015" s="312" t="s">
        <v>790</v>
      </c>
      <c r="AM1015" s="313"/>
      <c r="AN1015" s="313"/>
      <c r="AO1015" s="314"/>
      <c r="AP1015" s="307" t="s">
        <v>790</v>
      </c>
      <c r="AQ1015" s="307"/>
      <c r="AR1015" s="307"/>
      <c r="AS1015" s="307"/>
      <c r="AT1015" s="307"/>
      <c r="AU1015" s="307"/>
      <c r="AV1015" s="307"/>
      <c r="AW1015" s="307"/>
      <c r="AX1015" s="307"/>
      <c r="AY1015">
        <f>COUNTA($C$1015)</f>
        <v>1</v>
      </c>
    </row>
    <row r="1016" spans="1:51" ht="30" customHeight="1" x14ac:dyDescent="0.15">
      <c r="A1016" s="387">
        <v>7</v>
      </c>
      <c r="B1016" s="387">
        <v>1</v>
      </c>
      <c r="C1016" s="404" t="s">
        <v>691</v>
      </c>
      <c r="D1016" s="401"/>
      <c r="E1016" s="401"/>
      <c r="F1016" s="401"/>
      <c r="G1016" s="401"/>
      <c r="H1016" s="401"/>
      <c r="I1016" s="401"/>
      <c r="J1016" s="402">
        <v>2021001016122</v>
      </c>
      <c r="K1016" s="403"/>
      <c r="L1016" s="403"/>
      <c r="M1016" s="403"/>
      <c r="N1016" s="403"/>
      <c r="O1016" s="403"/>
      <c r="P1016" s="302" t="s">
        <v>704</v>
      </c>
      <c r="Q1016" s="303"/>
      <c r="R1016" s="303"/>
      <c r="S1016" s="303"/>
      <c r="T1016" s="303"/>
      <c r="U1016" s="303"/>
      <c r="V1016" s="303"/>
      <c r="W1016" s="303"/>
      <c r="X1016" s="303"/>
      <c r="Y1016" s="304">
        <v>0.1</v>
      </c>
      <c r="Z1016" s="305"/>
      <c r="AA1016" s="305"/>
      <c r="AB1016" s="306"/>
      <c r="AC1016" s="308" t="s">
        <v>287</v>
      </c>
      <c r="AD1016" s="309"/>
      <c r="AE1016" s="309"/>
      <c r="AF1016" s="309"/>
      <c r="AG1016" s="309"/>
      <c r="AH1016" s="310" t="s">
        <v>790</v>
      </c>
      <c r="AI1016" s="311"/>
      <c r="AJ1016" s="311"/>
      <c r="AK1016" s="311"/>
      <c r="AL1016" s="312" t="s">
        <v>790</v>
      </c>
      <c r="AM1016" s="313"/>
      <c r="AN1016" s="313"/>
      <c r="AO1016" s="314"/>
      <c r="AP1016" s="307" t="s">
        <v>790</v>
      </c>
      <c r="AQ1016" s="307"/>
      <c r="AR1016" s="307"/>
      <c r="AS1016" s="307"/>
      <c r="AT1016" s="307"/>
      <c r="AU1016" s="307"/>
      <c r="AV1016" s="307"/>
      <c r="AW1016" s="307"/>
      <c r="AX1016" s="307"/>
      <c r="AY1016">
        <f>COUNTA($C$1016)</f>
        <v>1</v>
      </c>
    </row>
    <row r="1017" spans="1:51" ht="30" customHeight="1" x14ac:dyDescent="0.15">
      <c r="A1017" s="387">
        <v>8</v>
      </c>
      <c r="B1017" s="387">
        <v>1</v>
      </c>
      <c r="C1017" s="404" t="s">
        <v>690</v>
      </c>
      <c r="D1017" s="401"/>
      <c r="E1017" s="401"/>
      <c r="F1017" s="401"/>
      <c r="G1017" s="401"/>
      <c r="H1017" s="401"/>
      <c r="I1017" s="401"/>
      <c r="J1017" s="402">
        <v>1010001092605</v>
      </c>
      <c r="K1017" s="403"/>
      <c r="L1017" s="403"/>
      <c r="M1017" s="403"/>
      <c r="N1017" s="403"/>
      <c r="O1017" s="403"/>
      <c r="P1017" s="302" t="s">
        <v>705</v>
      </c>
      <c r="Q1017" s="303"/>
      <c r="R1017" s="303"/>
      <c r="S1017" s="303"/>
      <c r="T1017" s="303"/>
      <c r="U1017" s="303"/>
      <c r="V1017" s="303"/>
      <c r="W1017" s="303"/>
      <c r="X1017" s="303"/>
      <c r="Y1017" s="304">
        <v>0</v>
      </c>
      <c r="Z1017" s="305"/>
      <c r="AA1017" s="305"/>
      <c r="AB1017" s="306"/>
      <c r="AC1017" s="308" t="s">
        <v>287</v>
      </c>
      <c r="AD1017" s="309"/>
      <c r="AE1017" s="309"/>
      <c r="AF1017" s="309"/>
      <c r="AG1017" s="309"/>
      <c r="AH1017" s="310" t="s">
        <v>790</v>
      </c>
      <c r="AI1017" s="311"/>
      <c r="AJ1017" s="311"/>
      <c r="AK1017" s="311"/>
      <c r="AL1017" s="312" t="s">
        <v>790</v>
      </c>
      <c r="AM1017" s="313"/>
      <c r="AN1017" s="313"/>
      <c r="AO1017" s="314"/>
      <c r="AP1017" s="307" t="s">
        <v>790</v>
      </c>
      <c r="AQ1017" s="307"/>
      <c r="AR1017" s="307"/>
      <c r="AS1017" s="307"/>
      <c r="AT1017" s="307"/>
      <c r="AU1017" s="307"/>
      <c r="AV1017" s="307"/>
      <c r="AW1017" s="307"/>
      <c r="AX1017" s="307"/>
      <c r="AY1017">
        <f>COUNTA($C$1017)</f>
        <v>1</v>
      </c>
    </row>
    <row r="1018" spans="1:51" ht="30" customHeight="1" x14ac:dyDescent="0.15">
      <c r="A1018" s="387">
        <v>9</v>
      </c>
      <c r="B1018" s="387">
        <v>1</v>
      </c>
      <c r="C1018" s="404" t="s">
        <v>689</v>
      </c>
      <c r="D1018" s="401"/>
      <c r="E1018" s="401"/>
      <c r="F1018" s="401"/>
      <c r="G1018" s="401"/>
      <c r="H1018" s="401"/>
      <c r="I1018" s="401"/>
      <c r="J1018" s="402">
        <v>8020001092531</v>
      </c>
      <c r="K1018" s="403"/>
      <c r="L1018" s="403"/>
      <c r="M1018" s="403"/>
      <c r="N1018" s="403"/>
      <c r="O1018" s="403"/>
      <c r="P1018" s="302" t="s">
        <v>700</v>
      </c>
      <c r="Q1018" s="303"/>
      <c r="R1018" s="303"/>
      <c r="S1018" s="303"/>
      <c r="T1018" s="303"/>
      <c r="U1018" s="303"/>
      <c r="V1018" s="303"/>
      <c r="W1018" s="303"/>
      <c r="X1018" s="303"/>
      <c r="Y1018" s="304">
        <v>0</v>
      </c>
      <c r="Z1018" s="305"/>
      <c r="AA1018" s="305"/>
      <c r="AB1018" s="306"/>
      <c r="AC1018" s="308" t="s">
        <v>287</v>
      </c>
      <c r="AD1018" s="309"/>
      <c r="AE1018" s="309"/>
      <c r="AF1018" s="309"/>
      <c r="AG1018" s="309"/>
      <c r="AH1018" s="310" t="s">
        <v>790</v>
      </c>
      <c r="AI1018" s="311"/>
      <c r="AJ1018" s="311"/>
      <c r="AK1018" s="311"/>
      <c r="AL1018" s="312" t="s">
        <v>790</v>
      </c>
      <c r="AM1018" s="313"/>
      <c r="AN1018" s="313"/>
      <c r="AO1018" s="314"/>
      <c r="AP1018" s="307" t="s">
        <v>790</v>
      </c>
      <c r="AQ1018" s="307"/>
      <c r="AR1018" s="307"/>
      <c r="AS1018" s="307"/>
      <c r="AT1018" s="307"/>
      <c r="AU1018" s="307"/>
      <c r="AV1018" s="307"/>
      <c r="AW1018" s="307"/>
      <c r="AX1018" s="307"/>
      <c r="AY1018">
        <f>COUNTA($C$1018)</f>
        <v>1</v>
      </c>
    </row>
    <row r="1019" spans="1:51" ht="30" customHeight="1" x14ac:dyDescent="0.15">
      <c r="A1019" s="387">
        <v>10</v>
      </c>
      <c r="B1019" s="387">
        <v>1</v>
      </c>
      <c r="C1019" s="404" t="s">
        <v>688</v>
      </c>
      <c r="D1019" s="401"/>
      <c r="E1019" s="401"/>
      <c r="F1019" s="401"/>
      <c r="G1019" s="401"/>
      <c r="H1019" s="401"/>
      <c r="I1019" s="401"/>
      <c r="J1019" s="402">
        <v>3010701008726</v>
      </c>
      <c r="K1019" s="403"/>
      <c r="L1019" s="403"/>
      <c r="M1019" s="403"/>
      <c r="N1019" s="403"/>
      <c r="O1019" s="403"/>
      <c r="P1019" s="302" t="s">
        <v>704</v>
      </c>
      <c r="Q1019" s="303"/>
      <c r="R1019" s="303"/>
      <c r="S1019" s="303"/>
      <c r="T1019" s="303"/>
      <c r="U1019" s="303"/>
      <c r="V1019" s="303"/>
      <c r="W1019" s="303"/>
      <c r="X1019" s="303"/>
      <c r="Y1019" s="304">
        <v>0</v>
      </c>
      <c r="Z1019" s="305"/>
      <c r="AA1019" s="305"/>
      <c r="AB1019" s="306"/>
      <c r="AC1019" s="308" t="s">
        <v>287</v>
      </c>
      <c r="AD1019" s="309"/>
      <c r="AE1019" s="309"/>
      <c r="AF1019" s="309"/>
      <c r="AG1019" s="309"/>
      <c r="AH1019" s="310" t="s">
        <v>790</v>
      </c>
      <c r="AI1019" s="311"/>
      <c r="AJ1019" s="311"/>
      <c r="AK1019" s="311"/>
      <c r="AL1019" s="312" t="s">
        <v>790</v>
      </c>
      <c r="AM1019" s="313"/>
      <c r="AN1019" s="313"/>
      <c r="AO1019" s="314"/>
      <c r="AP1019" s="307" t="s">
        <v>790</v>
      </c>
      <c r="AQ1019" s="307"/>
      <c r="AR1019" s="307"/>
      <c r="AS1019" s="307"/>
      <c r="AT1019" s="307"/>
      <c r="AU1019" s="307"/>
      <c r="AV1019" s="307"/>
      <c r="AW1019" s="307"/>
      <c r="AX1019" s="307"/>
      <c r="AY1019">
        <f>COUNTA($C$1019)</f>
        <v>1</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33"/>
      <c r="B1042" s="333"/>
      <c r="C1042" s="333" t="s">
        <v>26</v>
      </c>
      <c r="D1042" s="333"/>
      <c r="E1042" s="333"/>
      <c r="F1042" s="333"/>
      <c r="G1042" s="333"/>
      <c r="H1042" s="333"/>
      <c r="I1042" s="333"/>
      <c r="J1042" s="262" t="s">
        <v>219</v>
      </c>
      <c r="K1042" s="94"/>
      <c r="L1042" s="94"/>
      <c r="M1042" s="94"/>
      <c r="N1042" s="94"/>
      <c r="O1042" s="94"/>
      <c r="P1042" s="321" t="s">
        <v>195</v>
      </c>
      <c r="Q1042" s="321"/>
      <c r="R1042" s="321"/>
      <c r="S1042" s="321"/>
      <c r="T1042" s="321"/>
      <c r="U1042" s="321"/>
      <c r="V1042" s="321"/>
      <c r="W1042" s="321"/>
      <c r="X1042" s="321"/>
      <c r="Y1042" s="331" t="s">
        <v>217</v>
      </c>
      <c r="Z1042" s="332"/>
      <c r="AA1042" s="332"/>
      <c r="AB1042" s="332"/>
      <c r="AC1042" s="262" t="s">
        <v>253</v>
      </c>
      <c r="AD1042" s="262"/>
      <c r="AE1042" s="262"/>
      <c r="AF1042" s="262"/>
      <c r="AG1042" s="262"/>
      <c r="AH1042" s="331" t="s">
        <v>277</v>
      </c>
      <c r="AI1042" s="333"/>
      <c r="AJ1042" s="333"/>
      <c r="AK1042" s="333"/>
      <c r="AL1042" s="333" t="s">
        <v>21</v>
      </c>
      <c r="AM1042" s="333"/>
      <c r="AN1042" s="333"/>
      <c r="AO1042" s="407"/>
      <c r="AP1042" s="408" t="s">
        <v>220</v>
      </c>
      <c r="AQ1042" s="408"/>
      <c r="AR1042" s="408"/>
      <c r="AS1042" s="408"/>
      <c r="AT1042" s="408"/>
      <c r="AU1042" s="408"/>
      <c r="AV1042" s="408"/>
      <c r="AW1042" s="408"/>
      <c r="AX1042" s="408"/>
      <c r="AY1042">
        <f t="shared" ref="AY1042:AY1043" si="123">$AY$1040</f>
        <v>1</v>
      </c>
    </row>
    <row r="1043" spans="1:51" ht="50.1" customHeight="1" x14ac:dyDescent="0.15">
      <c r="A1043" s="387">
        <v>1</v>
      </c>
      <c r="B1043" s="387">
        <v>1</v>
      </c>
      <c r="C1043" s="404" t="s">
        <v>685</v>
      </c>
      <c r="D1043" s="401"/>
      <c r="E1043" s="401"/>
      <c r="F1043" s="401"/>
      <c r="G1043" s="401"/>
      <c r="H1043" s="401"/>
      <c r="I1043" s="401"/>
      <c r="J1043" s="402" t="s">
        <v>686</v>
      </c>
      <c r="K1043" s="403"/>
      <c r="L1043" s="403"/>
      <c r="M1043" s="403"/>
      <c r="N1043" s="403"/>
      <c r="O1043" s="403"/>
      <c r="P1043" s="302" t="s">
        <v>724</v>
      </c>
      <c r="Q1043" s="303"/>
      <c r="R1043" s="303"/>
      <c r="S1043" s="303"/>
      <c r="T1043" s="303"/>
      <c r="U1043" s="303"/>
      <c r="V1043" s="303"/>
      <c r="W1043" s="303"/>
      <c r="X1043" s="303"/>
      <c r="Y1043" s="304">
        <v>5</v>
      </c>
      <c r="Z1043" s="305"/>
      <c r="AA1043" s="305"/>
      <c r="AB1043" s="306"/>
      <c r="AC1043" s="308" t="s">
        <v>79</v>
      </c>
      <c r="AD1043" s="309"/>
      <c r="AE1043" s="309"/>
      <c r="AF1043" s="309"/>
      <c r="AG1043" s="309"/>
      <c r="AH1043" s="405" t="s">
        <v>686</v>
      </c>
      <c r="AI1043" s="406"/>
      <c r="AJ1043" s="406"/>
      <c r="AK1043" s="406"/>
      <c r="AL1043" s="312" t="s">
        <v>686</v>
      </c>
      <c r="AM1043" s="313"/>
      <c r="AN1043" s="313"/>
      <c r="AO1043" s="314"/>
      <c r="AP1043" s="307" t="s">
        <v>686</v>
      </c>
      <c r="AQ1043" s="307"/>
      <c r="AR1043" s="307"/>
      <c r="AS1043" s="307"/>
      <c r="AT1043" s="307"/>
      <c r="AU1043" s="307"/>
      <c r="AV1043" s="307"/>
      <c r="AW1043" s="307"/>
      <c r="AX1043" s="307"/>
      <c r="AY1043">
        <f t="shared" si="123"/>
        <v>1</v>
      </c>
    </row>
    <row r="1044" spans="1:51" ht="30" customHeight="1" x14ac:dyDescent="0.15">
      <c r="A1044" s="387">
        <v>2</v>
      </c>
      <c r="B1044" s="387">
        <v>1</v>
      </c>
      <c r="C1044" s="404" t="s">
        <v>722</v>
      </c>
      <c r="D1044" s="401"/>
      <c r="E1044" s="401"/>
      <c r="F1044" s="401"/>
      <c r="G1044" s="401"/>
      <c r="H1044" s="401"/>
      <c r="I1044" s="401"/>
      <c r="J1044" s="402" t="s">
        <v>686</v>
      </c>
      <c r="K1044" s="403"/>
      <c r="L1044" s="403"/>
      <c r="M1044" s="403"/>
      <c r="N1044" s="403"/>
      <c r="O1044" s="403"/>
      <c r="P1044" s="302" t="s">
        <v>723</v>
      </c>
      <c r="Q1044" s="303"/>
      <c r="R1044" s="303"/>
      <c r="S1044" s="303"/>
      <c r="T1044" s="303"/>
      <c r="U1044" s="303"/>
      <c r="V1044" s="303"/>
      <c r="W1044" s="303"/>
      <c r="X1044" s="303"/>
      <c r="Y1044" s="304">
        <v>0.1</v>
      </c>
      <c r="Z1044" s="305"/>
      <c r="AA1044" s="305"/>
      <c r="AB1044" s="306"/>
      <c r="AC1044" s="308" t="s">
        <v>79</v>
      </c>
      <c r="AD1044" s="309"/>
      <c r="AE1044" s="309"/>
      <c r="AF1044" s="309"/>
      <c r="AG1044" s="309"/>
      <c r="AH1044" s="405" t="s">
        <v>686</v>
      </c>
      <c r="AI1044" s="406"/>
      <c r="AJ1044" s="406"/>
      <c r="AK1044" s="406"/>
      <c r="AL1044" s="312" t="s">
        <v>686</v>
      </c>
      <c r="AM1044" s="313"/>
      <c r="AN1044" s="313"/>
      <c r="AO1044" s="314"/>
      <c r="AP1044" s="307" t="s">
        <v>686</v>
      </c>
      <c r="AQ1044" s="307"/>
      <c r="AR1044" s="307"/>
      <c r="AS1044" s="307"/>
      <c r="AT1044" s="307"/>
      <c r="AU1044" s="307"/>
      <c r="AV1044" s="307"/>
      <c r="AW1044" s="307"/>
      <c r="AX1044" s="307"/>
      <c r="AY1044">
        <f>COUNTA($C$1044)</f>
        <v>1</v>
      </c>
    </row>
    <row r="1045" spans="1:51" ht="30" hidden="1" customHeight="1" x14ac:dyDescent="0.15">
      <c r="A1045" s="387">
        <v>3</v>
      </c>
      <c r="B1045" s="387">
        <v>1</v>
      </c>
      <c r="C1045" s="404"/>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4"/>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33"/>
      <c r="B1075" s="333"/>
      <c r="C1075" s="333" t="s">
        <v>26</v>
      </c>
      <c r="D1075" s="333"/>
      <c r="E1075" s="333"/>
      <c r="F1075" s="333"/>
      <c r="G1075" s="333"/>
      <c r="H1075" s="333"/>
      <c r="I1075" s="333"/>
      <c r="J1075" s="262" t="s">
        <v>219</v>
      </c>
      <c r="K1075" s="94"/>
      <c r="L1075" s="94"/>
      <c r="M1075" s="94"/>
      <c r="N1075" s="94"/>
      <c r="O1075" s="94"/>
      <c r="P1075" s="321" t="s">
        <v>195</v>
      </c>
      <c r="Q1075" s="321"/>
      <c r="R1075" s="321"/>
      <c r="S1075" s="321"/>
      <c r="T1075" s="321"/>
      <c r="U1075" s="321"/>
      <c r="V1075" s="321"/>
      <c r="W1075" s="321"/>
      <c r="X1075" s="321"/>
      <c r="Y1075" s="331" t="s">
        <v>217</v>
      </c>
      <c r="Z1075" s="332"/>
      <c r="AA1075" s="332"/>
      <c r="AB1075" s="332"/>
      <c r="AC1075" s="262" t="s">
        <v>253</v>
      </c>
      <c r="AD1075" s="262"/>
      <c r="AE1075" s="262"/>
      <c r="AF1075" s="262"/>
      <c r="AG1075" s="262"/>
      <c r="AH1075" s="331" t="s">
        <v>277</v>
      </c>
      <c r="AI1075" s="333"/>
      <c r="AJ1075" s="333"/>
      <c r="AK1075" s="333"/>
      <c r="AL1075" s="333" t="s">
        <v>21</v>
      </c>
      <c r="AM1075" s="333"/>
      <c r="AN1075" s="333"/>
      <c r="AO1075" s="407"/>
      <c r="AP1075" s="408" t="s">
        <v>220</v>
      </c>
      <c r="AQ1075" s="408"/>
      <c r="AR1075" s="408"/>
      <c r="AS1075" s="408"/>
      <c r="AT1075" s="408"/>
      <c r="AU1075" s="408"/>
      <c r="AV1075" s="408"/>
      <c r="AW1075" s="408"/>
      <c r="AX1075" s="408"/>
      <c r="AY1075">
        <f t="shared" ref="AY1075:AY1076" si="124">$AY$1073</f>
        <v>1</v>
      </c>
    </row>
    <row r="1076" spans="1:51" ht="30" customHeight="1" x14ac:dyDescent="0.15">
      <c r="A1076" s="387">
        <v>1</v>
      </c>
      <c r="B1076" s="387">
        <v>1</v>
      </c>
      <c r="C1076" s="404" t="s">
        <v>726</v>
      </c>
      <c r="D1076" s="401"/>
      <c r="E1076" s="401"/>
      <c r="F1076" s="401"/>
      <c r="G1076" s="401"/>
      <c r="H1076" s="401"/>
      <c r="I1076" s="401"/>
      <c r="J1076" s="402">
        <v>5010601020795</v>
      </c>
      <c r="K1076" s="403"/>
      <c r="L1076" s="403"/>
      <c r="M1076" s="403"/>
      <c r="N1076" s="403"/>
      <c r="O1076" s="403"/>
      <c r="P1076" s="302" t="s">
        <v>739</v>
      </c>
      <c r="Q1076" s="303"/>
      <c r="R1076" s="303"/>
      <c r="S1076" s="303"/>
      <c r="T1076" s="303"/>
      <c r="U1076" s="303"/>
      <c r="V1076" s="303"/>
      <c r="W1076" s="303"/>
      <c r="X1076" s="303"/>
      <c r="Y1076" s="304">
        <v>7</v>
      </c>
      <c r="Z1076" s="305"/>
      <c r="AA1076" s="305"/>
      <c r="AB1076" s="306"/>
      <c r="AC1076" s="308" t="s">
        <v>281</v>
      </c>
      <c r="AD1076" s="309"/>
      <c r="AE1076" s="309"/>
      <c r="AF1076" s="309"/>
      <c r="AG1076" s="309"/>
      <c r="AH1076" s="405">
        <v>2</v>
      </c>
      <c r="AI1076" s="406"/>
      <c r="AJ1076" s="406"/>
      <c r="AK1076" s="406"/>
      <c r="AL1076" s="312">
        <v>97.7</v>
      </c>
      <c r="AM1076" s="313"/>
      <c r="AN1076" s="313"/>
      <c r="AO1076" s="314"/>
      <c r="AP1076" s="307" t="s">
        <v>686</v>
      </c>
      <c r="AQ1076" s="307"/>
      <c r="AR1076" s="307"/>
      <c r="AS1076" s="307"/>
      <c r="AT1076" s="307"/>
      <c r="AU1076" s="307"/>
      <c r="AV1076" s="307"/>
      <c r="AW1076" s="307"/>
      <c r="AX1076" s="307"/>
      <c r="AY1076">
        <f t="shared" si="124"/>
        <v>1</v>
      </c>
    </row>
    <row r="1077" spans="1:51" ht="30" customHeight="1" x14ac:dyDescent="0.15">
      <c r="A1077" s="387">
        <v>2</v>
      </c>
      <c r="B1077" s="387">
        <v>1</v>
      </c>
      <c r="C1077" s="404" t="s">
        <v>692</v>
      </c>
      <c r="D1077" s="401"/>
      <c r="E1077" s="401"/>
      <c r="F1077" s="401"/>
      <c r="G1077" s="401"/>
      <c r="H1077" s="401"/>
      <c r="I1077" s="401"/>
      <c r="J1077" s="402">
        <v>8010001036745</v>
      </c>
      <c r="K1077" s="403"/>
      <c r="L1077" s="403"/>
      <c r="M1077" s="403"/>
      <c r="N1077" s="403"/>
      <c r="O1077" s="403"/>
      <c r="P1077" s="302" t="s">
        <v>739</v>
      </c>
      <c r="Q1077" s="303"/>
      <c r="R1077" s="303"/>
      <c r="S1077" s="303"/>
      <c r="T1077" s="303"/>
      <c r="U1077" s="303"/>
      <c r="V1077" s="303"/>
      <c r="W1077" s="303"/>
      <c r="X1077" s="303"/>
      <c r="Y1077" s="304">
        <v>4</v>
      </c>
      <c r="Z1077" s="305"/>
      <c r="AA1077" s="305"/>
      <c r="AB1077" s="306"/>
      <c r="AC1077" s="308" t="s">
        <v>287</v>
      </c>
      <c r="AD1077" s="309"/>
      <c r="AE1077" s="309"/>
      <c r="AF1077" s="309"/>
      <c r="AG1077" s="309"/>
      <c r="AH1077" s="405" t="s">
        <v>686</v>
      </c>
      <c r="AI1077" s="406"/>
      <c r="AJ1077" s="406"/>
      <c r="AK1077" s="406"/>
      <c r="AL1077" s="312" t="s">
        <v>686</v>
      </c>
      <c r="AM1077" s="313"/>
      <c r="AN1077" s="313"/>
      <c r="AO1077" s="314"/>
      <c r="AP1077" s="307" t="s">
        <v>686</v>
      </c>
      <c r="AQ1077" s="307"/>
      <c r="AR1077" s="307"/>
      <c r="AS1077" s="307"/>
      <c r="AT1077" s="307"/>
      <c r="AU1077" s="307"/>
      <c r="AV1077" s="307"/>
      <c r="AW1077" s="307"/>
      <c r="AX1077" s="307"/>
      <c r="AY1077">
        <f>COUNTA($C$1077)</f>
        <v>1</v>
      </c>
    </row>
    <row r="1078" spans="1:51" ht="30" customHeight="1" x14ac:dyDescent="0.15">
      <c r="A1078" s="387">
        <v>3</v>
      </c>
      <c r="B1078" s="387">
        <v>1</v>
      </c>
      <c r="C1078" s="404" t="s">
        <v>731</v>
      </c>
      <c r="D1078" s="401"/>
      <c r="E1078" s="401"/>
      <c r="F1078" s="401"/>
      <c r="G1078" s="401"/>
      <c r="H1078" s="401"/>
      <c r="I1078" s="401"/>
      <c r="J1078" s="402">
        <v>6180001002699</v>
      </c>
      <c r="K1078" s="403"/>
      <c r="L1078" s="403"/>
      <c r="M1078" s="403"/>
      <c r="N1078" s="403"/>
      <c r="O1078" s="403"/>
      <c r="P1078" s="302" t="s">
        <v>743</v>
      </c>
      <c r="Q1078" s="303"/>
      <c r="R1078" s="303"/>
      <c r="S1078" s="303"/>
      <c r="T1078" s="303"/>
      <c r="U1078" s="303"/>
      <c r="V1078" s="303"/>
      <c r="W1078" s="303"/>
      <c r="X1078" s="303"/>
      <c r="Y1078" s="304">
        <v>3</v>
      </c>
      <c r="Z1078" s="305"/>
      <c r="AA1078" s="305"/>
      <c r="AB1078" s="306"/>
      <c r="AC1078" s="308" t="s">
        <v>287</v>
      </c>
      <c r="AD1078" s="309"/>
      <c r="AE1078" s="309"/>
      <c r="AF1078" s="309"/>
      <c r="AG1078" s="309"/>
      <c r="AH1078" s="310" t="s">
        <v>686</v>
      </c>
      <c r="AI1078" s="311"/>
      <c r="AJ1078" s="311"/>
      <c r="AK1078" s="311"/>
      <c r="AL1078" s="312" t="s">
        <v>686</v>
      </c>
      <c r="AM1078" s="313"/>
      <c r="AN1078" s="313"/>
      <c r="AO1078" s="314"/>
      <c r="AP1078" s="307" t="s">
        <v>686</v>
      </c>
      <c r="AQ1078" s="307"/>
      <c r="AR1078" s="307"/>
      <c r="AS1078" s="307"/>
      <c r="AT1078" s="307"/>
      <c r="AU1078" s="307"/>
      <c r="AV1078" s="307"/>
      <c r="AW1078" s="307"/>
      <c r="AX1078" s="307"/>
      <c r="AY1078">
        <f>COUNTA($C$1078)</f>
        <v>1</v>
      </c>
    </row>
    <row r="1079" spans="1:51" ht="30" customHeight="1" x14ac:dyDescent="0.15">
      <c r="A1079" s="387">
        <v>4</v>
      </c>
      <c r="B1079" s="387">
        <v>1</v>
      </c>
      <c r="C1079" s="404" t="s">
        <v>732</v>
      </c>
      <c r="D1079" s="401"/>
      <c r="E1079" s="401"/>
      <c r="F1079" s="401"/>
      <c r="G1079" s="401"/>
      <c r="H1079" s="401"/>
      <c r="I1079" s="401"/>
      <c r="J1079" s="402">
        <v>4010001143256</v>
      </c>
      <c r="K1079" s="403"/>
      <c r="L1079" s="403"/>
      <c r="M1079" s="403"/>
      <c r="N1079" s="403"/>
      <c r="O1079" s="403"/>
      <c r="P1079" s="302" t="s">
        <v>742</v>
      </c>
      <c r="Q1079" s="303"/>
      <c r="R1079" s="303"/>
      <c r="S1079" s="303"/>
      <c r="T1079" s="303"/>
      <c r="U1079" s="303"/>
      <c r="V1079" s="303"/>
      <c r="W1079" s="303"/>
      <c r="X1079" s="303"/>
      <c r="Y1079" s="304">
        <v>2</v>
      </c>
      <c r="Z1079" s="305"/>
      <c r="AA1079" s="305"/>
      <c r="AB1079" s="306"/>
      <c r="AC1079" s="308" t="s">
        <v>281</v>
      </c>
      <c r="AD1079" s="309"/>
      <c r="AE1079" s="309"/>
      <c r="AF1079" s="309"/>
      <c r="AG1079" s="309"/>
      <c r="AH1079" s="310">
        <v>5</v>
      </c>
      <c r="AI1079" s="311"/>
      <c r="AJ1079" s="311"/>
      <c r="AK1079" s="311"/>
      <c r="AL1079" s="312">
        <v>99.7</v>
      </c>
      <c r="AM1079" s="313"/>
      <c r="AN1079" s="313"/>
      <c r="AO1079" s="314"/>
      <c r="AP1079" s="307" t="s">
        <v>686</v>
      </c>
      <c r="AQ1079" s="307"/>
      <c r="AR1079" s="307"/>
      <c r="AS1079" s="307"/>
      <c r="AT1079" s="307"/>
      <c r="AU1079" s="307"/>
      <c r="AV1079" s="307"/>
      <c r="AW1079" s="307"/>
      <c r="AX1079" s="307"/>
      <c r="AY1079">
        <f>COUNTA($C$1079)</f>
        <v>1</v>
      </c>
    </row>
    <row r="1080" spans="1:51" ht="30" customHeight="1" x14ac:dyDescent="0.15">
      <c r="A1080" s="387">
        <v>5</v>
      </c>
      <c r="B1080" s="387">
        <v>1</v>
      </c>
      <c r="C1080" s="404" t="s">
        <v>733</v>
      </c>
      <c r="D1080" s="401"/>
      <c r="E1080" s="401"/>
      <c r="F1080" s="401"/>
      <c r="G1080" s="401"/>
      <c r="H1080" s="401"/>
      <c r="I1080" s="401"/>
      <c r="J1080" s="402">
        <v>4010001115346</v>
      </c>
      <c r="K1080" s="403"/>
      <c r="L1080" s="403"/>
      <c r="M1080" s="403"/>
      <c r="N1080" s="403"/>
      <c r="O1080" s="403"/>
      <c r="P1080" s="302" t="s">
        <v>699</v>
      </c>
      <c r="Q1080" s="303"/>
      <c r="R1080" s="303"/>
      <c r="S1080" s="303"/>
      <c r="T1080" s="303"/>
      <c r="U1080" s="303"/>
      <c r="V1080" s="303"/>
      <c r="W1080" s="303"/>
      <c r="X1080" s="303"/>
      <c r="Y1080" s="304">
        <v>2</v>
      </c>
      <c r="Z1080" s="305"/>
      <c r="AA1080" s="305"/>
      <c r="AB1080" s="306"/>
      <c r="AC1080" s="308" t="s">
        <v>287</v>
      </c>
      <c r="AD1080" s="309"/>
      <c r="AE1080" s="309"/>
      <c r="AF1080" s="309"/>
      <c r="AG1080" s="309"/>
      <c r="AH1080" s="310" t="s">
        <v>686</v>
      </c>
      <c r="AI1080" s="311"/>
      <c r="AJ1080" s="311"/>
      <c r="AK1080" s="311"/>
      <c r="AL1080" s="312" t="s">
        <v>686</v>
      </c>
      <c r="AM1080" s="313"/>
      <c r="AN1080" s="313"/>
      <c r="AO1080" s="314"/>
      <c r="AP1080" s="307" t="s">
        <v>686</v>
      </c>
      <c r="AQ1080" s="307"/>
      <c r="AR1080" s="307"/>
      <c r="AS1080" s="307"/>
      <c r="AT1080" s="307"/>
      <c r="AU1080" s="307"/>
      <c r="AV1080" s="307"/>
      <c r="AW1080" s="307"/>
      <c r="AX1080" s="307"/>
      <c r="AY1080">
        <f>COUNTA($C$1080)</f>
        <v>1</v>
      </c>
    </row>
    <row r="1081" spans="1:51" ht="30" customHeight="1" x14ac:dyDescent="0.15">
      <c r="A1081" s="387">
        <v>6</v>
      </c>
      <c r="B1081" s="387">
        <v>1</v>
      </c>
      <c r="C1081" s="404" t="s">
        <v>734</v>
      </c>
      <c r="D1081" s="401"/>
      <c r="E1081" s="401"/>
      <c r="F1081" s="401"/>
      <c r="G1081" s="401"/>
      <c r="H1081" s="401"/>
      <c r="I1081" s="401"/>
      <c r="J1081" s="402">
        <v>3010401019131</v>
      </c>
      <c r="K1081" s="403"/>
      <c r="L1081" s="403"/>
      <c r="M1081" s="403"/>
      <c r="N1081" s="403"/>
      <c r="O1081" s="403"/>
      <c r="P1081" s="302" t="s">
        <v>741</v>
      </c>
      <c r="Q1081" s="303"/>
      <c r="R1081" s="303"/>
      <c r="S1081" s="303"/>
      <c r="T1081" s="303"/>
      <c r="U1081" s="303"/>
      <c r="V1081" s="303"/>
      <c r="W1081" s="303"/>
      <c r="X1081" s="303"/>
      <c r="Y1081" s="304">
        <v>2</v>
      </c>
      <c r="Z1081" s="305"/>
      <c r="AA1081" s="305"/>
      <c r="AB1081" s="306"/>
      <c r="AC1081" s="308" t="s">
        <v>281</v>
      </c>
      <c r="AD1081" s="309"/>
      <c r="AE1081" s="309"/>
      <c r="AF1081" s="309"/>
      <c r="AG1081" s="309"/>
      <c r="AH1081" s="310">
        <v>3</v>
      </c>
      <c r="AI1081" s="311"/>
      <c r="AJ1081" s="311"/>
      <c r="AK1081" s="311"/>
      <c r="AL1081" s="312">
        <v>78.7</v>
      </c>
      <c r="AM1081" s="313"/>
      <c r="AN1081" s="313"/>
      <c r="AO1081" s="314"/>
      <c r="AP1081" s="307" t="s">
        <v>686</v>
      </c>
      <c r="AQ1081" s="307"/>
      <c r="AR1081" s="307"/>
      <c r="AS1081" s="307"/>
      <c r="AT1081" s="307"/>
      <c r="AU1081" s="307"/>
      <c r="AV1081" s="307"/>
      <c r="AW1081" s="307"/>
      <c r="AX1081" s="307"/>
      <c r="AY1081">
        <f>COUNTA($C$1081)</f>
        <v>1</v>
      </c>
    </row>
    <row r="1082" spans="1:51" ht="30" customHeight="1" x14ac:dyDescent="0.15">
      <c r="A1082" s="387">
        <v>7</v>
      </c>
      <c r="B1082" s="387">
        <v>1</v>
      </c>
      <c r="C1082" s="404" t="s">
        <v>735</v>
      </c>
      <c r="D1082" s="401"/>
      <c r="E1082" s="401"/>
      <c r="F1082" s="401"/>
      <c r="G1082" s="401"/>
      <c r="H1082" s="401"/>
      <c r="I1082" s="401"/>
      <c r="J1082" s="402">
        <v>3011401006210</v>
      </c>
      <c r="K1082" s="403"/>
      <c r="L1082" s="403"/>
      <c r="M1082" s="403"/>
      <c r="N1082" s="403"/>
      <c r="O1082" s="403"/>
      <c r="P1082" s="302" t="s">
        <v>740</v>
      </c>
      <c r="Q1082" s="303"/>
      <c r="R1082" s="303"/>
      <c r="S1082" s="303"/>
      <c r="T1082" s="303"/>
      <c r="U1082" s="303"/>
      <c r="V1082" s="303"/>
      <c r="W1082" s="303"/>
      <c r="X1082" s="303"/>
      <c r="Y1082" s="304">
        <v>2</v>
      </c>
      <c r="Z1082" s="305"/>
      <c r="AA1082" s="305"/>
      <c r="AB1082" s="306"/>
      <c r="AC1082" s="308" t="s">
        <v>287</v>
      </c>
      <c r="AD1082" s="309"/>
      <c r="AE1082" s="309"/>
      <c r="AF1082" s="309"/>
      <c r="AG1082" s="309"/>
      <c r="AH1082" s="310" t="s">
        <v>686</v>
      </c>
      <c r="AI1082" s="311"/>
      <c r="AJ1082" s="311"/>
      <c r="AK1082" s="311"/>
      <c r="AL1082" s="312" t="s">
        <v>686</v>
      </c>
      <c r="AM1082" s="313"/>
      <c r="AN1082" s="313"/>
      <c r="AO1082" s="314"/>
      <c r="AP1082" s="307" t="s">
        <v>686</v>
      </c>
      <c r="AQ1082" s="307"/>
      <c r="AR1082" s="307"/>
      <c r="AS1082" s="307"/>
      <c r="AT1082" s="307"/>
      <c r="AU1082" s="307"/>
      <c r="AV1082" s="307"/>
      <c r="AW1082" s="307"/>
      <c r="AX1082" s="307"/>
      <c r="AY1082">
        <f>COUNTA($C$1082)</f>
        <v>1</v>
      </c>
    </row>
    <row r="1083" spans="1:51" ht="30" customHeight="1" x14ac:dyDescent="0.15">
      <c r="A1083" s="387">
        <v>8</v>
      </c>
      <c r="B1083" s="387">
        <v>1</v>
      </c>
      <c r="C1083" s="404" t="s">
        <v>736</v>
      </c>
      <c r="D1083" s="401"/>
      <c r="E1083" s="401"/>
      <c r="F1083" s="401"/>
      <c r="G1083" s="401"/>
      <c r="H1083" s="401"/>
      <c r="I1083" s="401"/>
      <c r="J1083" s="402">
        <v>2010901001143</v>
      </c>
      <c r="K1083" s="403"/>
      <c r="L1083" s="403"/>
      <c r="M1083" s="403"/>
      <c r="N1083" s="403"/>
      <c r="O1083" s="403"/>
      <c r="P1083" s="302" t="s">
        <v>739</v>
      </c>
      <c r="Q1083" s="303"/>
      <c r="R1083" s="303"/>
      <c r="S1083" s="303"/>
      <c r="T1083" s="303"/>
      <c r="U1083" s="303"/>
      <c r="V1083" s="303"/>
      <c r="W1083" s="303"/>
      <c r="X1083" s="303"/>
      <c r="Y1083" s="304">
        <v>1</v>
      </c>
      <c r="Z1083" s="305"/>
      <c r="AA1083" s="305"/>
      <c r="AB1083" s="306"/>
      <c r="AC1083" s="308" t="s">
        <v>287</v>
      </c>
      <c r="AD1083" s="309"/>
      <c r="AE1083" s="309"/>
      <c r="AF1083" s="309"/>
      <c r="AG1083" s="309"/>
      <c r="AH1083" s="310" t="s">
        <v>686</v>
      </c>
      <c r="AI1083" s="311"/>
      <c r="AJ1083" s="311"/>
      <c r="AK1083" s="311"/>
      <c r="AL1083" s="312" t="s">
        <v>686</v>
      </c>
      <c r="AM1083" s="313"/>
      <c r="AN1083" s="313"/>
      <c r="AO1083" s="314"/>
      <c r="AP1083" s="307" t="s">
        <v>686</v>
      </c>
      <c r="AQ1083" s="307"/>
      <c r="AR1083" s="307"/>
      <c r="AS1083" s="307"/>
      <c r="AT1083" s="307"/>
      <c r="AU1083" s="307"/>
      <c r="AV1083" s="307"/>
      <c r="AW1083" s="307"/>
      <c r="AX1083" s="307"/>
      <c r="AY1083">
        <f>COUNTA($C$1083)</f>
        <v>1</v>
      </c>
    </row>
    <row r="1084" spans="1:51" ht="30" customHeight="1" x14ac:dyDescent="0.15">
      <c r="A1084" s="387">
        <v>9</v>
      </c>
      <c r="B1084" s="387">
        <v>1</v>
      </c>
      <c r="C1084" s="404" t="s">
        <v>730</v>
      </c>
      <c r="D1084" s="401"/>
      <c r="E1084" s="401"/>
      <c r="F1084" s="401"/>
      <c r="G1084" s="401"/>
      <c r="H1084" s="401"/>
      <c r="I1084" s="401"/>
      <c r="J1084" s="402">
        <v>7290001036116</v>
      </c>
      <c r="K1084" s="403"/>
      <c r="L1084" s="403"/>
      <c r="M1084" s="403"/>
      <c r="N1084" s="403"/>
      <c r="O1084" s="403"/>
      <c r="P1084" s="302" t="s">
        <v>738</v>
      </c>
      <c r="Q1084" s="303"/>
      <c r="R1084" s="303"/>
      <c r="S1084" s="303"/>
      <c r="T1084" s="303"/>
      <c r="U1084" s="303"/>
      <c r="V1084" s="303"/>
      <c r="W1084" s="303"/>
      <c r="X1084" s="303"/>
      <c r="Y1084" s="304">
        <v>1</v>
      </c>
      <c r="Z1084" s="305"/>
      <c r="AA1084" s="305"/>
      <c r="AB1084" s="306"/>
      <c r="AC1084" s="308" t="s">
        <v>281</v>
      </c>
      <c r="AD1084" s="309"/>
      <c r="AE1084" s="309"/>
      <c r="AF1084" s="309"/>
      <c r="AG1084" s="309"/>
      <c r="AH1084" s="310">
        <v>5</v>
      </c>
      <c r="AI1084" s="311"/>
      <c r="AJ1084" s="311"/>
      <c r="AK1084" s="311"/>
      <c r="AL1084" s="312">
        <v>84.5</v>
      </c>
      <c r="AM1084" s="313"/>
      <c r="AN1084" s="313"/>
      <c r="AO1084" s="314"/>
      <c r="AP1084" s="307" t="s">
        <v>686</v>
      </c>
      <c r="AQ1084" s="307"/>
      <c r="AR1084" s="307"/>
      <c r="AS1084" s="307"/>
      <c r="AT1084" s="307"/>
      <c r="AU1084" s="307"/>
      <c r="AV1084" s="307"/>
      <c r="AW1084" s="307"/>
      <c r="AX1084" s="307"/>
      <c r="AY1084">
        <f>COUNTA($C$1084)</f>
        <v>1</v>
      </c>
    </row>
    <row r="1085" spans="1:51" ht="30" customHeight="1" x14ac:dyDescent="0.15">
      <c r="A1085" s="387">
        <v>10</v>
      </c>
      <c r="B1085" s="387">
        <v>1</v>
      </c>
      <c r="C1085" s="404" t="s">
        <v>729</v>
      </c>
      <c r="D1085" s="401"/>
      <c r="E1085" s="401"/>
      <c r="F1085" s="401"/>
      <c r="G1085" s="401"/>
      <c r="H1085" s="401"/>
      <c r="I1085" s="401"/>
      <c r="J1085" s="402">
        <v>3010001105926</v>
      </c>
      <c r="K1085" s="403"/>
      <c r="L1085" s="403"/>
      <c r="M1085" s="403"/>
      <c r="N1085" s="403"/>
      <c r="O1085" s="403"/>
      <c r="P1085" s="302" t="s">
        <v>737</v>
      </c>
      <c r="Q1085" s="303"/>
      <c r="R1085" s="303"/>
      <c r="S1085" s="303"/>
      <c r="T1085" s="303"/>
      <c r="U1085" s="303"/>
      <c r="V1085" s="303"/>
      <c r="W1085" s="303"/>
      <c r="X1085" s="303"/>
      <c r="Y1085" s="304">
        <v>1</v>
      </c>
      <c r="Z1085" s="305"/>
      <c r="AA1085" s="305"/>
      <c r="AB1085" s="306"/>
      <c r="AC1085" s="308" t="s">
        <v>287</v>
      </c>
      <c r="AD1085" s="309"/>
      <c r="AE1085" s="309"/>
      <c r="AF1085" s="309"/>
      <c r="AG1085" s="309"/>
      <c r="AH1085" s="310" t="s">
        <v>686</v>
      </c>
      <c r="AI1085" s="311"/>
      <c r="AJ1085" s="311"/>
      <c r="AK1085" s="311"/>
      <c r="AL1085" s="312" t="s">
        <v>686</v>
      </c>
      <c r="AM1085" s="313"/>
      <c r="AN1085" s="313"/>
      <c r="AO1085" s="314"/>
      <c r="AP1085" s="307" t="s">
        <v>686</v>
      </c>
      <c r="AQ1085" s="307"/>
      <c r="AR1085" s="307"/>
      <c r="AS1085" s="307"/>
      <c r="AT1085" s="307"/>
      <c r="AU1085" s="307"/>
      <c r="AV1085" s="307"/>
      <c r="AW1085" s="307"/>
      <c r="AX1085" s="307"/>
      <c r="AY1085">
        <f>COUNTA($C$1085)</f>
        <v>1</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7" t="s">
        <v>244</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259</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214</v>
      </c>
      <c r="D1109" s="870"/>
      <c r="E1109" s="262" t="s">
        <v>213</v>
      </c>
      <c r="F1109" s="870"/>
      <c r="G1109" s="870"/>
      <c r="H1109" s="870"/>
      <c r="I1109" s="870"/>
      <c r="J1109" s="262" t="s">
        <v>219</v>
      </c>
      <c r="K1109" s="262"/>
      <c r="L1109" s="262"/>
      <c r="M1109" s="262"/>
      <c r="N1109" s="262"/>
      <c r="O1109" s="262"/>
      <c r="P1109" s="331" t="s">
        <v>27</v>
      </c>
      <c r="Q1109" s="331"/>
      <c r="R1109" s="331"/>
      <c r="S1109" s="331"/>
      <c r="T1109" s="331"/>
      <c r="U1109" s="331"/>
      <c r="V1109" s="331"/>
      <c r="W1109" s="331"/>
      <c r="X1109" s="331"/>
      <c r="Y1109" s="262" t="s">
        <v>221</v>
      </c>
      <c r="Z1109" s="870"/>
      <c r="AA1109" s="870"/>
      <c r="AB1109" s="870"/>
      <c r="AC1109" s="262" t="s">
        <v>196</v>
      </c>
      <c r="AD1109" s="262"/>
      <c r="AE1109" s="262"/>
      <c r="AF1109" s="262"/>
      <c r="AG1109" s="262"/>
      <c r="AH1109" s="331" t="s">
        <v>209</v>
      </c>
      <c r="AI1109" s="332"/>
      <c r="AJ1109" s="332"/>
      <c r="AK1109" s="332"/>
      <c r="AL1109" s="332" t="s">
        <v>21</v>
      </c>
      <c r="AM1109" s="332"/>
      <c r="AN1109" s="332"/>
      <c r="AO1109" s="873"/>
      <c r="AP1109" s="408" t="s">
        <v>245</v>
      </c>
      <c r="AQ1109" s="408"/>
      <c r="AR1109" s="408"/>
      <c r="AS1109" s="408"/>
      <c r="AT1109" s="408"/>
      <c r="AU1109" s="408"/>
      <c r="AV1109" s="408"/>
      <c r="AW1109" s="408"/>
      <c r="AX1109" s="408"/>
    </row>
    <row r="1110" spans="1:51" ht="50.1" customHeight="1" x14ac:dyDescent="0.15">
      <c r="A1110" s="387">
        <v>1</v>
      </c>
      <c r="B1110" s="387">
        <v>1</v>
      </c>
      <c r="C1110" s="872" t="s">
        <v>750</v>
      </c>
      <c r="D1110" s="872"/>
      <c r="E1110" s="247" t="s">
        <v>791</v>
      </c>
      <c r="F1110" s="871"/>
      <c r="G1110" s="871"/>
      <c r="H1110" s="871"/>
      <c r="I1110" s="871"/>
      <c r="J1110" s="402">
        <v>2010401083715</v>
      </c>
      <c r="K1110" s="403"/>
      <c r="L1110" s="403"/>
      <c r="M1110" s="403"/>
      <c r="N1110" s="403"/>
      <c r="O1110" s="403"/>
      <c r="P1110" s="302" t="s">
        <v>792</v>
      </c>
      <c r="Q1110" s="303"/>
      <c r="R1110" s="303"/>
      <c r="S1110" s="303"/>
      <c r="T1110" s="303"/>
      <c r="U1110" s="303"/>
      <c r="V1110" s="303"/>
      <c r="W1110" s="303"/>
      <c r="X1110" s="303"/>
      <c r="Y1110" s="304">
        <v>129</v>
      </c>
      <c r="Z1110" s="305"/>
      <c r="AA1110" s="305"/>
      <c r="AB1110" s="306"/>
      <c r="AC1110" s="308" t="s">
        <v>282</v>
      </c>
      <c r="AD1110" s="309"/>
      <c r="AE1110" s="309"/>
      <c r="AF1110" s="309"/>
      <c r="AG1110" s="309"/>
      <c r="AH1110" s="310">
        <v>2</v>
      </c>
      <c r="AI1110" s="311"/>
      <c r="AJ1110" s="311"/>
      <c r="AK1110" s="311"/>
      <c r="AL1110" s="312">
        <v>56</v>
      </c>
      <c r="AM1110" s="313"/>
      <c r="AN1110" s="313"/>
      <c r="AO1110" s="314"/>
      <c r="AP1110" s="307" t="s">
        <v>790</v>
      </c>
      <c r="AQ1110" s="307"/>
      <c r="AR1110" s="307"/>
      <c r="AS1110" s="307"/>
      <c r="AT1110" s="307"/>
      <c r="AU1110" s="307"/>
      <c r="AV1110" s="307"/>
      <c r="AW1110" s="307"/>
      <c r="AX1110" s="307"/>
    </row>
    <row r="1111" spans="1:51" ht="79.5" customHeight="1" x14ac:dyDescent="0.15">
      <c r="A1111" s="387">
        <v>2</v>
      </c>
      <c r="B1111" s="387">
        <v>1</v>
      </c>
      <c r="C1111" s="872" t="s">
        <v>750</v>
      </c>
      <c r="D1111" s="872"/>
      <c r="E1111" s="871" t="s">
        <v>788</v>
      </c>
      <c r="F1111" s="871"/>
      <c r="G1111" s="871"/>
      <c r="H1111" s="871"/>
      <c r="I1111" s="871"/>
      <c r="J1111" s="402">
        <v>7010001064648</v>
      </c>
      <c r="K1111" s="403"/>
      <c r="L1111" s="403"/>
      <c r="M1111" s="403"/>
      <c r="N1111" s="403"/>
      <c r="O1111" s="403"/>
      <c r="P1111" s="303" t="s">
        <v>789</v>
      </c>
      <c r="Q1111" s="303"/>
      <c r="R1111" s="303"/>
      <c r="S1111" s="303"/>
      <c r="T1111" s="303"/>
      <c r="U1111" s="303"/>
      <c r="V1111" s="303"/>
      <c r="W1111" s="303"/>
      <c r="X1111" s="303"/>
      <c r="Y1111" s="304">
        <v>10</v>
      </c>
      <c r="Z1111" s="305"/>
      <c r="AA1111" s="305"/>
      <c r="AB1111" s="306"/>
      <c r="AC1111" s="308" t="s">
        <v>282</v>
      </c>
      <c r="AD1111" s="309"/>
      <c r="AE1111" s="309"/>
      <c r="AF1111" s="309"/>
      <c r="AG1111" s="309"/>
      <c r="AH1111" s="310">
        <v>1</v>
      </c>
      <c r="AI1111" s="311"/>
      <c r="AJ1111" s="311"/>
      <c r="AK1111" s="311"/>
      <c r="AL1111" s="312">
        <v>89</v>
      </c>
      <c r="AM1111" s="313"/>
      <c r="AN1111" s="313"/>
      <c r="AO1111" s="314"/>
      <c r="AP1111" s="307" t="s">
        <v>790</v>
      </c>
      <c r="AQ1111" s="307"/>
      <c r="AR1111" s="307"/>
      <c r="AS1111" s="307"/>
      <c r="AT1111" s="307"/>
      <c r="AU1111" s="307"/>
      <c r="AV1111" s="307"/>
      <c r="AW1111" s="307"/>
      <c r="AX1111" s="307"/>
      <c r="AY1111">
        <f>COUNTA($E$1111)</f>
        <v>1</v>
      </c>
    </row>
    <row r="1112" spans="1:51" ht="30" hidden="1" customHeight="1" x14ac:dyDescent="0.15">
      <c r="A1112" s="387">
        <v>3</v>
      </c>
      <c r="B1112" s="387">
        <v>1</v>
      </c>
      <c r="C1112" s="872"/>
      <c r="D1112" s="872"/>
      <c r="E1112" s="871"/>
      <c r="F1112" s="871"/>
      <c r="G1112" s="871"/>
      <c r="H1112" s="871"/>
      <c r="I1112" s="871"/>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2"/>
      <c r="D1113" s="872"/>
      <c r="E1113" s="871"/>
      <c r="F1113" s="871"/>
      <c r="G1113" s="871"/>
      <c r="H1113" s="871"/>
      <c r="I1113" s="871"/>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2"/>
      <c r="D1114" s="872"/>
      <c r="E1114" s="871"/>
      <c r="F1114" s="871"/>
      <c r="G1114" s="871"/>
      <c r="H1114" s="871"/>
      <c r="I1114" s="871"/>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2"/>
      <c r="D1115" s="872"/>
      <c r="E1115" s="871"/>
      <c r="F1115" s="871"/>
      <c r="G1115" s="871"/>
      <c r="H1115" s="871"/>
      <c r="I1115" s="871"/>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2"/>
      <c r="D1116" s="872"/>
      <c r="E1116" s="871"/>
      <c r="F1116" s="871"/>
      <c r="G1116" s="871"/>
      <c r="H1116" s="871"/>
      <c r="I1116" s="871"/>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2"/>
      <c r="D1117" s="872"/>
      <c r="E1117" s="871"/>
      <c r="F1117" s="871"/>
      <c r="G1117" s="871"/>
      <c r="H1117" s="871"/>
      <c r="I1117" s="871"/>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2"/>
      <c r="D1118" s="872"/>
      <c r="E1118" s="871"/>
      <c r="F1118" s="871"/>
      <c r="G1118" s="871"/>
      <c r="H1118" s="871"/>
      <c r="I1118" s="871"/>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2"/>
      <c r="D1119" s="872"/>
      <c r="E1119" s="871"/>
      <c r="F1119" s="871"/>
      <c r="G1119" s="871"/>
      <c r="H1119" s="871"/>
      <c r="I1119" s="871"/>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2"/>
      <c r="D1120" s="872"/>
      <c r="E1120" s="871"/>
      <c r="F1120" s="871"/>
      <c r="G1120" s="871"/>
      <c r="H1120" s="871"/>
      <c r="I1120" s="871"/>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2"/>
      <c r="D1121" s="872"/>
      <c r="E1121" s="871"/>
      <c r="F1121" s="871"/>
      <c r="G1121" s="871"/>
      <c r="H1121" s="871"/>
      <c r="I1121" s="871"/>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2"/>
      <c r="D1122" s="872"/>
      <c r="E1122" s="871"/>
      <c r="F1122" s="871"/>
      <c r="G1122" s="871"/>
      <c r="H1122" s="871"/>
      <c r="I1122" s="871"/>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2"/>
      <c r="D1123" s="872"/>
      <c r="E1123" s="871"/>
      <c r="F1123" s="871"/>
      <c r="G1123" s="871"/>
      <c r="H1123" s="871"/>
      <c r="I1123" s="871"/>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2"/>
      <c r="D1124" s="872"/>
      <c r="E1124" s="871"/>
      <c r="F1124" s="871"/>
      <c r="G1124" s="871"/>
      <c r="H1124" s="871"/>
      <c r="I1124" s="871"/>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2"/>
      <c r="D1125" s="872"/>
      <c r="E1125" s="871"/>
      <c r="F1125" s="871"/>
      <c r="G1125" s="871"/>
      <c r="H1125" s="871"/>
      <c r="I1125" s="871"/>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2"/>
      <c r="D1126" s="872"/>
      <c r="E1126" s="871"/>
      <c r="F1126" s="871"/>
      <c r="G1126" s="871"/>
      <c r="H1126" s="871"/>
      <c r="I1126" s="871"/>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2"/>
      <c r="D1127" s="872"/>
      <c r="E1127" s="247"/>
      <c r="F1127" s="871"/>
      <c r="G1127" s="871"/>
      <c r="H1127" s="871"/>
      <c r="I1127" s="871"/>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2"/>
      <c r="D1128" s="872"/>
      <c r="E1128" s="871"/>
      <c r="F1128" s="871"/>
      <c r="G1128" s="871"/>
      <c r="H1128" s="871"/>
      <c r="I1128" s="871"/>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2"/>
      <c r="D1129" s="872"/>
      <c r="E1129" s="871"/>
      <c r="F1129" s="871"/>
      <c r="G1129" s="871"/>
      <c r="H1129" s="871"/>
      <c r="I1129" s="871"/>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2"/>
      <c r="D1130" s="872"/>
      <c r="E1130" s="871"/>
      <c r="F1130" s="871"/>
      <c r="G1130" s="871"/>
      <c r="H1130" s="871"/>
      <c r="I1130" s="871"/>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2"/>
      <c r="D1131" s="872"/>
      <c r="E1131" s="871"/>
      <c r="F1131" s="871"/>
      <c r="G1131" s="871"/>
      <c r="H1131" s="871"/>
      <c r="I1131" s="871"/>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2"/>
      <c r="D1132" s="872"/>
      <c r="E1132" s="871"/>
      <c r="F1132" s="871"/>
      <c r="G1132" s="871"/>
      <c r="H1132" s="871"/>
      <c r="I1132" s="871"/>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2"/>
      <c r="D1133" s="872"/>
      <c r="E1133" s="871"/>
      <c r="F1133" s="871"/>
      <c r="G1133" s="871"/>
      <c r="H1133" s="871"/>
      <c r="I1133" s="871"/>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2"/>
      <c r="D1134" s="872"/>
      <c r="E1134" s="871"/>
      <c r="F1134" s="871"/>
      <c r="G1134" s="871"/>
      <c r="H1134" s="871"/>
      <c r="I1134" s="871"/>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2"/>
      <c r="D1135" s="872"/>
      <c r="E1135" s="871"/>
      <c r="F1135" s="871"/>
      <c r="G1135" s="871"/>
      <c r="H1135" s="871"/>
      <c r="I1135" s="871"/>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2"/>
      <c r="D1136" s="872"/>
      <c r="E1136" s="871"/>
      <c r="F1136" s="871"/>
      <c r="G1136" s="871"/>
      <c r="H1136" s="871"/>
      <c r="I1136" s="871"/>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2"/>
      <c r="D1137" s="872"/>
      <c r="E1137" s="871"/>
      <c r="F1137" s="871"/>
      <c r="G1137" s="871"/>
      <c r="H1137" s="871"/>
      <c r="I1137" s="871"/>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2"/>
      <c r="D1138" s="872"/>
      <c r="E1138" s="871"/>
      <c r="F1138" s="871"/>
      <c r="G1138" s="871"/>
      <c r="H1138" s="871"/>
      <c r="I1138" s="871"/>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2"/>
      <c r="D1139" s="872"/>
      <c r="E1139" s="871"/>
      <c r="F1139" s="871"/>
      <c r="G1139" s="871"/>
      <c r="H1139" s="871"/>
      <c r="I1139" s="871"/>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26" max="49" man="1"/>
    <brk id="714" max="49" man="1"/>
    <brk id="747" max="49" man="1"/>
    <brk id="786" max="49" man="1"/>
    <brk id="875"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455</v>
      </c>
      <c r="AA1" s="29" t="s">
        <v>81</v>
      </c>
      <c r="AB1" s="29" t="s">
        <v>456</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652</v>
      </c>
      <c r="H2" s="13" t="str">
        <f>IF(G2="","",F2)</f>
        <v>一般会計</v>
      </c>
      <c r="I2" s="13" t="str">
        <f>IF(H2="","",IF(I1&lt;&gt;"",CONCATENATE(I1,"、",H2),H2))</f>
        <v>一般会計</v>
      </c>
      <c r="K2" s="14" t="s">
        <v>102</v>
      </c>
      <c r="L2" s="15"/>
      <c r="M2" s="13" t="str">
        <f>IF(L2="","",K2)</f>
        <v/>
      </c>
      <c r="N2" s="13" t="str">
        <f>IF(M2="","",IF(N1&lt;&gt;"",CONCATENATE(N1,"、",M2),M2))</f>
        <v/>
      </c>
      <c r="O2" s="13"/>
      <c r="P2" s="12" t="s">
        <v>73</v>
      </c>
      <c r="Q2" s="17" t="s">
        <v>652</v>
      </c>
      <c r="R2" s="13" t="str">
        <f>IF(Q2="","",P2)</f>
        <v>直接実施</v>
      </c>
      <c r="S2" s="13" t="str">
        <f>IF(R2="","",IF(S1&lt;&gt;"",CONCATENATE(S1,"、",R2),R2))</f>
        <v>直接実施</v>
      </c>
      <c r="T2" s="13"/>
      <c r="U2" s="86">
        <v>20</v>
      </c>
      <c r="W2" s="32" t="s">
        <v>174</v>
      </c>
      <c r="Y2" s="32" t="s">
        <v>67</v>
      </c>
      <c r="Z2" s="32" t="s">
        <v>67</v>
      </c>
      <c r="AA2" s="79" t="s">
        <v>320</v>
      </c>
      <c r="AB2" s="79" t="s">
        <v>550</v>
      </c>
      <c r="AC2" s="80" t="s">
        <v>134</v>
      </c>
      <c r="AD2" s="28"/>
      <c r="AE2" s="34" t="s">
        <v>170</v>
      </c>
      <c r="AF2" s="30"/>
      <c r="AG2" s="44" t="s">
        <v>281</v>
      </c>
      <c r="AI2" s="42" t="s">
        <v>315</v>
      </c>
      <c r="AK2" s="42" t="s">
        <v>211</v>
      </c>
      <c r="AM2" s="68"/>
      <c r="AN2" s="68"/>
      <c r="AP2" s="44" t="s">
        <v>281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652</v>
      </c>
      <c r="R3" s="13" t="str">
        <f t="shared" ref="R3:R8" si="3">IF(Q3="","",P3)</f>
        <v>委託・請負</v>
      </c>
      <c r="S3" s="13" t="str">
        <f t="shared" ref="S3:S8" si="4">IF(R3="",S2,IF(S2&lt;&gt;"",CONCATENATE(S2,"、",R3),R3))</f>
        <v>直接実施、委託・請負</v>
      </c>
      <c r="T3" s="13"/>
      <c r="U3" s="32" t="s">
        <v>582</v>
      </c>
      <c r="W3" s="32" t="s">
        <v>149</v>
      </c>
      <c r="Y3" s="32" t="s">
        <v>68</v>
      </c>
      <c r="Z3" s="32" t="s">
        <v>457</v>
      </c>
      <c r="AA3" s="79" t="s">
        <v>420</v>
      </c>
      <c r="AB3" s="79" t="s">
        <v>551</v>
      </c>
      <c r="AC3" s="80" t="s">
        <v>135</v>
      </c>
      <c r="AD3" s="28"/>
      <c r="AE3" s="34" t="s">
        <v>171</v>
      </c>
      <c r="AF3" s="30"/>
      <c r="AG3" s="44" t="s">
        <v>282</v>
      </c>
      <c r="AI3" s="42" t="s">
        <v>204</v>
      </c>
      <c r="AK3" s="42" t="str">
        <f>CHAR(CODE(AK2)+1)</f>
        <v>B</v>
      </c>
      <c r="AM3" s="68"/>
      <c r="AN3" s="68"/>
      <c r="AP3" s="44" t="s">
        <v>282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583</v>
      </c>
      <c r="W4" s="32" t="s">
        <v>150</v>
      </c>
      <c r="Y4" s="32" t="s">
        <v>327</v>
      </c>
      <c r="Z4" s="32" t="s">
        <v>458</v>
      </c>
      <c r="AA4" s="79" t="s">
        <v>421</v>
      </c>
      <c r="AB4" s="79" t="s">
        <v>552</v>
      </c>
      <c r="AC4" s="79" t="s">
        <v>136</v>
      </c>
      <c r="AD4" s="28"/>
      <c r="AE4" s="34" t="s">
        <v>172</v>
      </c>
      <c r="AF4" s="30"/>
      <c r="AG4" s="44" t="s">
        <v>283</v>
      </c>
      <c r="AI4" s="42" t="s">
        <v>206</v>
      </c>
      <c r="AK4" s="42" t="str">
        <f t="shared" ref="AK4:AK49" si="7">CHAR(CODE(AK3)+1)</f>
        <v>C</v>
      </c>
      <c r="AM4" s="68"/>
      <c r="AN4" s="68"/>
      <c r="AP4" s="44" t="s">
        <v>283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607</v>
      </c>
      <c r="Y5" s="32" t="s">
        <v>328</v>
      </c>
      <c r="Z5" s="32" t="s">
        <v>459</v>
      </c>
      <c r="AA5" s="79" t="s">
        <v>422</v>
      </c>
      <c r="AB5" s="79" t="s">
        <v>553</v>
      </c>
      <c r="AC5" s="79" t="s">
        <v>173</v>
      </c>
      <c r="AD5" s="31"/>
      <c r="AE5" s="34" t="s">
        <v>294</v>
      </c>
      <c r="AF5" s="30"/>
      <c r="AG5" s="44" t="s">
        <v>284</v>
      </c>
      <c r="AI5" s="42" t="s">
        <v>324</v>
      </c>
      <c r="AK5" s="42" t="str">
        <f t="shared" si="7"/>
        <v>D</v>
      </c>
      <c r="AP5" s="44" t="s">
        <v>284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296</v>
      </c>
      <c r="W6" s="32" t="s">
        <v>151</v>
      </c>
      <c r="Y6" s="32" t="s">
        <v>329</v>
      </c>
      <c r="Z6" s="32" t="s">
        <v>460</v>
      </c>
      <c r="AA6" s="79" t="s">
        <v>423</v>
      </c>
      <c r="AB6" s="79" t="s">
        <v>554</v>
      </c>
      <c r="AC6" s="79" t="s">
        <v>137</v>
      </c>
      <c r="AD6" s="31"/>
      <c r="AE6" s="34" t="s">
        <v>291</v>
      </c>
      <c r="AF6" s="30"/>
      <c r="AG6" s="44" t="s">
        <v>285</v>
      </c>
      <c r="AI6" s="42" t="s">
        <v>325</v>
      </c>
      <c r="AK6" s="42" t="str">
        <f>CHAR(CODE(AK5)+1)</f>
        <v>E</v>
      </c>
      <c r="AP6" s="44" t="s">
        <v>285</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330</v>
      </c>
      <c r="Z7" s="32" t="s">
        <v>461</v>
      </c>
      <c r="AA7" s="79" t="s">
        <v>424</v>
      </c>
      <c r="AB7" s="79" t="s">
        <v>555</v>
      </c>
      <c r="AC7" s="31"/>
      <c r="AD7" s="31"/>
      <c r="AE7" s="32" t="s">
        <v>137</v>
      </c>
      <c r="AF7" s="30"/>
      <c r="AG7" s="44" t="s">
        <v>286</v>
      </c>
      <c r="AH7" s="71"/>
      <c r="AI7" s="44" t="s">
        <v>309</v>
      </c>
      <c r="AK7" s="42" t="str">
        <f>CHAR(CODE(AK6)+1)</f>
        <v>F</v>
      </c>
      <c r="AP7" s="44" t="s">
        <v>286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322</v>
      </c>
      <c r="W8" s="32" t="s">
        <v>153</v>
      </c>
      <c r="Y8" s="32" t="s">
        <v>331</v>
      </c>
      <c r="Z8" s="32" t="s">
        <v>462</v>
      </c>
      <c r="AA8" s="79" t="s">
        <v>425</v>
      </c>
      <c r="AB8" s="79" t="s">
        <v>556</v>
      </c>
      <c r="AC8" s="31"/>
      <c r="AD8" s="31"/>
      <c r="AE8" s="31"/>
      <c r="AF8" s="30"/>
      <c r="AG8" s="44" t="s">
        <v>287</v>
      </c>
      <c r="AI8" s="42" t="s">
        <v>310</v>
      </c>
      <c r="AK8" s="42" t="str">
        <f t="shared" si="7"/>
        <v>G</v>
      </c>
      <c r="AP8" s="44" t="s">
        <v>287</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332</v>
      </c>
      <c r="Z9" s="32" t="s">
        <v>463</v>
      </c>
      <c r="AA9" s="79" t="s">
        <v>426</v>
      </c>
      <c r="AB9" s="79" t="s">
        <v>557</v>
      </c>
      <c r="AC9" s="31"/>
      <c r="AD9" s="31"/>
      <c r="AE9" s="31"/>
      <c r="AF9" s="30"/>
      <c r="AG9" s="44" t="s">
        <v>288</v>
      </c>
      <c r="AI9" s="67"/>
      <c r="AK9" s="42" t="str">
        <f t="shared" si="7"/>
        <v>H</v>
      </c>
      <c r="AP9" s="44" t="s">
        <v>288</v>
      </c>
    </row>
    <row r="10" spans="1:42" ht="13.5" customHeight="1" x14ac:dyDescent="0.15">
      <c r="A10" s="14" t="s">
        <v>242</v>
      </c>
      <c r="B10" s="15"/>
      <c r="C10" s="13" t="str">
        <f t="shared" si="0"/>
        <v/>
      </c>
      <c r="D10" s="13" t="str">
        <f t="shared" si="8"/>
        <v/>
      </c>
      <c r="F10" s="18" t="s">
        <v>116</v>
      </c>
      <c r="G10" s="17"/>
      <c r="H10" s="13" t="str">
        <f t="shared" si="1"/>
        <v/>
      </c>
      <c r="I10" s="13" t="str">
        <f t="shared" si="5"/>
        <v>一般会計</v>
      </c>
      <c r="K10" s="14" t="s">
        <v>246</v>
      </c>
      <c r="L10" s="15"/>
      <c r="M10" s="13" t="str">
        <f t="shared" si="2"/>
        <v/>
      </c>
      <c r="N10" s="13" t="str">
        <f t="shared" si="6"/>
        <v/>
      </c>
      <c r="O10" s="13"/>
      <c r="P10" s="13" t="str">
        <f>S8</f>
        <v>直接実施、委託・請負</v>
      </c>
      <c r="Q10" s="19"/>
      <c r="T10" s="13"/>
      <c r="W10" s="32" t="s">
        <v>155</v>
      </c>
      <c r="Y10" s="32" t="s">
        <v>333</v>
      </c>
      <c r="Z10" s="32" t="s">
        <v>464</v>
      </c>
      <c r="AA10" s="79" t="s">
        <v>427</v>
      </c>
      <c r="AB10" s="79" t="s">
        <v>558</v>
      </c>
      <c r="AC10" s="31"/>
      <c r="AD10" s="31"/>
      <c r="AE10" s="31"/>
      <c r="AF10" s="30"/>
      <c r="AG10" s="44" t="s">
        <v>273</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652</v>
      </c>
      <c r="M11" s="13" t="str">
        <f t="shared" si="2"/>
        <v>その他の事項経費</v>
      </c>
      <c r="N11" s="13" t="str">
        <f t="shared" si="6"/>
        <v>その他の事項経費</v>
      </c>
      <c r="O11" s="13"/>
      <c r="P11" s="13"/>
      <c r="Q11" s="19"/>
      <c r="T11" s="13"/>
      <c r="W11" s="32" t="s">
        <v>156</v>
      </c>
      <c r="Y11" s="32" t="s">
        <v>334</v>
      </c>
      <c r="Z11" s="32" t="s">
        <v>465</v>
      </c>
      <c r="AA11" s="79" t="s">
        <v>428</v>
      </c>
      <c r="AB11" s="79" t="s">
        <v>559</v>
      </c>
      <c r="AC11" s="31"/>
      <c r="AD11" s="31"/>
      <c r="AE11" s="31"/>
      <c r="AF11" s="30"/>
      <c r="AG11" s="42" t="s">
        <v>276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584</v>
      </c>
      <c r="W12" s="32" t="s">
        <v>157</v>
      </c>
      <c r="Y12" s="32" t="s">
        <v>335</v>
      </c>
      <c r="Z12" s="32" t="s">
        <v>466</v>
      </c>
      <c r="AA12" s="79" t="s">
        <v>429</v>
      </c>
      <c r="AB12" s="79" t="s">
        <v>560</v>
      </c>
      <c r="AC12" s="31"/>
      <c r="AD12" s="31"/>
      <c r="AE12" s="31"/>
      <c r="AF12" s="30"/>
      <c r="AG12" s="42" t="s">
        <v>274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336</v>
      </c>
      <c r="Z13" s="32" t="s">
        <v>467</v>
      </c>
      <c r="AA13" s="79" t="s">
        <v>430</v>
      </c>
      <c r="AB13" s="79" t="s">
        <v>561</v>
      </c>
      <c r="AC13" s="31"/>
      <c r="AD13" s="31"/>
      <c r="AE13" s="31"/>
      <c r="AF13" s="30"/>
      <c r="AG13" s="42" t="s">
        <v>275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585</v>
      </c>
      <c r="W14" s="32" t="s">
        <v>159</v>
      </c>
      <c r="Y14" s="32" t="s">
        <v>337</v>
      </c>
      <c r="Z14" s="32" t="s">
        <v>468</v>
      </c>
      <c r="AA14" s="79" t="s">
        <v>431</v>
      </c>
      <c r="AB14" s="79" t="s">
        <v>562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586</v>
      </c>
      <c r="W15" s="32" t="s">
        <v>160</v>
      </c>
      <c r="Y15" s="32" t="s">
        <v>338</v>
      </c>
      <c r="Z15" s="32" t="s">
        <v>469</v>
      </c>
      <c r="AA15" s="79" t="s">
        <v>432</v>
      </c>
      <c r="AB15" s="79" t="s">
        <v>563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587</v>
      </c>
      <c r="W16" s="32" t="s">
        <v>161</v>
      </c>
      <c r="Y16" s="32" t="s">
        <v>339</v>
      </c>
      <c r="Z16" s="32" t="s">
        <v>470</v>
      </c>
      <c r="AA16" s="79" t="s">
        <v>433</v>
      </c>
      <c r="AB16" s="79" t="s">
        <v>564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588</v>
      </c>
      <c r="W17" s="32" t="s">
        <v>162</v>
      </c>
      <c r="Y17" s="32" t="s">
        <v>340</v>
      </c>
      <c r="Z17" s="32" t="s">
        <v>471</v>
      </c>
      <c r="AA17" s="79" t="s">
        <v>434</v>
      </c>
      <c r="AB17" s="79" t="s">
        <v>565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589</v>
      </c>
      <c r="W18" s="32" t="s">
        <v>163</v>
      </c>
      <c r="Y18" s="32" t="s">
        <v>341</v>
      </c>
      <c r="Z18" s="32" t="s">
        <v>472</v>
      </c>
      <c r="AA18" s="79" t="s">
        <v>435</v>
      </c>
      <c r="AB18" s="79" t="s">
        <v>566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590</v>
      </c>
      <c r="W19" s="32" t="s">
        <v>164</v>
      </c>
      <c r="Y19" s="32" t="s">
        <v>342</v>
      </c>
      <c r="Z19" s="32" t="s">
        <v>473</v>
      </c>
      <c r="AA19" s="79" t="s">
        <v>436</v>
      </c>
      <c r="AB19" s="79" t="s">
        <v>567</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一般会計</v>
      </c>
      <c r="K20" s="13"/>
      <c r="L20" s="13"/>
      <c r="O20" s="13"/>
      <c r="P20" s="13"/>
      <c r="Q20" s="19"/>
      <c r="T20" s="13"/>
      <c r="U20" s="32" t="s">
        <v>591</v>
      </c>
      <c r="W20" s="32" t="s">
        <v>165</v>
      </c>
      <c r="Y20" s="32" t="s">
        <v>343</v>
      </c>
      <c r="Z20" s="32" t="s">
        <v>474</v>
      </c>
      <c r="AA20" s="79" t="s">
        <v>437</v>
      </c>
      <c r="AB20" s="79" t="s">
        <v>568</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592</v>
      </c>
      <c r="W21" s="32" t="s">
        <v>166</v>
      </c>
      <c r="Y21" s="32" t="s">
        <v>344</v>
      </c>
      <c r="Z21" s="32" t="s">
        <v>475</v>
      </c>
      <c r="AA21" s="79" t="s">
        <v>438</v>
      </c>
      <c r="AB21" s="79" t="s">
        <v>569</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593</v>
      </c>
      <c r="W22" s="32" t="s">
        <v>167</v>
      </c>
      <c r="Y22" s="32" t="s">
        <v>345</v>
      </c>
      <c r="Z22" s="32" t="s">
        <v>476</v>
      </c>
      <c r="AA22" s="79" t="s">
        <v>439</v>
      </c>
      <c r="AB22" s="79" t="s">
        <v>570</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594</v>
      </c>
      <c r="W23" s="32" t="s">
        <v>610</v>
      </c>
      <c r="Y23" s="32" t="s">
        <v>346</v>
      </c>
      <c r="Z23" s="32" t="s">
        <v>477</v>
      </c>
      <c r="AA23" s="79" t="s">
        <v>440</v>
      </c>
      <c r="AB23" s="79" t="s">
        <v>571</v>
      </c>
      <c r="AC23" s="31"/>
      <c r="AD23" s="31"/>
      <c r="AE23" s="31"/>
      <c r="AF23" s="30"/>
      <c r="AK23" s="42" t="str">
        <f t="shared" si="7"/>
        <v>V</v>
      </c>
    </row>
    <row r="24" spans="1:37" ht="13.5" customHeight="1" x14ac:dyDescent="0.15">
      <c r="A24" s="74" t="s">
        <v>313</v>
      </c>
      <c r="B24" s="15"/>
      <c r="C24" s="13" t="str">
        <f t="shared" si="9"/>
        <v/>
      </c>
      <c r="D24" s="13" t="str">
        <f>IF(C24="",D23,IF(D23&lt;&gt;"",CONCATENATE(D23,"、",C24),C24))</f>
        <v/>
      </c>
      <c r="F24" s="18" t="s">
        <v>318</v>
      </c>
      <c r="G24" s="17"/>
      <c r="H24" s="13" t="str">
        <f t="shared" si="1"/>
        <v/>
      </c>
      <c r="I24" s="13" t="str">
        <f t="shared" si="5"/>
        <v>一般会計</v>
      </c>
      <c r="K24" s="13"/>
      <c r="L24" s="13"/>
      <c r="O24" s="13"/>
      <c r="P24" s="13"/>
      <c r="Q24" s="19"/>
      <c r="T24" s="13"/>
      <c r="U24" s="32" t="s">
        <v>595</v>
      </c>
      <c r="Y24" s="32" t="s">
        <v>347</v>
      </c>
      <c r="Z24" s="32" t="s">
        <v>478</v>
      </c>
      <c r="AA24" s="79" t="s">
        <v>441</v>
      </c>
      <c r="AB24" s="79" t="s">
        <v>572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596</v>
      </c>
      <c r="Y25" s="32" t="s">
        <v>348</v>
      </c>
      <c r="Z25" s="32" t="s">
        <v>479</v>
      </c>
      <c r="AA25" s="79" t="s">
        <v>442</v>
      </c>
      <c r="AB25" s="79" t="s">
        <v>573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597</v>
      </c>
      <c r="Y26" s="32" t="s">
        <v>349</v>
      </c>
      <c r="Z26" s="32" t="s">
        <v>480</v>
      </c>
      <c r="AA26" s="79" t="s">
        <v>443</v>
      </c>
      <c r="AB26" s="79" t="s">
        <v>574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598</v>
      </c>
      <c r="Y27" s="32" t="s">
        <v>350</v>
      </c>
      <c r="Z27" s="32" t="s">
        <v>481</v>
      </c>
      <c r="AA27" s="79" t="s">
        <v>444</v>
      </c>
      <c r="AB27" s="79" t="s">
        <v>575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599</v>
      </c>
      <c r="Y28" s="32" t="s">
        <v>351</v>
      </c>
      <c r="Z28" s="32" t="s">
        <v>482</v>
      </c>
      <c r="AA28" s="79" t="s">
        <v>445</v>
      </c>
      <c r="AB28" s="79" t="s">
        <v>576</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600</v>
      </c>
      <c r="Y29" s="32" t="s">
        <v>352</v>
      </c>
      <c r="Z29" s="32" t="s">
        <v>483</v>
      </c>
      <c r="AA29" s="79" t="s">
        <v>446</v>
      </c>
      <c r="AB29" s="79" t="s">
        <v>577</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601</v>
      </c>
      <c r="Y30" s="32" t="s">
        <v>353</v>
      </c>
      <c r="Z30" s="32" t="s">
        <v>484</v>
      </c>
      <c r="AA30" s="79" t="s">
        <v>447</v>
      </c>
      <c r="AB30" s="79" t="s">
        <v>578</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602</v>
      </c>
      <c r="Y31" s="32" t="s">
        <v>354</v>
      </c>
      <c r="Z31" s="32" t="s">
        <v>485</v>
      </c>
      <c r="AA31" s="79" t="s">
        <v>448</v>
      </c>
      <c r="AB31" s="79" t="s">
        <v>579</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603</v>
      </c>
      <c r="Y32" s="32" t="s">
        <v>355</v>
      </c>
      <c r="Z32" s="32" t="s">
        <v>486</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604</v>
      </c>
      <c r="Y33" s="32" t="s">
        <v>356</v>
      </c>
      <c r="Z33" s="32" t="s">
        <v>487</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605</v>
      </c>
      <c r="Y34" s="32" t="s">
        <v>357</v>
      </c>
      <c r="Z34" s="32" t="s">
        <v>488</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358</v>
      </c>
      <c r="Z35" s="32" t="s">
        <v>489</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606</v>
      </c>
      <c r="Y36" s="32" t="s">
        <v>359</v>
      </c>
      <c r="Z36" s="32" t="s">
        <v>490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360</v>
      </c>
      <c r="Z37" s="32" t="s">
        <v>491</v>
      </c>
      <c r="AF37" s="30"/>
      <c r="AK37" s="42" t="str">
        <f t="shared" si="7"/>
        <v>j</v>
      </c>
    </row>
    <row r="38" spans="1:37" x14ac:dyDescent="0.15">
      <c r="A38" s="13"/>
      <c r="B38" s="13"/>
      <c r="F38" s="13"/>
      <c r="G38" s="19"/>
      <c r="K38" s="13"/>
      <c r="L38" s="13"/>
      <c r="O38" s="13"/>
      <c r="P38" s="13"/>
      <c r="Q38" s="19"/>
      <c r="T38" s="13"/>
      <c r="U38" s="32" t="s">
        <v>297</v>
      </c>
      <c r="Y38" s="32" t="s">
        <v>361</v>
      </c>
      <c r="Z38" s="32" t="s">
        <v>492</v>
      </c>
      <c r="AF38" s="30"/>
      <c r="AK38" s="42" t="str">
        <f t="shared" si="7"/>
        <v>k</v>
      </c>
    </row>
    <row r="39" spans="1:37" x14ac:dyDescent="0.15">
      <c r="A39" s="13"/>
      <c r="B39" s="13"/>
      <c r="F39" s="13" t="str">
        <f>I37</f>
        <v>一般会計</v>
      </c>
      <c r="G39" s="19"/>
      <c r="K39" s="13"/>
      <c r="L39" s="13"/>
      <c r="O39" s="13"/>
      <c r="P39" s="13"/>
      <c r="Q39" s="19"/>
      <c r="T39" s="13"/>
      <c r="U39" s="32" t="s">
        <v>307</v>
      </c>
      <c r="Y39" s="32" t="s">
        <v>362</v>
      </c>
      <c r="Z39" s="32" t="s">
        <v>493</v>
      </c>
      <c r="AF39" s="30"/>
      <c r="AK39" s="42" t="str">
        <f t="shared" si="7"/>
        <v>l</v>
      </c>
    </row>
    <row r="40" spans="1:37" x14ac:dyDescent="0.15">
      <c r="A40" s="13"/>
      <c r="B40" s="13"/>
      <c r="F40" s="13"/>
      <c r="G40" s="19"/>
      <c r="K40" s="13"/>
      <c r="L40" s="13"/>
      <c r="O40" s="13"/>
      <c r="P40" s="13"/>
      <c r="Q40" s="19"/>
      <c r="T40" s="13"/>
      <c r="Y40" s="32" t="s">
        <v>363</v>
      </c>
      <c r="Z40" s="32" t="s">
        <v>494</v>
      </c>
      <c r="AF40" s="30"/>
      <c r="AK40" s="42" t="str">
        <f t="shared" si="7"/>
        <v>m</v>
      </c>
    </row>
    <row r="41" spans="1:37" x14ac:dyDescent="0.15">
      <c r="A41" s="13"/>
      <c r="B41" s="13"/>
      <c r="F41" s="13"/>
      <c r="G41" s="19"/>
      <c r="K41" s="13"/>
      <c r="L41" s="13"/>
      <c r="O41" s="13"/>
      <c r="P41" s="13"/>
      <c r="Q41" s="19"/>
      <c r="T41" s="13"/>
      <c r="Y41" s="32" t="s">
        <v>364</v>
      </c>
      <c r="Z41" s="32" t="s">
        <v>495</v>
      </c>
      <c r="AF41" s="30"/>
      <c r="AK41" s="42" t="str">
        <f t="shared" si="7"/>
        <v>n</v>
      </c>
    </row>
    <row r="42" spans="1:37" x14ac:dyDescent="0.15">
      <c r="A42" s="13"/>
      <c r="B42" s="13"/>
      <c r="F42" s="13"/>
      <c r="G42" s="19"/>
      <c r="K42" s="13"/>
      <c r="L42" s="13"/>
      <c r="O42" s="13"/>
      <c r="P42" s="13"/>
      <c r="Q42" s="19"/>
      <c r="T42" s="13"/>
      <c r="Y42" s="32" t="s">
        <v>365</v>
      </c>
      <c r="Z42" s="32" t="s">
        <v>496</v>
      </c>
      <c r="AF42" s="30"/>
      <c r="AK42" s="42" t="str">
        <f t="shared" si="7"/>
        <v>o</v>
      </c>
    </row>
    <row r="43" spans="1:37" x14ac:dyDescent="0.15">
      <c r="A43" s="13"/>
      <c r="B43" s="13"/>
      <c r="F43" s="13"/>
      <c r="G43" s="19"/>
      <c r="K43" s="13"/>
      <c r="L43" s="13"/>
      <c r="O43" s="13"/>
      <c r="P43" s="13"/>
      <c r="Q43" s="19"/>
      <c r="T43" s="13"/>
      <c r="Y43" s="32" t="s">
        <v>366</v>
      </c>
      <c r="Z43" s="32" t="s">
        <v>497</v>
      </c>
      <c r="AF43" s="30"/>
      <c r="AK43" s="42" t="str">
        <f t="shared" si="7"/>
        <v>p</v>
      </c>
    </row>
    <row r="44" spans="1:37" x14ac:dyDescent="0.15">
      <c r="A44" s="13"/>
      <c r="B44" s="13"/>
      <c r="F44" s="13"/>
      <c r="G44" s="19"/>
      <c r="K44" s="13"/>
      <c r="L44" s="13"/>
      <c r="O44" s="13"/>
      <c r="P44" s="13"/>
      <c r="Q44" s="19"/>
      <c r="T44" s="13"/>
      <c r="Y44" s="32" t="s">
        <v>367</v>
      </c>
      <c r="Z44" s="32" t="s">
        <v>498</v>
      </c>
      <c r="AF44" s="30"/>
      <c r="AK44" s="42" t="str">
        <f t="shared" si="7"/>
        <v>q</v>
      </c>
    </row>
    <row r="45" spans="1:37" x14ac:dyDescent="0.15">
      <c r="A45" s="13"/>
      <c r="B45" s="13"/>
      <c r="F45" s="13"/>
      <c r="G45" s="19"/>
      <c r="K45" s="13"/>
      <c r="L45" s="13"/>
      <c r="O45" s="13"/>
      <c r="P45" s="13"/>
      <c r="Q45" s="19"/>
      <c r="T45" s="13"/>
      <c r="Y45" s="32" t="s">
        <v>368</v>
      </c>
      <c r="Z45" s="32" t="s">
        <v>499</v>
      </c>
      <c r="AF45" s="30"/>
      <c r="AK45" s="42" t="str">
        <f t="shared" si="7"/>
        <v>r</v>
      </c>
    </row>
    <row r="46" spans="1:37" x14ac:dyDescent="0.15">
      <c r="A46" s="13"/>
      <c r="B46" s="13"/>
      <c r="F46" s="13"/>
      <c r="G46" s="19"/>
      <c r="K46" s="13"/>
      <c r="L46" s="13"/>
      <c r="O46" s="13"/>
      <c r="P46" s="13"/>
      <c r="Q46" s="19"/>
      <c r="T46" s="13"/>
      <c r="Y46" s="32" t="s">
        <v>369</v>
      </c>
      <c r="Z46" s="32" t="s">
        <v>500</v>
      </c>
      <c r="AF46" s="30"/>
      <c r="AK46" s="42" t="str">
        <f t="shared" si="7"/>
        <v>s</v>
      </c>
    </row>
    <row r="47" spans="1:37" x14ac:dyDescent="0.15">
      <c r="A47" s="13"/>
      <c r="B47" s="13"/>
      <c r="F47" s="13"/>
      <c r="G47" s="19"/>
      <c r="K47" s="13"/>
      <c r="L47" s="13"/>
      <c r="O47" s="13"/>
      <c r="P47" s="13"/>
      <c r="Q47" s="19"/>
      <c r="T47" s="13"/>
      <c r="Y47" s="32" t="s">
        <v>370</v>
      </c>
      <c r="Z47" s="32" t="s">
        <v>501</v>
      </c>
      <c r="AF47" s="30"/>
      <c r="AK47" s="42" t="str">
        <f t="shared" si="7"/>
        <v>t</v>
      </c>
    </row>
    <row r="48" spans="1:37" x14ac:dyDescent="0.15">
      <c r="A48" s="13"/>
      <c r="B48" s="13"/>
      <c r="F48" s="13"/>
      <c r="G48" s="19"/>
      <c r="K48" s="13"/>
      <c r="L48" s="13"/>
      <c r="O48" s="13"/>
      <c r="P48" s="13"/>
      <c r="Q48" s="19"/>
      <c r="T48" s="13"/>
      <c r="Y48" s="32" t="s">
        <v>371</v>
      </c>
      <c r="Z48" s="32" t="s">
        <v>502</v>
      </c>
      <c r="AF48" s="30"/>
      <c r="AK48" s="42" t="str">
        <f t="shared" si="7"/>
        <v>u</v>
      </c>
    </row>
    <row r="49" spans="1:37" x14ac:dyDescent="0.15">
      <c r="A49" s="13"/>
      <c r="B49" s="13"/>
      <c r="F49" s="13"/>
      <c r="G49" s="19"/>
      <c r="K49" s="13"/>
      <c r="L49" s="13"/>
      <c r="O49" s="13"/>
      <c r="P49" s="13"/>
      <c r="Q49" s="19"/>
      <c r="T49" s="13"/>
      <c r="Y49" s="32" t="s">
        <v>372</v>
      </c>
      <c r="Z49" s="32" t="s">
        <v>503</v>
      </c>
      <c r="AF49" s="30"/>
      <c r="AK49" s="42" t="str">
        <f t="shared" si="7"/>
        <v>v</v>
      </c>
    </row>
    <row r="50" spans="1:37" x14ac:dyDescent="0.15">
      <c r="A50" s="13"/>
      <c r="B50" s="13"/>
      <c r="F50" s="13"/>
      <c r="G50" s="19"/>
      <c r="K50" s="13"/>
      <c r="L50" s="13"/>
      <c r="O50" s="13"/>
      <c r="P50" s="13"/>
      <c r="Q50" s="19"/>
      <c r="T50" s="13"/>
      <c r="Y50" s="32" t="s">
        <v>373</v>
      </c>
      <c r="Z50" s="32" t="s">
        <v>504</v>
      </c>
      <c r="AF50" s="30"/>
    </row>
    <row r="51" spans="1:37" x14ac:dyDescent="0.15">
      <c r="A51" s="13"/>
      <c r="B51" s="13"/>
      <c r="F51" s="13"/>
      <c r="G51" s="19"/>
      <c r="K51" s="13"/>
      <c r="L51" s="13"/>
      <c r="O51" s="13"/>
      <c r="P51" s="13"/>
      <c r="Q51" s="19"/>
      <c r="T51" s="13"/>
      <c r="Y51" s="32" t="s">
        <v>374</v>
      </c>
      <c r="Z51" s="32" t="s">
        <v>505</v>
      </c>
      <c r="AF51" s="30"/>
    </row>
    <row r="52" spans="1:37" x14ac:dyDescent="0.15">
      <c r="A52" s="13"/>
      <c r="B52" s="13"/>
      <c r="F52" s="13"/>
      <c r="G52" s="19"/>
      <c r="K52" s="13"/>
      <c r="L52" s="13"/>
      <c r="O52" s="13"/>
      <c r="P52" s="13"/>
      <c r="Q52" s="19"/>
      <c r="T52" s="13"/>
      <c r="Y52" s="32" t="s">
        <v>375</v>
      </c>
      <c r="Z52" s="32" t="s">
        <v>506</v>
      </c>
      <c r="AF52" s="30"/>
    </row>
    <row r="53" spans="1:37" x14ac:dyDescent="0.15">
      <c r="A53" s="13"/>
      <c r="B53" s="13"/>
      <c r="F53" s="13"/>
      <c r="G53" s="19"/>
      <c r="K53" s="13"/>
      <c r="L53" s="13"/>
      <c r="O53" s="13"/>
      <c r="P53" s="13"/>
      <c r="Q53" s="19"/>
      <c r="T53" s="13"/>
      <c r="Y53" s="32" t="s">
        <v>376</v>
      </c>
      <c r="Z53" s="32" t="s">
        <v>507</v>
      </c>
      <c r="AF53" s="30"/>
    </row>
    <row r="54" spans="1:37" x14ac:dyDescent="0.15">
      <c r="A54" s="13"/>
      <c r="B54" s="13"/>
      <c r="F54" s="13"/>
      <c r="G54" s="19"/>
      <c r="K54" s="13"/>
      <c r="L54" s="13"/>
      <c r="O54" s="13"/>
      <c r="P54" s="20"/>
      <c r="Q54" s="19"/>
      <c r="T54" s="13"/>
      <c r="Y54" s="32" t="s">
        <v>377</v>
      </c>
      <c r="Z54" s="32" t="s">
        <v>508</v>
      </c>
      <c r="AF54" s="30"/>
    </row>
    <row r="55" spans="1:37" x14ac:dyDescent="0.15">
      <c r="A55" s="13"/>
      <c r="B55" s="13"/>
      <c r="F55" s="13"/>
      <c r="G55" s="19"/>
      <c r="K55" s="13"/>
      <c r="L55" s="13"/>
      <c r="O55" s="13"/>
      <c r="P55" s="13"/>
      <c r="Q55" s="19"/>
      <c r="T55" s="13"/>
      <c r="Y55" s="32" t="s">
        <v>378</v>
      </c>
      <c r="Z55" s="32" t="s">
        <v>509</v>
      </c>
      <c r="AF55" s="30"/>
    </row>
    <row r="56" spans="1:37" x14ac:dyDescent="0.15">
      <c r="A56" s="13"/>
      <c r="B56" s="13"/>
      <c r="F56" s="13"/>
      <c r="G56" s="19"/>
      <c r="K56" s="13"/>
      <c r="L56" s="13"/>
      <c r="O56" s="13"/>
      <c r="P56" s="13"/>
      <c r="Q56" s="19"/>
      <c r="T56" s="13"/>
      <c r="Y56" s="32" t="s">
        <v>379</v>
      </c>
      <c r="Z56" s="32" t="s">
        <v>510</v>
      </c>
      <c r="AF56" s="30"/>
    </row>
    <row r="57" spans="1:37" x14ac:dyDescent="0.15">
      <c r="A57" s="13"/>
      <c r="B57" s="13"/>
      <c r="F57" s="13"/>
      <c r="G57" s="19"/>
      <c r="K57" s="13"/>
      <c r="L57" s="13"/>
      <c r="O57" s="13"/>
      <c r="P57" s="13"/>
      <c r="Q57" s="19"/>
      <c r="T57" s="13"/>
      <c r="Y57" s="32" t="s">
        <v>380</v>
      </c>
      <c r="Z57" s="32" t="s">
        <v>511</v>
      </c>
      <c r="AF57" s="30"/>
    </row>
    <row r="58" spans="1:37" x14ac:dyDescent="0.15">
      <c r="A58" s="13"/>
      <c r="B58" s="13"/>
      <c r="F58" s="13"/>
      <c r="G58" s="19"/>
      <c r="K58" s="13"/>
      <c r="L58" s="13"/>
      <c r="O58" s="13"/>
      <c r="P58" s="13"/>
      <c r="Q58" s="19"/>
      <c r="T58" s="13"/>
      <c r="Y58" s="32" t="s">
        <v>381</v>
      </c>
      <c r="Z58" s="32" t="s">
        <v>512</v>
      </c>
      <c r="AF58" s="30"/>
    </row>
    <row r="59" spans="1:37" x14ac:dyDescent="0.15">
      <c r="A59" s="13"/>
      <c r="B59" s="13"/>
      <c r="F59" s="13"/>
      <c r="G59" s="19"/>
      <c r="K59" s="13"/>
      <c r="L59" s="13"/>
      <c r="O59" s="13"/>
      <c r="P59" s="13"/>
      <c r="Q59" s="19"/>
      <c r="T59" s="13"/>
      <c r="Y59" s="32" t="s">
        <v>382</v>
      </c>
      <c r="Z59" s="32" t="s">
        <v>513</v>
      </c>
      <c r="AF59" s="30"/>
    </row>
    <row r="60" spans="1:37" x14ac:dyDescent="0.15">
      <c r="A60" s="13"/>
      <c r="B60" s="13"/>
      <c r="F60" s="13"/>
      <c r="G60" s="19"/>
      <c r="K60" s="13"/>
      <c r="L60" s="13"/>
      <c r="O60" s="13"/>
      <c r="P60" s="13"/>
      <c r="Q60" s="19"/>
      <c r="T60" s="13"/>
      <c r="Y60" s="32" t="s">
        <v>383</v>
      </c>
      <c r="Z60" s="32" t="s">
        <v>514</v>
      </c>
      <c r="AF60" s="30"/>
    </row>
    <row r="61" spans="1:37" x14ac:dyDescent="0.15">
      <c r="A61" s="13"/>
      <c r="B61" s="13"/>
      <c r="F61" s="13"/>
      <c r="G61" s="19"/>
      <c r="K61" s="13"/>
      <c r="L61" s="13"/>
      <c r="O61" s="13"/>
      <c r="P61" s="13"/>
      <c r="Q61" s="19"/>
      <c r="T61" s="13"/>
      <c r="Y61" s="32" t="s">
        <v>384</v>
      </c>
      <c r="Z61" s="32" t="s">
        <v>515</v>
      </c>
      <c r="AF61" s="30"/>
    </row>
    <row r="62" spans="1:37" x14ac:dyDescent="0.15">
      <c r="A62" s="13"/>
      <c r="B62" s="13"/>
      <c r="F62" s="13"/>
      <c r="G62" s="19"/>
      <c r="K62" s="13"/>
      <c r="L62" s="13"/>
      <c r="O62" s="13"/>
      <c r="P62" s="13"/>
      <c r="Q62" s="19"/>
      <c r="T62" s="13"/>
      <c r="Y62" s="32" t="s">
        <v>385</v>
      </c>
      <c r="Z62" s="32" t="s">
        <v>516</v>
      </c>
      <c r="AF62" s="30"/>
    </row>
    <row r="63" spans="1:37" x14ac:dyDescent="0.15">
      <c r="A63" s="13"/>
      <c r="B63" s="13"/>
      <c r="F63" s="13"/>
      <c r="G63" s="19"/>
      <c r="K63" s="13"/>
      <c r="L63" s="13"/>
      <c r="O63" s="13"/>
      <c r="P63" s="13"/>
      <c r="Q63" s="19"/>
      <c r="T63" s="13"/>
      <c r="Y63" s="32" t="s">
        <v>386</v>
      </c>
      <c r="Z63" s="32" t="s">
        <v>517</v>
      </c>
      <c r="AF63" s="30"/>
    </row>
    <row r="64" spans="1:37" x14ac:dyDescent="0.15">
      <c r="A64" s="13"/>
      <c r="B64" s="13"/>
      <c r="F64" s="13"/>
      <c r="G64" s="19"/>
      <c r="K64" s="13"/>
      <c r="L64" s="13"/>
      <c r="O64" s="13"/>
      <c r="P64" s="13"/>
      <c r="Q64" s="19"/>
      <c r="T64" s="13"/>
      <c r="Y64" s="32" t="s">
        <v>387</v>
      </c>
      <c r="Z64" s="32" t="s">
        <v>518</v>
      </c>
      <c r="AF64" s="30"/>
    </row>
    <row r="65" spans="1:32" x14ac:dyDescent="0.15">
      <c r="A65" s="13"/>
      <c r="B65" s="13"/>
      <c r="F65" s="13"/>
      <c r="G65" s="19"/>
      <c r="K65" s="13"/>
      <c r="L65" s="13"/>
      <c r="O65" s="13"/>
      <c r="P65" s="13"/>
      <c r="Q65" s="19"/>
      <c r="T65" s="13"/>
      <c r="Y65" s="32" t="s">
        <v>388</v>
      </c>
      <c r="Z65" s="32" t="s">
        <v>519</v>
      </c>
      <c r="AF65" s="30"/>
    </row>
    <row r="66" spans="1:32" x14ac:dyDescent="0.15">
      <c r="A66" s="13"/>
      <c r="B66" s="13"/>
      <c r="F66" s="13"/>
      <c r="G66" s="19"/>
      <c r="K66" s="13"/>
      <c r="L66" s="13"/>
      <c r="O66" s="13"/>
      <c r="P66" s="13"/>
      <c r="Q66" s="19"/>
      <c r="T66" s="13"/>
      <c r="Y66" s="32" t="s">
        <v>70</v>
      </c>
      <c r="Z66" s="32" t="s">
        <v>520</v>
      </c>
      <c r="AF66" s="30"/>
    </row>
    <row r="67" spans="1:32" x14ac:dyDescent="0.15">
      <c r="A67" s="13"/>
      <c r="B67" s="13"/>
      <c r="F67" s="13"/>
      <c r="G67" s="19"/>
      <c r="K67" s="13"/>
      <c r="L67" s="13"/>
      <c r="O67" s="13"/>
      <c r="P67" s="13"/>
      <c r="Q67" s="19"/>
      <c r="T67" s="13"/>
      <c r="Y67" s="32" t="s">
        <v>389</v>
      </c>
      <c r="Z67" s="32" t="s">
        <v>521</v>
      </c>
      <c r="AF67" s="30"/>
    </row>
    <row r="68" spans="1:32" x14ac:dyDescent="0.15">
      <c r="A68" s="13"/>
      <c r="B68" s="13"/>
      <c r="F68" s="13"/>
      <c r="G68" s="19"/>
      <c r="K68" s="13"/>
      <c r="L68" s="13"/>
      <c r="O68" s="13"/>
      <c r="P68" s="13"/>
      <c r="Q68" s="19"/>
      <c r="T68" s="13"/>
      <c r="Y68" s="32" t="s">
        <v>390</v>
      </c>
      <c r="Z68" s="32" t="s">
        <v>522</v>
      </c>
      <c r="AF68" s="30"/>
    </row>
    <row r="69" spans="1:32" x14ac:dyDescent="0.15">
      <c r="A69" s="13"/>
      <c r="B69" s="13"/>
      <c r="F69" s="13"/>
      <c r="G69" s="19"/>
      <c r="K69" s="13"/>
      <c r="L69" s="13"/>
      <c r="O69" s="13"/>
      <c r="P69" s="13"/>
      <c r="Q69" s="19"/>
      <c r="T69" s="13"/>
      <c r="Y69" s="32" t="s">
        <v>391</v>
      </c>
      <c r="Z69" s="32" t="s">
        <v>523</v>
      </c>
      <c r="AF69" s="30"/>
    </row>
    <row r="70" spans="1:32" x14ac:dyDescent="0.15">
      <c r="A70" s="13"/>
      <c r="B70" s="13"/>
      <c r="Y70" s="32" t="s">
        <v>392</v>
      </c>
      <c r="Z70" s="32" t="s">
        <v>524</v>
      </c>
    </row>
    <row r="71" spans="1:32" x14ac:dyDescent="0.15">
      <c r="Y71" s="32" t="s">
        <v>393</v>
      </c>
      <c r="Z71" s="32" t="s">
        <v>525</v>
      </c>
    </row>
    <row r="72" spans="1:32" x14ac:dyDescent="0.15">
      <c r="Y72" s="32" t="s">
        <v>394</v>
      </c>
      <c r="Z72" s="32" t="s">
        <v>526</v>
      </c>
    </row>
    <row r="73" spans="1:32" x14ac:dyDescent="0.15">
      <c r="Y73" s="32" t="s">
        <v>395</v>
      </c>
      <c r="Z73" s="32" t="s">
        <v>527</v>
      </c>
    </row>
    <row r="74" spans="1:32" x14ac:dyDescent="0.15">
      <c r="Y74" s="32" t="s">
        <v>396</v>
      </c>
      <c r="Z74" s="32" t="s">
        <v>528</v>
      </c>
    </row>
    <row r="75" spans="1:32" x14ac:dyDescent="0.15">
      <c r="Y75" s="32" t="s">
        <v>397</v>
      </c>
      <c r="Z75" s="32" t="s">
        <v>529</v>
      </c>
    </row>
    <row r="76" spans="1:32" x14ac:dyDescent="0.15">
      <c r="Y76" s="32" t="s">
        <v>398</v>
      </c>
      <c r="Z76" s="32" t="s">
        <v>530</v>
      </c>
    </row>
    <row r="77" spans="1:32" x14ac:dyDescent="0.15">
      <c r="Y77" s="32" t="s">
        <v>399</v>
      </c>
      <c r="Z77" s="32" t="s">
        <v>531</v>
      </c>
    </row>
    <row r="78" spans="1:32" x14ac:dyDescent="0.15">
      <c r="Y78" s="32" t="s">
        <v>400</v>
      </c>
      <c r="Z78" s="32" t="s">
        <v>532</v>
      </c>
    </row>
    <row r="79" spans="1:32" x14ac:dyDescent="0.15">
      <c r="Y79" s="32" t="s">
        <v>401</v>
      </c>
      <c r="Z79" s="32" t="s">
        <v>533</v>
      </c>
    </row>
    <row r="80" spans="1:32" x14ac:dyDescent="0.15">
      <c r="Y80" s="32" t="s">
        <v>402</v>
      </c>
      <c r="Z80" s="32" t="s">
        <v>534</v>
      </c>
    </row>
    <row r="81" spans="25:26" x14ac:dyDescent="0.15">
      <c r="Y81" s="32" t="s">
        <v>403</v>
      </c>
      <c r="Z81" s="32" t="s">
        <v>535</v>
      </c>
    </row>
    <row r="82" spans="25:26" x14ac:dyDescent="0.15">
      <c r="Y82" s="32" t="s">
        <v>404</v>
      </c>
      <c r="Z82" s="32" t="s">
        <v>536</v>
      </c>
    </row>
    <row r="83" spans="25:26" x14ac:dyDescent="0.15">
      <c r="Y83" s="32" t="s">
        <v>405</v>
      </c>
      <c r="Z83" s="32" t="s">
        <v>537</v>
      </c>
    </row>
    <row r="84" spans="25:26" x14ac:dyDescent="0.15">
      <c r="Y84" s="32" t="s">
        <v>406</v>
      </c>
      <c r="Z84" s="32" t="s">
        <v>538</v>
      </c>
    </row>
    <row r="85" spans="25:26" x14ac:dyDescent="0.15">
      <c r="Y85" s="32" t="s">
        <v>407</v>
      </c>
      <c r="Z85" s="32" t="s">
        <v>539</v>
      </c>
    </row>
    <row r="86" spans="25:26" x14ac:dyDescent="0.15">
      <c r="Y86" s="32" t="s">
        <v>408</v>
      </c>
      <c r="Z86" s="32" t="s">
        <v>540</v>
      </c>
    </row>
    <row r="87" spans="25:26" x14ac:dyDescent="0.15">
      <c r="Y87" s="32" t="s">
        <v>409</v>
      </c>
      <c r="Z87" s="32" t="s">
        <v>541</v>
      </c>
    </row>
    <row r="88" spans="25:26" x14ac:dyDescent="0.15">
      <c r="Y88" s="32" t="s">
        <v>410</v>
      </c>
      <c r="Z88" s="32" t="s">
        <v>542</v>
      </c>
    </row>
    <row r="89" spans="25:26" x14ac:dyDescent="0.15">
      <c r="Y89" s="32" t="s">
        <v>411</v>
      </c>
      <c r="Z89" s="32" t="s">
        <v>543</v>
      </c>
    </row>
    <row r="90" spans="25:26" x14ac:dyDescent="0.15">
      <c r="Y90" s="32" t="s">
        <v>412</v>
      </c>
      <c r="Z90" s="32" t="s">
        <v>544</v>
      </c>
    </row>
    <row r="91" spans="25:26" x14ac:dyDescent="0.15">
      <c r="Y91" s="32" t="s">
        <v>413</v>
      </c>
      <c r="Z91" s="32" t="s">
        <v>545</v>
      </c>
    </row>
    <row r="92" spans="25:26" x14ac:dyDescent="0.15">
      <c r="Y92" s="32" t="s">
        <v>414</v>
      </c>
      <c r="Z92" s="32" t="s">
        <v>546</v>
      </c>
    </row>
    <row r="93" spans="25:26" x14ac:dyDescent="0.15">
      <c r="Y93" s="32" t="s">
        <v>415</v>
      </c>
      <c r="Z93" s="32" t="s">
        <v>547</v>
      </c>
    </row>
    <row r="94" spans="25:26" x14ac:dyDescent="0.15">
      <c r="Y94" s="32" t="s">
        <v>416</v>
      </c>
      <c r="Z94" s="32" t="s">
        <v>548</v>
      </c>
    </row>
    <row r="95" spans="25:26" x14ac:dyDescent="0.15">
      <c r="Y95" s="32" t="s">
        <v>417</v>
      </c>
      <c r="Z95" s="32" t="s">
        <v>549</v>
      </c>
    </row>
    <row r="96" spans="25:26" x14ac:dyDescent="0.15">
      <c r="Y96" s="32" t="s">
        <v>319</v>
      </c>
      <c r="Z96" s="32" t="s">
        <v>550</v>
      </c>
    </row>
    <row r="97" spans="25:26" x14ac:dyDescent="0.15">
      <c r="Y97" s="32" t="s">
        <v>418</v>
      </c>
      <c r="Z97" s="32" t="s">
        <v>551</v>
      </c>
    </row>
    <row r="98" spans="25:26" x14ac:dyDescent="0.15">
      <c r="Y98" s="32" t="s">
        <v>419</v>
      </c>
      <c r="Z98" s="32" t="s">
        <v>552</v>
      </c>
    </row>
    <row r="99" spans="25:26" x14ac:dyDescent="0.15">
      <c r="Y99" s="32" t="s">
        <v>449</v>
      </c>
      <c r="Z99" s="32" t="s">
        <v>553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星野 紘平(hoshino-kouhei)</dc:creator>
  <cp:lastModifiedBy>新藤　美紗子</cp:lastModifiedBy>
  <cp:lastPrinted>2021-05-14T08:27:12Z</cp:lastPrinted>
  <dcterms:created xsi:type="dcterms:W3CDTF">2012-03-13T00:50:25Z</dcterms:created>
  <dcterms:modified xsi:type="dcterms:W3CDTF">2021-08-25T07:03:47Z</dcterms:modified>
</cp:coreProperties>
</file>