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<sst xmlns="http://schemas.openxmlformats.org/spreadsheetml/2006/main" count="3092" uniqueCount="804">
  <si>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</si>
  <si>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</si>
  <si>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</si>
  <si>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</si>
  <si>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</si>
  <si>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</si>
  <si>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</si>
  <si>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</si>
  <si>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</si>
  <si>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</si>
  <si>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</si>
  <si>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</si>
  <si>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</si>
  <si>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</si>
  <si>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</si>
  <si>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</si>
  <si>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</si>
  <si>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</si>
  <si>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</si>
  <si>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</si>
  <si>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</si>
  <si>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</si>
  <si>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</si>
  <si>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</si>
  <si>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</si>
  <si>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</si>
  <si>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</si>
  <si>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</si>
  <si>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</si>
  <si>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</si>
  <si>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</si>
  <si>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</si>
  <si>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</si>
  <si>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</si>
  <si>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</si>
  <si>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</si>
  <si>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</si>
  <si>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</si>
  <si>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</si>
  <si>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</si>
  <si>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</si>
  <si>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</si>
  <si>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</si>
  <si>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</si>
  <si>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</si>
  <si>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</si>
  <si>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</si>
  <si>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</si>
  <si>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</si>
  <si>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</si>
  <si>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</si>
  <si>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</si>
  <si>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</si>
  <si>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</si>
  <si>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</si>
  <si>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</si>
  <si>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</si>
  <si>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</si>
  <si>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</si>
  <si>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</si>
  <si>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</si>
  <si>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</si>
  <si>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</si>
  <si>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</si>
  <si>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</si>
  <si>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</si>
  <si>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</si>
  <si>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</si>
  <si>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</si>
  <si>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</si>
  <si>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</si>
  <si>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</si>
  <si>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</si>
  <si>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</si>
  <si>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</si>
  <si>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</si>
  <si>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</si>
  <si>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</si>
  <si>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</si>
  <si>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</si>
  <si>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</si>
  <si>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</si>
  <si>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</si>
  <si>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</si>
  <si>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</si>
  <si>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</si>
  <si>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</si>
  <si>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</si>
  <si>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</si>
  <si>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</si>
  <si>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</si>
  <si>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</si>
  <si>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</si>
  <si>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</si>
  <si>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</si>
  <si>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</si>
  <si>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</si>
  <si>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</si>
  <si>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</si>
  <si>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</si>
  <si>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</si>
  <si>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</si>
  <si>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</si>
  <si>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</si>
  <si>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</si>
  <si>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</si>
  <si>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</si>
  <si>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</si>
  <si>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</si>
  <si>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</si>
  <si>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</si>
  <si>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</si>
  <si>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</si>
  <si>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</si>
  <si>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</si>
  <si>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</si>
  <si>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</si>
  <si>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</si>
  <si>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</si>
  <si>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</si>
  <si>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</si>
  <si>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</si>
  <si>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</si>
  <si>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</si>
  <si>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</si>
  <si>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</si>
  <si>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</si>
  <si>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</si>
  <si>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</si>
  <si>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</si>
  <si>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</si>
  <si>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</si>
  <si>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</si>
  <si>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</si>
  <si>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</si>
  <si>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</si>
  <si>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</si>
  <si>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</si>
  <si>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</si>
  <si>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</si>
  <si>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</si>
  <si>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</si>
  <si>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</si>
  <si>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</si>
  <si>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</si>
  <si>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</si>
  <si>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</si>
  <si>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</si>
  <si>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</si>
  <si>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</si>
  <si>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</si>
  <si>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</si>
  <si>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</si>
  <si>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</si>
  <si>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</si>
  <si>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</si>
  <si>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</si>
  <si>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</si>
  <si>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</si>
  <si>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</si>
  <si>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</si>
  <si>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</si>
  <si>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</si>
  <si>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</si>
  <si>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</si>
  <si>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</si>
  <si>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</si>
  <si>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</si>
  <si>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</si>
  <si>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</si>
  <si>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</si>
  <si>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</si>
  <si>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</si>
  <si>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</si>
  <si>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</si>
  <si>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</si>
  <si>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</si>
  <si>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</si>
  <si>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</si>
  <si>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</si>
  <si>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</si>
  <si>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</si>
  <si>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</si>
  <si>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</si>
  <si>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</si>
  <si>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</si>
  <si>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</si>
  <si>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</si>
  <si>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</si>
  <si>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</si>
  <si>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</si>
  <si>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</si>
  <si>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</si>
  <si>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</si>
  <si>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</si>
  <si>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</si>
  <si>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</si>
  <si>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</si>
  <si>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</si>
  <si>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</si>
  <si>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</si>
  <si>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</si>
  <si>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</si>
  <si>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</si>
  <si>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</si>
  <si>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</si>
  <si>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</si>
  <si>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</si>
  <si>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</si>
  <si>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</si>
  <si>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</si>
  <si>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</si>
  <si>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</si>
  <si>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</si>
  <si>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</si>
  <si>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</si>
  <si>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</si>
  <si>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</si>
  <si>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</si>
  <si>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</si>
  <si>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</si>
  <si>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</si>
  <si>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</si>
  <si>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</si>
  <si>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</si>
  <si>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</si>
  <si>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</si>
  <si>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</si>
  <si>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</si>
  <si>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</si>
  <si>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</si>
  <si>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</si>
  <si>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</si>
  <si>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</si>
  <si>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</si>
  <si>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</si>
  <si>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</si>
  <si>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</si>
  <si>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</si>
  <si>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</si>
  <si>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</si>
  <si>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</si>
  <si>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</si>
  <si>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</si>
  <si>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</si>
  <si>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</si>
  <si>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</si>
  <si>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</si>
  <si>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</si>
  <si>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</si>
  <si>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</si>
  <si>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</si>
  <si>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</si>
  <si>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</si>
  <si>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</si>
  <si>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</si>
  <si>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</si>
  <si>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</si>
  <si>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</si>
  <si>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</si>
  <si>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</si>
  <si>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</si>
  <si>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</si>
  <si>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</si>
  <si>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</si>
  <si>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</si>
  <si>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</si>
  <si>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</si>
  <si>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</si>
  <si>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</si>
  <si>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</si>
  <si>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</si>
  <si>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</si>
  <si>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</si>
  <si>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</si>
  <si>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</si>
  <si>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</si>
  <si>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</si>
  <si>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</si>
  <si>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</si>
  <si>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</si>
  <si>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</si>
  <si>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</si>
  <si>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</si>
  <si>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</si>
  <si>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</si>
  <si>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</si>
  <si>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</si>
  <si>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</si>
  <si>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</si>
  <si>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</si>
  <si>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</si>
  <si>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</si>
  <si>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</si>
  <si>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</si>
  <si>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</si>
  <si>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</si>
  <si>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</si>
  <si>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</si>
  <si>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</si>
  <si>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</si>
  <si>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</si>
  <si>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</si>
  <si>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</si>
  <si>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</si>
  <si>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</si>
  <si>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</si>
  <si>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</si>
  <si>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</si>
  <si>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</si>
  <si>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</si>
  <si>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</si>
  <si>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</si>
  <si>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</si>
  <si>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</si>
  <si>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</si>
  <si>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</si>
  <si>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</si>
  <si>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</si>
  <si>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</si>
  <si>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</si>
  <si>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</si>
  <si>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</si>
  <si>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</si>
  <si>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</si>
  <si>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</si>
  <si>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</si>
  <si>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</si>
  <si>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</si>
  <si>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</si>
  <si>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</si>
  <si>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</si>
  <si>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</si>
  <si>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</si>
  <si>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</si>
  <si>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</si>
  <si>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</si>
  <si>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</si>
  <si>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</si>
  <si>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</si>
  <si>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</si>
  <si>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</si>
  <si>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</si>
  <si>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</si>
  <si>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</si>
  <si>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</si>
  <si>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</si>
  <si>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</si>
  <si>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</si>
  <si>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</si>
  <si>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</si>
  <si>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</si>
  <si>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</si>
  <si>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</si>
  <si>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</si>
  <si>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</si>
  <si>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</si>
  <si>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</si>
  <si>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</si>
  <si>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</si>
  <si>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</si>
  <si>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</si>
  <si>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</si>
  <si>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</si>
  <si>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</si>
  <si>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</si>
  <si>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</si>
  <si>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</si>
  <si>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</si>
  <si>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</si>
  <si>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</si>
  <si>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</si>
  <si>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</si>
  <si>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</si>
  <si>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</si>
  <si>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</si>
  <si>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</si>
  <si>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</si>
  <si>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</si>
  <si>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</si>
  <si>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</si>
  <si>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</si>
  <si>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</si>
  <si>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</si>
  <si>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</si>
  <si>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</si>
  <si>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</si>
  <si>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</si>
  <si>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</si>
  <si>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</si>
  <si>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</si>
  <si>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</si>
  <si>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</si>
  <si>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</si>
  <si>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</si>
  <si>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</si>
  <si>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</si>
  <si>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</si>
  <si>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</si>
  <si>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</si>
  <si>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</si>
  <si>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</si>
  <si>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</si>
  <si>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</si>
  <si>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</si>
  <si>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</si>
  <si>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</si>
  <si>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</si>
  <si>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</si>
  <si>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</si>
  <si>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</si>
  <si>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</si>
  <si>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</si>
  <si>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</si>
  <si>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</si>
  <si>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</si>
  <si>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</si>
  <si>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</si>
  <si>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</si>
  <si>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</si>
  <si>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</si>
  <si>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</si>
  <si>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</si>
  <si>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</si>
  <si>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</si>
  <si>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</si>
  <si>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</si>
  <si>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</si>
  <si>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</si>
  <si>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</si>
  <si>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</si>
  <si>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</si>
  <si>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</si>
  <si>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</si>
  <si>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</si>
  <si>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</si>
  <si>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</si>
  <si>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</si>
  <si>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</si>
  <si>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</si>
  <si>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</si>
  <si>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</si>
  <si>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</si>
  <si>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</si>
  <si>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</si>
  <si>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</si>
  <si>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</si>
  <si>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</si>
  <si>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</si>
  <si>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</si>
  <si>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</si>
  <si>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</si>
  <si>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</si>
  <si>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</si>
  <si>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</si>
  <si>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</si>
  <si>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</si>
  <si>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</si>
  <si>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</si>
  <si>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</si>
  <si>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</si>
  <si>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</si>
  <si>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</si>
  <si>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</si>
  <si>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</si>
  <si>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</si>
  <si>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</si>
  <si>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</si>
  <si>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</si>
  <si>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</si>
  <si>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</si>
  <si>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</si>
  <si>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</si>
  <si>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</si>
  <si>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</si>
  <si>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</si>
  <si>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</si>
  <si>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</si>
  <si>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</si>
  <si>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</si>
  <si>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</si>
  <si>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</si>
  <si>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</si>
  <si>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</si>
  <si>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</si>
  <si>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</si>
  <si>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</si>
  <si>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</si>
  <si>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</si>
  <si>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</si>
  <si>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</si>
  <si>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</si>
  <si>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</si>
  <si>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</si>
  <si>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</si>
  <si>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</si>
  <si>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</si>
  <si>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</si>
  <si>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</si>
  <si>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</si>
  <si>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</si>
  <si>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</si>
  <si>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</si>
  <si>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</si>
  <si>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</si>
  <si>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</si>
  <si>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</si>
  <si>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</si>
  <si>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</si>
  <si>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</si>
  <si>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</si>
  <si>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</si>
  <si>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</si>
  <si>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</si>
  <si>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</si>
  <si>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</si>
  <si>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</si>
  <si>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</si>
  <si>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</si>
  <si>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</si>
  <si>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</si>
  <si>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</si>
  <si>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</si>
  <si>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</si>
  <si>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</si>
  <si>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</si>
  <si>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</si>
  <si>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</si>
  <si>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</si>
  <si>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</si>
  <si>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</si>
  <si>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</si>
  <si>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</si>
  <si>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</si>
  <si>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</si>
  <si>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</si>
  <si>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</si>
  <si>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</si>
  <si>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</si>
  <si>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</si>
  <si>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</si>
  <si>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</si>
  <si>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</si>
  <si>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</si>
  <si>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</si>
  <si>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</si>
  <si>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</si>
  <si>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</si>
  <si>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</si>
  <si>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</si>
  <si>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</si>
  <si>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</si>
  <si>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</si>
  <si>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</si>
  <si>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</si>
  <si>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</si>
  <si>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</si>
  <si>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</si>
  <si>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</si>
  <si>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</si>
  <si>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</si>
  <si>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</si>
  <si>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</si>
  <si>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</si>
  <si>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</si>
  <si>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</si>
  <si>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</si>
  <si>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</si>
  <si>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</si>
  <si>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</si>
  <si>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</si>
  <si>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</si>
  <si>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</si>
  <si>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</si>
  <si>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</si>
  <si>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</si>
  <si>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</si>
  <si>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</si>
  <si>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</si>
  <si>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</si>
  <si>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</si>
  <si>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</si>
  <si>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</si>
  <si>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</si>
  <si>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</si>
  <si>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</si>
  <si>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</si>
  <si>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</si>
  <si>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</si>
  <si>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</si>
  <si>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</si>
  <si>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</si>
  <si>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</si>
  <si>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</si>
  <si>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</si>
  <si>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</si>
  <si>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</si>
  <si>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</si>
  <si>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</si>
  <si>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</si>
  <si>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</si>
  <si>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</si>
  <si>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</si>
  <si>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</si>
  <si>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</si>
  <si>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</si>
  <si>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</si>
  <si>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</si>
  <si>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</si>
  <si>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</si>
  <si>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</si>
  <si>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</si>
  <si>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</si>
  <si>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</si>
  <si>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</si>
  <si>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</si>
  <si>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</si>
  <si>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</si>
  <si>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</si>
  <si>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</si>
  <si>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</si>
  <si>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</si>
  <si>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</si>
  <si>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</si>
  <si>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</si>
  <si>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</si>
  <si>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</si>
  <si>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</si>
  <si>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</si>
  <si>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</si>
  <si>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</si>
  <si>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</si>
  <si>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</si>
  <si>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</si>
  <si>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</si>
  <si>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</si>
  <si>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</si>
  <si>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</si>
  <si>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</si>
  <si>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</si>
  <si>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</si>
  <si>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</si>
  <si>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</si>
  <si>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</si>
  <si>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</si>
  <si>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</si>
  <si>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</si>
  <si>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</si>
  <si>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</si>
  <si>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</si>
  <si>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</si>
  <si>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</si>
  <si>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</si>
  <si>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</si>
  <si>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</si>
  <si>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</si>
  <si>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</si>
  <si>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</si>
  <si>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</si>
  <si>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</si>
  <si>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</si>
  <si>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</si>
  <si>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</si>
  <si>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</si>
  <si>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</si>
  <si>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</si>
  <si>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</si>
  <si>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</si>
  <si>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</si>
  <si>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</si>
  <si>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</si>
  <si>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</si>
  <si>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</si>
  <si>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</si>
  <si>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</si>
  <si>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</si>
  <si>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</si>
  <si>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</si>
  <si>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</si>
  <si>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</si>
  <si>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</si>
  <si>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</si>
  <si>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</si>
  <si>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</si>
  <si>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</si>
  <si>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</si>
  <si>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</si>
  <si>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</si>
  <si>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</si>
  <si>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</si>
  <si>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</si>
  <si>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</si>
  <si>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</si>
  <si>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</si>
  <si>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</si>
  <si>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</si>
  <si>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</si>
  <si>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</si>
  <si>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</si>
  <si>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</si>
  <si>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</si>
  <si>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</si>
  <si>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</si>
  <si>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</si>
  <si>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</si>
  <si>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</si>
  <si>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</si>
  <si>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</si>
  <si>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</si>
  <si>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</si>
  <si>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</si>
  <si>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</si>
  <si>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平成２６年度</t>
  </si>
  <si>
    <t>終了予定なし</t>
  </si>
  <si>
    <t>研究開発振興課</t>
  </si>
  <si>
    <t>－</t>
  </si>
  <si>
    <t>「臨床研究・治験活性化５か年計画２０１２」（平成24年3月30日文部科学省・厚生労働省）
「日本再興戦略」（平成25年6月14日閣議決定）
「臨床研究・治験の推進に関する 今後の方向性について2019 年版とりまとめ」（令和元年12月6日厚生科学審議会臨床研究部会）</t>
  </si>
  <si>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</si>
  <si>
    <t>-</t>
  </si>
  <si>
    <t>医薬品審査等業務庁費</t>
  </si>
  <si>
    <t>諸謝金</t>
  </si>
  <si>
    <t>委員等旅費</t>
  </si>
  <si>
    <t>職員旅費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</si>
  <si>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</si>
  <si>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</si>
  <si>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</si>
  <si>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</si>
  <si>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</si>
  <si>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</si>
  <si>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</si>
  <si>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臨床研究登録情報ポータルサイトからWHOへの送信対象となる臨床研究登録数</t>
  </si>
  <si>
    <t>臨床研究登録情報ポータルサイト閲覧件数</t>
  </si>
  <si>
    <t>臨床研究登録情報ポータルサイト閲覧件数単位当たりコスト
＝X／Y　
X：「執行額」（百万円）
Y：「閲覧件数」　　　　　　　　　　　　</t>
    <phoneticPr fontId="5"/>
  </si>
  <si>
    <t>　X　/　Y</t>
    <phoneticPr fontId="5"/>
  </si>
  <si>
    <t>50/1,867,637</t>
  </si>
  <si>
    <t>48.7/4,710,655</t>
  </si>
  <si>
    <t>臨床研究登録情報ポータルサイトからWHOへの送信対象となる臨床研究登録数単位当たりコスト＝X／Y　
X：「執行額」（百万円）
Y：「登録数」　　　　　　　　　　　　</t>
    <phoneticPr fontId="5"/>
  </si>
  <si>
    <t>50/39,490</t>
  </si>
  <si>
    <t>48.7/44,416</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</si>
  <si>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</si>
  <si>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</si>
  <si>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新26-021</t>
  </si>
  <si>
    <t>239</t>
  </si>
  <si>
    <t>234</t>
  </si>
  <si>
    <t>0241</t>
  </si>
  <si>
    <t>0243</t>
  </si>
  <si>
    <t>○</t>
  </si>
  <si>
    <t>A.国立保健医療科学院</t>
    <rPh sb="2" eb="4">
      <t>コクリツ</t>
    </rPh>
    <rPh sb="4" eb="6">
      <t>ホケン</t>
    </rPh>
    <rPh sb="6" eb="8">
      <t>イリョウ</t>
    </rPh>
    <rPh sb="8" eb="11">
      <t>カガクイン</t>
    </rPh>
    <phoneticPr fontId="5"/>
  </si>
  <si>
    <t>B.フェイス・ソリューション・テクノロジーズ株式会社</t>
    <rPh sb="22" eb="26">
      <t>カブシキガイシャ</t>
    </rPh>
    <phoneticPr fontId="5"/>
  </si>
  <si>
    <t>雑役務費</t>
    <rPh sb="0" eb="2">
      <t>ザツエキ</t>
    </rPh>
    <rPh sb="2" eb="4">
      <t>ムヒ</t>
    </rPh>
    <phoneticPr fontId="5"/>
  </si>
  <si>
    <t>臨床研究情報検索ポータルサイト運用等</t>
    <rPh sb="17" eb="18">
      <t>トウ</t>
    </rPh>
    <phoneticPr fontId="5"/>
  </si>
  <si>
    <t>臨床研究情報検索ポータルサイト運用保守</t>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</si>
  <si>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</si>
  <si>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</si>
  <si>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フェイス・ソリューション・テクノロジーズ株式会社</t>
    <phoneticPr fontId="5"/>
  </si>
  <si>
    <t>（公社）日本医師会　治験促進センター</t>
    <phoneticPr fontId="5"/>
  </si>
  <si>
    <t>スタートコム（株）</t>
    <phoneticPr fontId="5"/>
  </si>
  <si>
    <t>（株）フォーサイト</t>
    <phoneticPr fontId="5"/>
  </si>
  <si>
    <t>ファーマメディカルソリューション株式会社</t>
    <phoneticPr fontId="5"/>
  </si>
  <si>
    <t>株式会社根本商事</t>
    <phoneticPr fontId="5"/>
  </si>
  <si>
    <t>（株）タイチ</t>
    <phoneticPr fontId="5"/>
  </si>
  <si>
    <t>（株）三省堂書店</t>
    <phoneticPr fontId="5"/>
  </si>
  <si>
    <t>カクタス・コミュニケーションズ株式会社</t>
    <phoneticPr fontId="5"/>
  </si>
  <si>
    <t>期間業務職員給与</t>
  </si>
  <si>
    <t>ポータルサイト運営</t>
    <phoneticPr fontId="5"/>
  </si>
  <si>
    <t>期間業務職員（複数名）</t>
  </si>
  <si>
    <t>その他</t>
  </si>
  <si>
    <t>倫理審査委員会報告システム他運用保守</t>
    <phoneticPr fontId="5"/>
  </si>
  <si>
    <t>随意契約
（少額）</t>
  </si>
  <si>
    <t>臨床試験登録システム（ｊＲＣＴ）の試験登録情報の品質管理業務</t>
    <phoneticPr fontId="5"/>
  </si>
  <si>
    <t>物品販売</t>
    <phoneticPr fontId="5"/>
  </si>
  <si>
    <t>臨床研究ポータルサイトのミドルウェアアップデートの安定性検証業務</t>
    <phoneticPr fontId="5"/>
  </si>
  <si>
    <t>英文校正業務</t>
    <rPh sb="4" eb="6">
      <t>ギョウム</t>
    </rPh>
    <phoneticPr fontId="5"/>
  </si>
  <si>
    <t>全国的な臨床研究・治験の活性化を図るための事業であり、国費を投入しなければ事業目的が達成できない。</t>
    <rPh sb="0" eb="3">
      <t>ゼンコクテキ</t>
    </rPh>
    <rPh sb="4" eb="6">
      <t>リンショウ</t>
    </rPh>
    <rPh sb="6" eb="8">
      <t>ケンキュウ</t>
    </rPh>
    <rPh sb="9" eb="11">
      <t>チケン</t>
    </rPh>
    <rPh sb="12" eb="15">
      <t>カッセイカ</t>
    </rPh>
    <rPh sb="16" eb="17">
      <t>ハカ</t>
    </rPh>
    <rPh sb="21" eb="23">
      <t>ジギョウ</t>
    </rPh>
    <rPh sb="27" eb="29">
      <t>コクヒ</t>
    </rPh>
    <rPh sb="30" eb="32">
      <t>トウニュウ</t>
    </rPh>
    <rPh sb="37" eb="39">
      <t>ジギョウ</t>
    </rPh>
    <rPh sb="39" eb="41">
      <t>モクテキ</t>
    </rPh>
    <rPh sb="42" eb="44">
      <t>タッセイ</t>
    </rPh>
    <phoneticPr fontId="5"/>
  </si>
  <si>
    <t>実績評価や計画を遂行していくための補助は、国が実施すべきものである。</t>
    <rPh sb="0" eb="2">
      <t>ジッセキ</t>
    </rPh>
    <rPh sb="2" eb="4">
      <t>ヒョウカ</t>
    </rPh>
    <rPh sb="5" eb="7">
      <t>ケイカク</t>
    </rPh>
    <rPh sb="8" eb="10">
      <t>スイコウ</t>
    </rPh>
    <rPh sb="17" eb="19">
      <t>ホジョ</t>
    </rPh>
    <rPh sb="21" eb="22">
      <t>クニ</t>
    </rPh>
    <rPh sb="23" eb="25">
      <t>ジッシ</t>
    </rPh>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</si>
  <si>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</si>
  <si>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有</t>
  </si>
  <si>
    <t>無</t>
  </si>
  <si>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5"/>
  </si>
  <si>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5"/>
  </si>
  <si>
    <t>年々低減しており、最小限の費用で効果的な成果を見出せたと考える。</t>
    <rPh sb="0" eb="2">
      <t>ネンネン</t>
    </rPh>
    <rPh sb="2" eb="4">
      <t>テイゲン</t>
    </rPh>
    <rPh sb="28" eb="29">
      <t>カンガ</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</si>
  <si>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</si>
  <si>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5"/>
  </si>
  <si>
    <t>令和元年度実績においては、治験届出数が目標を下回っている。これは、新型コロナウイルス感染症により、治験の実施を控えていること等も考えられ、今後注視が必要である。</t>
    <rPh sb="0" eb="2">
      <t>レイワ</t>
    </rPh>
    <rPh sb="2" eb="4">
      <t>ガンネン</t>
    </rPh>
    <rPh sb="4" eb="5">
      <t>ド</t>
    </rPh>
    <rPh sb="5" eb="7">
      <t>ジッセキ</t>
    </rPh>
    <rPh sb="13" eb="15">
      <t>チケン</t>
    </rPh>
    <rPh sb="15" eb="17">
      <t>トドケデ</t>
    </rPh>
    <rPh sb="17" eb="18">
      <t>スウ</t>
    </rPh>
    <rPh sb="19" eb="21">
      <t>モクヒョウ</t>
    </rPh>
    <rPh sb="22" eb="24">
      <t>シタマワ</t>
    </rPh>
    <rPh sb="33" eb="35">
      <t>シンガタ</t>
    </rPh>
    <rPh sb="42" eb="45">
      <t>カンセンショウ</t>
    </rPh>
    <rPh sb="49" eb="51">
      <t>チケン</t>
    </rPh>
    <rPh sb="52" eb="54">
      <t>ジッシ</t>
    </rPh>
    <rPh sb="55" eb="56">
      <t>ヒカ</t>
    </rPh>
    <rPh sb="62" eb="63">
      <t>ナド</t>
    </rPh>
    <rPh sb="64" eb="65">
      <t>カンガ</t>
    </rPh>
    <rPh sb="69" eb="71">
      <t>コンゴ</t>
    </rPh>
    <rPh sb="71" eb="73">
      <t>チュウシ</t>
    </rPh>
    <rPh sb="74" eb="76">
      <t>ヒツヨウ</t>
    </rPh>
    <phoneticPr fontId="5"/>
  </si>
  <si>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5"/>
  </si>
  <si>
    <t>順調に推移しており、国民・患者にとっての利用のしやすさは向上していると評価できる。</t>
    <rPh sb="0" eb="2">
      <t>ジュンチョウ</t>
    </rPh>
    <rPh sb="3" eb="5">
      <t>スイイ</t>
    </rPh>
    <rPh sb="10" eb="12">
      <t>コクミン</t>
    </rPh>
    <rPh sb="13" eb="15">
      <t>カンジャ</t>
    </rPh>
    <rPh sb="20" eb="22">
      <t>リヨウ</t>
    </rPh>
    <rPh sb="28" eb="30">
      <t>コウジョウ</t>
    </rPh>
    <rPh sb="35" eb="37">
      <t>ヒョウカ</t>
    </rPh>
    <phoneticPr fontId="5"/>
  </si>
  <si>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5"/>
  </si>
  <si>
    <t>‐</t>
  </si>
  <si>
    <t>△</t>
  </si>
  <si>
    <t>46.7/3783294</t>
    <phoneticPr fontId="5"/>
  </si>
  <si>
    <t>46.7/49328</t>
    <phoneticPr fontId="5"/>
  </si>
  <si>
    <t>－</t>
    <phoneticPr fontId="5"/>
  </si>
  <si>
    <t>厚労</t>
    <rPh sb="0" eb="2">
      <t>コウロウ</t>
    </rPh>
    <phoneticPr fontId="5"/>
  </si>
  <si>
    <t>46.7/49328</t>
  </si>
  <si>
    <t>46.7/3783294</t>
  </si>
  <si>
    <t>臨床研究登録情報の検索ポータルサイト運営事業</t>
    <phoneticPr fontId="5"/>
  </si>
  <si>
    <t>-</t>
    <phoneticPr fontId="5"/>
  </si>
  <si>
    <t>百万円</t>
    <rPh sb="0" eb="2">
      <t>ヒャクマン</t>
    </rPh>
    <rPh sb="2" eb="3">
      <t>エン</t>
    </rPh>
    <phoneticPr fontId="5"/>
  </si>
  <si>
    <t>-</t>
    <phoneticPr fontId="5"/>
  </si>
  <si>
    <t xml:space="preserve">
○臨床研究登録情報の検索ポータルサイト運営事業
　国民・患者が利用しやすい臨床研究情報の検索ポータルサイトのシステムの構築・管理・運営を行う。
</t>
    <phoneticPr fontId="5"/>
  </si>
  <si>
    <t>競争入札に努め、引き続き適正に事業を執行すること。(横田　響子)</t>
    <phoneticPr fontId="5"/>
  </si>
  <si>
    <t>一者応札となっている要因を分析し、改善を図ること。</t>
    <phoneticPr fontId="5"/>
  </si>
  <si>
    <t>一者応札の改善にあたっては、周知期間をより長く確保するために、公告期間の延長、調達時期の前倒し等の調達スケジュールの見直しを検討する。</t>
    <phoneticPr fontId="5"/>
  </si>
  <si>
    <t>デジタル庁一括計上予算分の減</t>
    <rPh sb="4" eb="11">
      <t>チョウイッカツケイジョウヨサン</t>
    </rPh>
    <rPh sb="11" eb="12">
      <t>ブン</t>
    </rPh>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</si>
</sst>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136071</xdr:colOff>
      <xdr:row>750</xdr:row>
      <xdr:rowOff>136073</xdr:rowOff>
    </xdr:from>
    <xdr:to>
      <xdr:col>38</xdr:col>
      <xdr:colOff>94983</xdr:colOff>
      <xdr:row>764</xdr:row>
      <xdr:rowOff>74742</xdr:rowOff>
    </xdr:to>
    <xdr:grpSp>
      <xdr:nvGrpSpPr>
        <xdr:cNvPr id="2" name="グループ化 1"/>
        <xdr:cNvGrpSpPr/>
      </xdr:nvGrpSpPr>
      <xdr:grpSpPr>
        <a:xfrm>
          <a:off x="2736396" y="46522823"/>
          <a:ext cx="4959537" cy="4872619"/>
          <a:chOff x="2558142" y="49279522"/>
          <a:chExt cx="5061590" cy="4891669"/>
        </a:xfrm>
      </xdr:grpSpPr>
      <xdr:sp macro="" textlink="">
        <xdr:nvSpPr>
          <xdr:cNvPr id="3" name="正方形/長方形 2"/>
          <xdr:cNvSpPr/>
        </xdr:nvSpPr>
        <xdr:spPr>
          <a:xfrm>
            <a:off x="4032677"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46.7</a:t>
            </a:r>
            <a:r>
              <a:rPr kumimoji="1" lang="ja-JP" altLang="en-US" sz="1100">
                <a:solidFill>
                  <a:schemeClr val="tx1"/>
                </a:solidFill>
              </a:rPr>
              <a:t>百万円</a:t>
            </a:r>
          </a:p>
        </xdr:txBody>
      </xdr:sp>
      <xdr:cxnSp macro="">
        <xdr:nvCxnSpPr>
          <xdr:cNvPr id="4" name="直線矢印コネクタ 3"/>
          <xdr:cNvCxnSpPr/>
        </xdr:nvCxnSpPr>
        <xdr:spPr>
          <a:xfrm>
            <a:off x="5248356" y="50224338"/>
            <a:ext cx="6351" cy="475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316292" y="50855333"/>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en-US" altLang="ja-JP" sz="1100">
                <a:solidFill>
                  <a:schemeClr val="tx1"/>
                </a:solidFill>
              </a:rPr>
              <a:t>46.7</a:t>
            </a:r>
            <a:r>
              <a:rPr kumimoji="1" lang="ja-JP" altLang="en-US" sz="1100">
                <a:solidFill>
                  <a:schemeClr val="tx1"/>
                </a:solidFill>
              </a:rPr>
              <a:t>百万円</a:t>
            </a:r>
            <a:endParaRPr kumimoji="1" lang="en-US" altLang="ja-JP" sz="1100">
              <a:solidFill>
                <a:schemeClr val="tx1"/>
              </a:solidFill>
            </a:endParaRPr>
          </a:p>
        </xdr:txBody>
      </xdr:sp>
      <xdr:sp macro="" textlink="">
        <xdr:nvSpPr>
          <xdr:cNvPr id="6" name="テキスト ボックス 5"/>
          <xdr:cNvSpPr txBox="1"/>
        </xdr:nvSpPr>
        <xdr:spPr>
          <a:xfrm>
            <a:off x="3171958" y="51768934"/>
            <a:ext cx="4447774" cy="3747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xnSp macro="">
        <xdr:nvCxnSpPr>
          <xdr:cNvPr id="10" name="直線矢印コネクタ 9"/>
          <xdr:cNvCxnSpPr/>
        </xdr:nvCxnSpPr>
        <xdr:spPr>
          <a:xfrm flipH="1">
            <a:off x="5265964" y="52144175"/>
            <a:ext cx="4805" cy="550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3897676" y="52820614"/>
            <a:ext cx="2910417" cy="809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フェイス・ソリューション・テクノロジーズ株式会社等（３１）</a:t>
            </a:r>
            <a:endParaRPr kumimoji="1" lang="en-US" altLang="ja-JP" sz="1100">
              <a:solidFill>
                <a:schemeClr val="tx1"/>
              </a:solidFill>
            </a:endParaRPr>
          </a:p>
          <a:p>
            <a:pPr algn="ctr"/>
            <a:r>
              <a:rPr kumimoji="1" lang="en-US" altLang="ja-JP" sz="1100">
                <a:solidFill>
                  <a:schemeClr val="tx1"/>
                </a:solidFill>
              </a:rPr>
              <a:t>46.7</a:t>
            </a:r>
            <a:r>
              <a:rPr kumimoji="1" lang="ja-JP" altLang="en-US" sz="1100">
                <a:solidFill>
                  <a:schemeClr val="tx1"/>
                </a:solidFill>
              </a:rPr>
              <a:t>百万円</a:t>
            </a:r>
          </a:p>
        </xdr:txBody>
      </xdr:sp>
      <xdr:sp macro="" textlink="">
        <xdr:nvSpPr>
          <xdr:cNvPr id="12" name="テキスト ボックス 11"/>
          <xdr:cNvSpPr txBox="1"/>
        </xdr:nvSpPr>
        <xdr:spPr>
          <a:xfrm>
            <a:off x="2563746" y="50439276"/>
            <a:ext cx="2638427"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sp macro="" textlink="">
        <xdr:nvSpPr>
          <xdr:cNvPr id="13" name="テキスト ボックス 12"/>
          <xdr:cNvSpPr txBox="1"/>
        </xdr:nvSpPr>
        <xdr:spPr>
          <a:xfrm>
            <a:off x="4002109" y="53779252"/>
            <a:ext cx="2471696" cy="391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sp macro="" textlink="">
        <xdr:nvSpPr>
          <xdr:cNvPr id="14" name="テキスト ボックス 13"/>
          <xdr:cNvSpPr txBox="1"/>
        </xdr:nvSpPr>
        <xdr:spPr>
          <a:xfrm>
            <a:off x="2558142" y="52414715"/>
            <a:ext cx="2638427"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0" zoomScaleNormal="75" zoomScaleSheetLayoutView="100" zoomScalePageLayoutView="85" workbookViewId="0">
      <selection activeCell="BH729" sqref="BH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405</v>
      </c>
      <c r="AJ2" s="955" t="s">
        <v>792</v>
      </c>
      <c r="AK2" s="955"/>
      <c r="AL2" s="955"/>
      <c r="AM2" s="955"/>
      <c r="AN2" s="98" t="s">
        <v>405</v>
      </c>
      <c r="AO2" s="955">
        <v>20</v>
      </c>
      <c r="AP2" s="955"/>
      <c r="AQ2" s="955"/>
      <c r="AR2" s="99" t="s">
        <v>708</v>
      </c>
      <c r="AS2" s="961">
        <v>314</v>
      </c>
      <c r="AT2" s="961"/>
      <c r="AU2" s="961"/>
      <c r="AV2" s="98" t="str">
        <f>IF(AW2="","","-")</f>
        <v/>
      </c>
      <c r="AW2" s="921"/>
      <c r="AX2" s="921"/>
    </row>
    <row r="3" spans="1:50" ht="21" customHeight="1" thickBot="1" x14ac:dyDescent="0.2">
      <c r="A3" s="871" t="s">
        <v>701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709</v>
      </c>
      <c r="AK3" s="873"/>
      <c r="AL3" s="873"/>
      <c r="AM3" s="873"/>
      <c r="AN3" s="873"/>
      <c r="AO3" s="873"/>
      <c r="AP3" s="873"/>
      <c r="AQ3" s="873"/>
      <c r="AR3" s="873"/>
      <c r="AS3" s="873"/>
      <c r="AT3" s="873"/>
      <c r="AU3" s="873"/>
      <c r="AV3" s="873"/>
      <c r="AW3" s="873"/>
      <c r="AX3" s="24" t="s">
        <v>65</v>
      </c>
    </row>
    <row r="4" spans="1:50" ht="24.75" customHeight="1" x14ac:dyDescent="0.15">
      <c r="A4" s="712" t="s">
        <v>25</v>
      </c>
      <c r="B4" s="713"/>
      <c r="C4" s="713"/>
      <c r="D4" s="713"/>
      <c r="E4" s="713"/>
      <c r="F4" s="713"/>
      <c r="G4" s="690" t="s">
        <v>795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3" t="s">
        <v>712</v>
      </c>
      <c r="H5" s="844"/>
      <c r="I5" s="844"/>
      <c r="J5" s="844"/>
      <c r="K5" s="844"/>
      <c r="L5" s="844"/>
      <c r="M5" s="845" t="s">
        <v>66</v>
      </c>
      <c r="N5" s="846"/>
      <c r="O5" s="846"/>
      <c r="P5" s="846"/>
      <c r="Q5" s="846"/>
      <c r="R5" s="847"/>
      <c r="S5" s="848" t="s">
        <v>713</v>
      </c>
      <c r="T5" s="844"/>
      <c r="U5" s="844"/>
      <c r="V5" s="844"/>
      <c r="W5" s="844"/>
      <c r="X5" s="849"/>
      <c r="Y5" s="706" t="s">
        <v>3</v>
      </c>
      <c r="Z5" s="551"/>
      <c r="AA5" s="551"/>
      <c r="AB5" s="551"/>
      <c r="AC5" s="551"/>
      <c r="AD5" s="552"/>
      <c r="AE5" s="707" t="s">
        <v>714</v>
      </c>
      <c r="AF5" s="707"/>
      <c r="AG5" s="707"/>
      <c r="AH5" s="707"/>
      <c r="AI5" s="707"/>
      <c r="AJ5" s="707"/>
      <c r="AK5" s="707"/>
      <c r="AL5" s="707"/>
      <c r="AM5" s="707"/>
      <c r="AN5" s="707"/>
      <c r="AO5" s="707"/>
      <c r="AP5" s="708"/>
      <c r="AQ5" s="709" t="s">
        <v>711</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01.25" customHeight="1" x14ac:dyDescent="0.15">
      <c r="A7" s="503" t="s">
        <v>22</v>
      </c>
      <c r="B7" s="504"/>
      <c r="C7" s="504"/>
      <c r="D7" s="504"/>
      <c r="E7" s="504"/>
      <c r="F7" s="505"/>
      <c r="G7" s="506" t="s">
        <v>715</v>
      </c>
      <c r="H7" s="507"/>
      <c r="I7" s="507"/>
      <c r="J7" s="507"/>
      <c r="K7" s="507"/>
      <c r="L7" s="507"/>
      <c r="M7" s="507"/>
      <c r="N7" s="507"/>
      <c r="O7" s="507"/>
      <c r="P7" s="507"/>
      <c r="Q7" s="507"/>
      <c r="R7" s="507"/>
      <c r="S7" s="507"/>
      <c r="T7" s="507"/>
      <c r="U7" s="507"/>
      <c r="V7" s="507"/>
      <c r="W7" s="507"/>
      <c r="X7" s="508"/>
      <c r="Y7" s="933" t="s">
        <v>388</v>
      </c>
      <c r="Z7" s="448"/>
      <c r="AA7" s="448"/>
      <c r="AB7" s="448"/>
      <c r="AC7" s="448"/>
      <c r="AD7" s="934"/>
      <c r="AE7" s="922" t="s">
        <v>716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256</v>
      </c>
      <c r="B8" s="504"/>
      <c r="C8" s="504"/>
      <c r="D8" s="504"/>
      <c r="E8" s="504"/>
      <c r="F8" s="505"/>
      <c r="G8" s="956" t="str">
        <f>入力規則等!A27</f>
        <v>-</v>
      </c>
      <c r="H8" s="728"/>
      <c r="I8" s="728"/>
      <c r="J8" s="728"/>
      <c r="K8" s="728"/>
      <c r="L8" s="728"/>
      <c r="M8" s="728"/>
      <c r="N8" s="728"/>
      <c r="O8" s="728"/>
      <c r="P8" s="728"/>
      <c r="Q8" s="728"/>
      <c r="R8" s="728"/>
      <c r="S8" s="728"/>
      <c r="T8" s="728"/>
      <c r="U8" s="728"/>
      <c r="V8" s="728"/>
      <c r="W8" s="728"/>
      <c r="X8" s="957"/>
      <c r="Y8" s="850" t="s">
        <v>257</v>
      </c>
      <c r="Z8" s="851"/>
      <c r="AA8" s="851"/>
      <c r="AB8" s="851"/>
      <c r="AC8" s="851"/>
      <c r="AD8" s="852"/>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3" t="s">
        <v>23</v>
      </c>
      <c r="B9" s="854"/>
      <c r="C9" s="854"/>
      <c r="D9" s="854"/>
      <c r="E9" s="854"/>
      <c r="F9" s="854"/>
      <c r="G9" s="855" t="s">
        <v>717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8" t="s">
        <v>30</v>
      </c>
      <c r="B10" s="669"/>
      <c r="C10" s="669"/>
      <c r="D10" s="669"/>
      <c r="E10" s="669"/>
      <c r="F10" s="669"/>
      <c r="G10" s="762" t="s">
        <v>799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4" t="s">
        <v>24</v>
      </c>
      <c r="B12" s="975"/>
      <c r="C12" s="975"/>
      <c r="D12" s="975"/>
      <c r="E12" s="975"/>
      <c r="F12" s="976"/>
      <c r="G12" s="768"/>
      <c r="H12" s="769"/>
      <c r="I12" s="769"/>
      <c r="J12" s="769"/>
      <c r="K12" s="769"/>
      <c r="L12" s="769"/>
      <c r="M12" s="769"/>
      <c r="N12" s="769"/>
      <c r="O12" s="769"/>
      <c r="P12" s="455" t="s">
        <v>389</v>
      </c>
      <c r="Q12" s="450"/>
      <c r="R12" s="450"/>
      <c r="S12" s="450"/>
      <c r="T12" s="450"/>
      <c r="U12" s="450"/>
      <c r="V12" s="451"/>
      <c r="W12" s="455" t="s">
        <v>411</v>
      </c>
      <c r="X12" s="450"/>
      <c r="Y12" s="450"/>
      <c r="Z12" s="450"/>
      <c r="AA12" s="450"/>
      <c r="AB12" s="450"/>
      <c r="AC12" s="451"/>
      <c r="AD12" s="455" t="s">
        <v>698</v>
      </c>
      <c r="AE12" s="450"/>
      <c r="AF12" s="450"/>
      <c r="AG12" s="450"/>
      <c r="AH12" s="450"/>
      <c r="AI12" s="450"/>
      <c r="AJ12" s="451"/>
      <c r="AK12" s="455" t="s">
        <v>702</v>
      </c>
      <c r="AL12" s="450"/>
      <c r="AM12" s="450"/>
      <c r="AN12" s="450"/>
      <c r="AO12" s="450"/>
      <c r="AP12" s="450"/>
      <c r="AQ12" s="451"/>
      <c r="AR12" s="455" t="s">
        <v>703</v>
      </c>
      <c r="AS12" s="450"/>
      <c r="AT12" s="450"/>
      <c r="AU12" s="450"/>
      <c r="AV12" s="450"/>
      <c r="AW12" s="450"/>
      <c r="AX12" s="730"/>
    </row>
    <row r="13" spans="1:50" ht="21" customHeight="1" x14ac:dyDescent="0.15">
      <c r="A13" s="621"/>
      <c r="B13" s="622"/>
      <c r="C13" s="622"/>
      <c r="D13" s="622"/>
      <c r="E13" s="622"/>
      <c r="F13" s="623"/>
      <c r="G13" s="731" t="s">
        <v>6</v>
      </c>
      <c r="H13" s="732"/>
      <c r="I13" s="772" t="s">
        <v>7</v>
      </c>
      <c r="J13" s="773"/>
      <c r="K13" s="773"/>
      <c r="L13" s="773"/>
      <c r="M13" s="773"/>
      <c r="N13" s="773"/>
      <c r="O13" s="774"/>
      <c r="P13" s="665">
        <v>52</v>
      </c>
      <c r="Q13" s="666"/>
      <c r="R13" s="666"/>
      <c r="S13" s="666"/>
      <c r="T13" s="666"/>
      <c r="U13" s="666"/>
      <c r="V13" s="667"/>
      <c r="W13" s="665">
        <v>52</v>
      </c>
      <c r="X13" s="666"/>
      <c r="Y13" s="666"/>
      <c r="Z13" s="666"/>
      <c r="AA13" s="666"/>
      <c r="AB13" s="666"/>
      <c r="AC13" s="667"/>
      <c r="AD13" s="665">
        <v>51</v>
      </c>
      <c r="AE13" s="666"/>
      <c r="AF13" s="666"/>
      <c r="AG13" s="666"/>
      <c r="AH13" s="666"/>
      <c r="AI13" s="666"/>
      <c r="AJ13" s="667"/>
      <c r="AK13" s="665">
        <v>55</v>
      </c>
      <c r="AL13" s="666"/>
      <c r="AM13" s="666"/>
      <c r="AN13" s="666"/>
      <c r="AO13" s="666"/>
      <c r="AP13" s="666"/>
      <c r="AQ13" s="667"/>
      <c r="AR13" s="930">
        <v>40</v>
      </c>
      <c r="AS13" s="931"/>
      <c r="AT13" s="931"/>
      <c r="AU13" s="931"/>
      <c r="AV13" s="931"/>
      <c r="AW13" s="931"/>
      <c r="AX13" s="932"/>
    </row>
    <row r="14" spans="1:50" ht="21" customHeight="1" x14ac:dyDescent="0.15">
      <c r="A14" s="621"/>
      <c r="B14" s="622"/>
      <c r="C14" s="622"/>
      <c r="D14" s="622"/>
      <c r="E14" s="622"/>
      <c r="F14" s="623"/>
      <c r="G14" s="733"/>
      <c r="H14" s="734"/>
      <c r="I14" s="719" t="s">
        <v>8</v>
      </c>
      <c r="J14" s="770"/>
      <c r="K14" s="770"/>
      <c r="L14" s="770"/>
      <c r="M14" s="770"/>
      <c r="N14" s="770"/>
      <c r="O14" s="771"/>
      <c r="P14" s="665" t="s">
        <v>718</v>
      </c>
      <c r="Q14" s="666"/>
      <c r="R14" s="666"/>
      <c r="S14" s="666"/>
      <c r="T14" s="666"/>
      <c r="U14" s="666"/>
      <c r="V14" s="667"/>
      <c r="W14" s="665" t="s">
        <v>718</v>
      </c>
      <c r="X14" s="666"/>
      <c r="Y14" s="666"/>
      <c r="Z14" s="666"/>
      <c r="AA14" s="666"/>
      <c r="AB14" s="666"/>
      <c r="AC14" s="667"/>
      <c r="AD14" s="665" t="s">
        <v>718</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1"/>
      <c r="B15" s="622"/>
      <c r="C15" s="622"/>
      <c r="D15" s="622"/>
      <c r="E15" s="622"/>
      <c r="F15" s="623"/>
      <c r="G15" s="733"/>
      <c r="H15" s="734"/>
      <c r="I15" s="719" t="s">
        <v>51</v>
      </c>
      <c r="J15" s="720"/>
      <c r="K15" s="720"/>
      <c r="L15" s="720"/>
      <c r="M15" s="720"/>
      <c r="N15" s="720"/>
      <c r="O15" s="721"/>
      <c r="P15" s="665" t="s">
        <v>718</v>
      </c>
      <c r="Q15" s="666"/>
      <c r="R15" s="666"/>
      <c r="S15" s="666"/>
      <c r="T15" s="666"/>
      <c r="U15" s="666"/>
      <c r="V15" s="667"/>
      <c r="W15" s="665" t="s">
        <v>718</v>
      </c>
      <c r="X15" s="666"/>
      <c r="Y15" s="666"/>
      <c r="Z15" s="666"/>
      <c r="AA15" s="666"/>
      <c r="AB15" s="666"/>
      <c r="AC15" s="667"/>
      <c r="AD15" s="665" t="s">
        <v>718</v>
      </c>
      <c r="AE15" s="666"/>
      <c r="AF15" s="666"/>
      <c r="AG15" s="666"/>
      <c r="AH15" s="666"/>
      <c r="AI15" s="666"/>
      <c r="AJ15" s="667"/>
      <c r="AK15" s="665" t="s">
        <v>796</v>
      </c>
      <c r="AL15" s="666"/>
      <c r="AM15" s="666"/>
      <c r="AN15" s="666"/>
      <c r="AO15" s="666"/>
      <c r="AP15" s="666"/>
      <c r="AQ15" s="667"/>
      <c r="AR15" s="665"/>
      <c r="AS15" s="666"/>
      <c r="AT15" s="666"/>
      <c r="AU15" s="666"/>
      <c r="AV15" s="666"/>
      <c r="AW15" s="666"/>
      <c r="AX15" s="810"/>
    </row>
    <row r="16" spans="1:50" ht="21" customHeight="1" x14ac:dyDescent="0.15">
      <c r="A16" s="621"/>
      <c r="B16" s="622"/>
      <c r="C16" s="622"/>
      <c r="D16" s="622"/>
      <c r="E16" s="622"/>
      <c r="F16" s="623"/>
      <c r="G16" s="733"/>
      <c r="H16" s="734"/>
      <c r="I16" s="719" t="s">
        <v>52</v>
      </c>
      <c r="J16" s="720"/>
      <c r="K16" s="720"/>
      <c r="L16" s="720"/>
      <c r="M16" s="720"/>
      <c r="N16" s="720"/>
      <c r="O16" s="721"/>
      <c r="P16" s="665" t="s">
        <v>718</v>
      </c>
      <c r="Q16" s="666"/>
      <c r="R16" s="666"/>
      <c r="S16" s="666"/>
      <c r="T16" s="666"/>
      <c r="U16" s="666"/>
      <c r="V16" s="667"/>
      <c r="W16" s="665" t="s">
        <v>718</v>
      </c>
      <c r="X16" s="666"/>
      <c r="Y16" s="666"/>
      <c r="Z16" s="666"/>
      <c r="AA16" s="666"/>
      <c r="AB16" s="666"/>
      <c r="AC16" s="667"/>
      <c r="AD16" s="665" t="s">
        <v>718</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1"/>
      <c r="B17" s="622"/>
      <c r="C17" s="622"/>
      <c r="D17" s="622"/>
      <c r="E17" s="622"/>
      <c r="F17" s="623"/>
      <c r="G17" s="733"/>
      <c r="H17" s="734"/>
      <c r="I17" s="719" t="s">
        <v>50</v>
      </c>
      <c r="J17" s="770"/>
      <c r="K17" s="770"/>
      <c r="L17" s="770"/>
      <c r="M17" s="770"/>
      <c r="N17" s="770"/>
      <c r="O17" s="771"/>
      <c r="P17" s="665" t="s">
        <v>718</v>
      </c>
      <c r="Q17" s="666"/>
      <c r="R17" s="666"/>
      <c r="S17" s="666"/>
      <c r="T17" s="666"/>
      <c r="U17" s="666"/>
      <c r="V17" s="667"/>
      <c r="W17" s="665" t="s">
        <v>718</v>
      </c>
      <c r="X17" s="666"/>
      <c r="Y17" s="666"/>
      <c r="Z17" s="666"/>
      <c r="AA17" s="666"/>
      <c r="AB17" s="666"/>
      <c r="AC17" s="667"/>
      <c r="AD17" s="665" t="s">
        <v>718</v>
      </c>
      <c r="AE17" s="666"/>
      <c r="AF17" s="666"/>
      <c r="AG17" s="666"/>
      <c r="AH17" s="666"/>
      <c r="AI17" s="666"/>
      <c r="AJ17" s="667"/>
      <c r="AK17" s="665"/>
      <c r="AL17" s="666"/>
      <c r="AM17" s="666"/>
      <c r="AN17" s="666"/>
      <c r="AO17" s="666"/>
      <c r="AP17" s="666"/>
      <c r="AQ17" s="667"/>
      <c r="AR17" s="928"/>
      <c r="AS17" s="928"/>
      <c r="AT17" s="928"/>
      <c r="AU17" s="928"/>
      <c r="AV17" s="928"/>
      <c r="AW17" s="928"/>
      <c r="AX17" s="929"/>
    </row>
    <row r="18" spans="1:50" ht="24.75" customHeight="1" x14ac:dyDescent="0.15">
      <c r="A18" s="621"/>
      <c r="B18" s="622"/>
      <c r="C18" s="622"/>
      <c r="D18" s="622"/>
      <c r="E18" s="622"/>
      <c r="F18" s="623"/>
      <c r="G18" s="735"/>
      <c r="H18" s="736"/>
      <c r="I18" s="724" t="s">
        <v>20</v>
      </c>
      <c r="J18" s="725"/>
      <c r="K18" s="725"/>
      <c r="L18" s="725"/>
      <c r="M18" s="725"/>
      <c r="N18" s="725"/>
      <c r="O18" s="726"/>
      <c r="P18" s="882">
        <f>SUM(P13:V17)</f>
        <v>52</v>
      </c>
      <c r="Q18" s="883"/>
      <c r="R18" s="883"/>
      <c r="S18" s="883"/>
      <c r="T18" s="883"/>
      <c r="U18" s="883"/>
      <c r="V18" s="884"/>
      <c r="W18" s="882">
        <f>SUM(W13:AC17)</f>
        <v>52</v>
      </c>
      <c r="X18" s="883"/>
      <c r="Y18" s="883"/>
      <c r="Z18" s="883"/>
      <c r="AA18" s="883"/>
      <c r="AB18" s="883"/>
      <c r="AC18" s="884"/>
      <c r="AD18" s="882">
        <f>SUM(AD13:AJ17)</f>
        <v>51</v>
      </c>
      <c r="AE18" s="883"/>
      <c r="AF18" s="883"/>
      <c r="AG18" s="883"/>
      <c r="AH18" s="883"/>
      <c r="AI18" s="883"/>
      <c r="AJ18" s="884"/>
      <c r="AK18" s="882">
        <f>SUM(AK13:AQ17)</f>
        <v>55</v>
      </c>
      <c r="AL18" s="883"/>
      <c r="AM18" s="883"/>
      <c r="AN18" s="883"/>
      <c r="AO18" s="883"/>
      <c r="AP18" s="883"/>
      <c r="AQ18" s="884"/>
      <c r="AR18" s="882">
        <f>SUM(AR13:AX17)</f>
        <v>40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5">
        <v>50</v>
      </c>
      <c r="Q19" s="666"/>
      <c r="R19" s="666"/>
      <c r="S19" s="666"/>
      <c r="T19" s="666"/>
      <c r="U19" s="666"/>
      <c r="V19" s="667"/>
      <c r="W19" s="665">
        <v>48.7</v>
      </c>
      <c r="X19" s="666"/>
      <c r="Y19" s="666"/>
      <c r="Z19" s="666"/>
      <c r="AA19" s="666"/>
      <c r="AB19" s="666"/>
      <c r="AC19" s="667"/>
      <c r="AD19" s="665">
        <v>46.7</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0.96153846153846156</v>
      </c>
      <c r="Q20" s="316"/>
      <c r="R20" s="316"/>
      <c r="S20" s="316"/>
      <c r="T20" s="316"/>
      <c r="U20" s="316"/>
      <c r="V20" s="316"/>
      <c r="W20" s="316">
        <f t="shared" ref="W20" si="0">IF(W18=0, "-", SUM(W19)/W18)</f>
        <v>0.93653846153846154</v>
      </c>
      <c r="X20" s="316"/>
      <c r="Y20" s="316"/>
      <c r="Z20" s="316"/>
      <c r="AA20" s="316"/>
      <c r="AB20" s="316"/>
      <c r="AC20" s="316"/>
      <c r="AD20" s="316">
        <f t="shared" ref="AD20" si="1">IF(AD18=0, "-", SUM(AD19)/AD18)</f>
        <v>0.915686274509804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7"/>
      <c r="G21" s="314" t="s">
        <v>354</v>
      </c>
      <c r="H21" s="315"/>
      <c r="I21" s="315"/>
      <c r="J21" s="315"/>
      <c r="K21" s="315"/>
      <c r="L21" s="315"/>
      <c r="M21" s="315"/>
      <c r="N21" s="315"/>
      <c r="O21" s="315"/>
      <c r="P21" s="316">
        <f>IF(P19=0, "-", SUM(P19)/SUM(P13,P14))</f>
        <v>0.96153846153846156</v>
      </c>
      <c r="Q21" s="316"/>
      <c r="R21" s="316"/>
      <c r="S21" s="316"/>
      <c r="T21" s="316"/>
      <c r="U21" s="316"/>
      <c r="V21" s="316"/>
      <c r="W21" s="316">
        <f t="shared" ref="W21" si="2">IF(W19=0, "-", SUM(W19)/SUM(W13,W14))</f>
        <v>0.93653846153846154</v>
      </c>
      <c r="X21" s="316"/>
      <c r="Y21" s="316"/>
      <c r="Z21" s="316"/>
      <c r="AA21" s="316"/>
      <c r="AB21" s="316"/>
      <c r="AC21" s="316"/>
      <c r="AD21" s="316">
        <f t="shared" ref="AD21" si="3">IF(AD19=0, "-", SUM(AD19)/SUM(AD13,AD14))</f>
        <v>0.915686274509804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706</v>
      </c>
      <c r="B22" s="984"/>
      <c r="C22" s="984"/>
      <c r="D22" s="984"/>
      <c r="E22" s="984"/>
      <c r="F22" s="985"/>
      <c r="G22" s="979" t="s">
        <v>333</v>
      </c>
      <c r="H22" s="222"/>
      <c r="I22" s="222"/>
      <c r="J22" s="222"/>
      <c r="K22" s="222"/>
      <c r="L22" s="222"/>
      <c r="M22" s="222"/>
      <c r="N22" s="222"/>
      <c r="O22" s="223"/>
      <c r="P22" s="944" t="s">
        <v>704</v>
      </c>
      <c r="Q22" s="222"/>
      <c r="R22" s="222"/>
      <c r="S22" s="222"/>
      <c r="T22" s="222"/>
      <c r="U22" s="222"/>
      <c r="V22" s="223"/>
      <c r="W22" s="944" t="s">
        <v>705</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719</v>
      </c>
      <c r="H23" s="981"/>
      <c r="I23" s="981"/>
      <c r="J23" s="981"/>
      <c r="K23" s="981"/>
      <c r="L23" s="981"/>
      <c r="M23" s="981"/>
      <c r="N23" s="981"/>
      <c r="O23" s="982"/>
      <c r="P23" s="930">
        <v>53.2</v>
      </c>
      <c r="Q23" s="931"/>
      <c r="R23" s="931"/>
      <c r="S23" s="931"/>
      <c r="T23" s="931"/>
      <c r="U23" s="931"/>
      <c r="V23" s="945"/>
      <c r="W23" s="930">
        <v>38.200000000000003</v>
      </c>
      <c r="X23" s="931"/>
      <c r="Y23" s="931"/>
      <c r="Z23" s="931"/>
      <c r="AA23" s="931"/>
      <c r="AB23" s="931"/>
      <c r="AC23" s="945"/>
      <c r="AD23" s="993" t="s">
        <v>803</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720</v>
      </c>
      <c r="H24" s="947"/>
      <c r="I24" s="947"/>
      <c r="J24" s="947"/>
      <c r="K24" s="947"/>
      <c r="L24" s="947"/>
      <c r="M24" s="947"/>
      <c r="N24" s="947"/>
      <c r="O24" s="948"/>
      <c r="P24" s="665">
        <v>0.8</v>
      </c>
      <c r="Q24" s="666"/>
      <c r="R24" s="666"/>
      <c r="S24" s="666"/>
      <c r="T24" s="666"/>
      <c r="U24" s="666"/>
      <c r="V24" s="667"/>
      <c r="W24" s="665">
        <v>0.8</v>
      </c>
      <c r="X24" s="666"/>
      <c r="Y24" s="666"/>
      <c r="Z24" s="666"/>
      <c r="AA24" s="666"/>
      <c r="AB24" s="666"/>
      <c r="AC24" s="66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721</v>
      </c>
      <c r="H25" s="947"/>
      <c r="I25" s="947"/>
      <c r="J25" s="947"/>
      <c r="K25" s="947"/>
      <c r="L25" s="947"/>
      <c r="M25" s="947"/>
      <c r="N25" s="947"/>
      <c r="O25" s="948"/>
      <c r="P25" s="665">
        <v>0.7</v>
      </c>
      <c r="Q25" s="666"/>
      <c r="R25" s="666"/>
      <c r="S25" s="666"/>
      <c r="T25" s="666"/>
      <c r="U25" s="666"/>
      <c r="V25" s="667"/>
      <c r="W25" s="665">
        <v>0.7</v>
      </c>
      <c r="X25" s="666"/>
      <c r="Y25" s="666"/>
      <c r="Z25" s="666"/>
      <c r="AA25" s="666"/>
      <c r="AB25" s="666"/>
      <c r="AC25" s="66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722</v>
      </c>
      <c r="H26" s="947"/>
      <c r="I26" s="947"/>
      <c r="J26" s="947"/>
      <c r="K26" s="947"/>
      <c r="L26" s="947"/>
      <c r="M26" s="947"/>
      <c r="N26" s="947"/>
      <c r="O26" s="948"/>
      <c r="P26" s="665">
        <v>0.3</v>
      </c>
      <c r="Q26" s="666"/>
      <c r="R26" s="666"/>
      <c r="S26" s="666"/>
      <c r="T26" s="666"/>
      <c r="U26" s="666"/>
      <c r="V26" s="667"/>
      <c r="W26" s="665">
        <v>0.3</v>
      </c>
      <c r="X26" s="666"/>
      <c r="Y26" s="666"/>
      <c r="Z26" s="666"/>
      <c r="AA26" s="666"/>
      <c r="AB26" s="666"/>
      <c r="AC26" s="66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6"/>
      <c r="H27" s="947"/>
      <c r="I27" s="947"/>
      <c r="J27" s="947"/>
      <c r="K27" s="947"/>
      <c r="L27" s="947"/>
      <c r="M27" s="947"/>
      <c r="N27" s="947"/>
      <c r="O27" s="948"/>
      <c r="P27" s="665"/>
      <c r="Q27" s="666"/>
      <c r="R27" s="666"/>
      <c r="S27" s="666"/>
      <c r="T27" s="666"/>
      <c r="U27" s="666"/>
      <c r="V27" s="667"/>
      <c r="W27" s="665"/>
      <c r="X27" s="666"/>
      <c r="Y27" s="666"/>
      <c r="Z27" s="666"/>
      <c r="AA27" s="666"/>
      <c r="AB27" s="666"/>
      <c r="AC27" s="66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337</v>
      </c>
      <c r="H28" s="950"/>
      <c r="I28" s="950"/>
      <c r="J28" s="950"/>
      <c r="K28" s="950"/>
      <c r="L28" s="950"/>
      <c r="M28" s="950"/>
      <c r="N28" s="950"/>
      <c r="O28" s="951"/>
      <c r="P28" s="882">
        <f>P29-SUM(P23:P27)</f>
        <v>0</v>
      </c>
      <c r="Q28" s="883"/>
      <c r="R28" s="883"/>
      <c r="S28" s="883"/>
      <c r="T28" s="883"/>
      <c r="U28" s="883"/>
      <c r="V28" s="884"/>
      <c r="W28" s="882">
        <f>W29-SUM(W23:W27)</f>
        <v>0</v>
      </c>
      <c r="X28" s="883"/>
      <c r="Y28" s="883"/>
      <c r="Z28" s="883"/>
      <c r="AA28" s="883"/>
      <c r="AB28" s="883"/>
      <c r="AC28" s="884"/>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65">
        <f>AK13</f>
        <v>55</v>
      </c>
      <c r="Q29" s="666"/>
      <c r="R29" s="666"/>
      <c r="S29" s="666"/>
      <c r="T29" s="666"/>
      <c r="U29" s="666"/>
      <c r="V29" s="667"/>
      <c r="W29" s="962">
        <f>AR13</f>
        <v>40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5" t="s">
        <v>349</v>
      </c>
      <c r="B30" s="866"/>
      <c r="C30" s="866"/>
      <c r="D30" s="866"/>
      <c r="E30" s="866"/>
      <c r="F30" s="867"/>
      <c r="G30" s="781" t="s">
        <v>146</v>
      </c>
      <c r="H30" s="782"/>
      <c r="I30" s="782"/>
      <c r="J30" s="782"/>
      <c r="K30" s="782"/>
      <c r="L30" s="782"/>
      <c r="M30" s="782"/>
      <c r="N30" s="782"/>
      <c r="O30" s="783"/>
      <c r="P30" s="861" t="s">
        <v>59</v>
      </c>
      <c r="Q30" s="782"/>
      <c r="R30" s="782"/>
      <c r="S30" s="782"/>
      <c r="T30" s="782"/>
      <c r="U30" s="782"/>
      <c r="V30" s="782"/>
      <c r="W30" s="782"/>
      <c r="X30" s="783"/>
      <c r="Y30" s="858"/>
      <c r="Z30" s="859"/>
      <c r="AA30" s="860"/>
      <c r="AB30" s="862" t="s">
        <v>11</v>
      </c>
      <c r="AC30" s="863"/>
      <c r="AD30" s="864"/>
      <c r="AE30" s="862" t="s">
        <v>389</v>
      </c>
      <c r="AF30" s="863"/>
      <c r="AG30" s="863"/>
      <c r="AH30" s="864"/>
      <c r="AI30" s="925" t="s">
        <v>411</v>
      </c>
      <c r="AJ30" s="925"/>
      <c r="AK30" s="925"/>
      <c r="AL30" s="862"/>
      <c r="AM30" s="925" t="s">
        <v>508</v>
      </c>
      <c r="AN30" s="925"/>
      <c r="AO30" s="925"/>
      <c r="AP30" s="862"/>
      <c r="AQ30" s="775" t="s">
        <v>232</v>
      </c>
      <c r="AR30" s="776"/>
      <c r="AS30" s="776"/>
      <c r="AT30" s="777"/>
      <c r="AU30" s="782" t="s">
        <v>134</v>
      </c>
      <c r="AV30" s="782"/>
      <c r="AW30" s="782"/>
      <c r="AX30" s="927"/>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6"/>
      <c r="AJ31" s="926"/>
      <c r="AK31" s="926"/>
      <c r="AL31" s="416"/>
      <c r="AM31" s="926"/>
      <c r="AN31" s="926"/>
      <c r="AO31" s="926"/>
      <c r="AP31" s="416"/>
      <c r="AQ31" s="250"/>
      <c r="AR31" s="201"/>
      <c r="AS31" s="136" t="s">
        <v>233</v>
      </c>
      <c r="AT31" s="137"/>
      <c r="AU31" s="200">
        <v>3</v>
      </c>
      <c r="AV31" s="200"/>
      <c r="AW31" s="401" t="s">
        <v>179</v>
      </c>
      <c r="AX31" s="402"/>
    </row>
    <row r="32" spans="1:50" ht="23.25" customHeight="1" x14ac:dyDescent="0.15">
      <c r="A32" s="406"/>
      <c r="B32" s="404"/>
      <c r="C32" s="404"/>
      <c r="D32" s="404"/>
      <c r="E32" s="404"/>
      <c r="F32" s="405"/>
      <c r="G32" s="572" t="s">
        <v>723</v>
      </c>
      <c r="H32" s="573"/>
      <c r="I32" s="573"/>
      <c r="J32" s="573"/>
      <c r="K32" s="573"/>
      <c r="L32" s="573"/>
      <c r="M32" s="573"/>
      <c r="N32" s="573"/>
      <c r="O32" s="574"/>
      <c r="P32" s="108" t="s">
        <v>724</v>
      </c>
      <c r="Q32" s="108"/>
      <c r="R32" s="108"/>
      <c r="S32" s="108"/>
      <c r="T32" s="108"/>
      <c r="U32" s="108"/>
      <c r="V32" s="108"/>
      <c r="W32" s="108"/>
      <c r="X32" s="109"/>
      <c r="Y32" s="479" t="s">
        <v>12</v>
      </c>
      <c r="Z32" s="539"/>
      <c r="AA32" s="540"/>
      <c r="AB32" s="469" t="s">
        <v>725</v>
      </c>
      <c r="AC32" s="469"/>
      <c r="AD32" s="469"/>
      <c r="AE32" s="218">
        <v>764</v>
      </c>
      <c r="AF32" s="219"/>
      <c r="AG32" s="219"/>
      <c r="AH32" s="219"/>
      <c r="AI32" s="218">
        <v>674</v>
      </c>
      <c r="AJ32" s="219"/>
      <c r="AK32" s="219"/>
      <c r="AL32" s="219"/>
      <c r="AM32" s="218">
        <v>789</v>
      </c>
      <c r="AN32" s="219"/>
      <c r="AO32" s="219"/>
      <c r="AP32" s="219"/>
      <c r="AQ32" s="336" t="s">
        <v>718</v>
      </c>
      <c r="AR32" s="208"/>
      <c r="AS32" s="208"/>
      <c r="AT32" s="337"/>
      <c r="AU32" s="219" t="s">
        <v>718</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725</v>
      </c>
      <c r="AC33" s="531"/>
      <c r="AD33" s="531"/>
      <c r="AE33" s="218">
        <v>693</v>
      </c>
      <c r="AF33" s="219"/>
      <c r="AG33" s="219"/>
      <c r="AH33" s="219"/>
      <c r="AI33" s="218">
        <v>764</v>
      </c>
      <c r="AJ33" s="219"/>
      <c r="AK33" s="219"/>
      <c r="AL33" s="219"/>
      <c r="AM33" s="218">
        <v>674</v>
      </c>
      <c r="AN33" s="219"/>
      <c r="AO33" s="219"/>
      <c r="AP33" s="219"/>
      <c r="AQ33" s="336" t="s">
        <v>718</v>
      </c>
      <c r="AR33" s="208"/>
      <c r="AS33" s="208"/>
      <c r="AT33" s="337"/>
      <c r="AU33" s="219">
        <v>674</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110.2</v>
      </c>
      <c r="AF34" s="219"/>
      <c r="AG34" s="219"/>
      <c r="AH34" s="219"/>
      <c r="AI34" s="218">
        <v>88.2</v>
      </c>
      <c r="AJ34" s="219"/>
      <c r="AK34" s="219"/>
      <c r="AL34" s="219"/>
      <c r="AM34" s="218">
        <v>117</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8" t="s">
        <v>349</v>
      </c>
      <c r="B37" s="779"/>
      <c r="C37" s="779"/>
      <c r="D37" s="779"/>
      <c r="E37" s="779"/>
      <c r="F37" s="780"/>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389</v>
      </c>
      <c r="AF37" s="247"/>
      <c r="AG37" s="247"/>
      <c r="AH37" s="247"/>
      <c r="AI37" s="247" t="s">
        <v>411</v>
      </c>
      <c r="AJ37" s="247"/>
      <c r="AK37" s="247"/>
      <c r="AL37" s="247"/>
      <c r="AM37" s="247" t="s">
        <v>508</v>
      </c>
      <c r="AN37" s="247"/>
      <c r="AO37" s="247"/>
      <c r="AP37" s="247"/>
      <c r="AQ37" s="154" t="s">
        <v>232</v>
      </c>
      <c r="AR37" s="155"/>
      <c r="AS37" s="155"/>
      <c r="AT37" s="156"/>
      <c r="AU37" s="420" t="s">
        <v>134</v>
      </c>
      <c r="AV37" s="420"/>
      <c r="AW37" s="420"/>
      <c r="AX37" s="920"/>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v>3</v>
      </c>
      <c r="AV38" s="200"/>
      <c r="AW38" s="401" t="s">
        <v>179</v>
      </c>
      <c r="AX38" s="402"/>
      <c r="AY38">
        <f>$AY$37</f>
        <v>1</v>
      </c>
    </row>
    <row r="39" spans="1:51" ht="23.25" customHeight="1" x14ac:dyDescent="0.15">
      <c r="A39" s="406"/>
      <c r="B39" s="404"/>
      <c r="C39" s="404"/>
      <c r="D39" s="404"/>
      <c r="E39" s="404"/>
      <c r="F39" s="405"/>
      <c r="G39" s="572" t="s">
        <v>727</v>
      </c>
      <c r="H39" s="573"/>
      <c r="I39" s="573"/>
      <c r="J39" s="573"/>
      <c r="K39" s="573"/>
      <c r="L39" s="573"/>
      <c r="M39" s="573"/>
      <c r="N39" s="573"/>
      <c r="O39" s="574"/>
      <c r="P39" s="108" t="s">
        <v>728</v>
      </c>
      <c r="Q39" s="108"/>
      <c r="R39" s="108"/>
      <c r="S39" s="108"/>
      <c r="T39" s="108"/>
      <c r="U39" s="108"/>
      <c r="V39" s="108"/>
      <c r="W39" s="108"/>
      <c r="X39" s="109"/>
      <c r="Y39" s="479" t="s">
        <v>12</v>
      </c>
      <c r="Z39" s="539"/>
      <c r="AA39" s="540"/>
      <c r="AB39" s="469" t="s">
        <v>370</v>
      </c>
      <c r="AC39" s="469"/>
      <c r="AD39" s="469"/>
      <c r="AE39" s="218">
        <v>50.9</v>
      </c>
      <c r="AF39" s="219"/>
      <c r="AG39" s="219"/>
      <c r="AH39" s="219"/>
      <c r="AI39" s="218">
        <v>53.7</v>
      </c>
      <c r="AJ39" s="219"/>
      <c r="AK39" s="219"/>
      <c r="AL39" s="219"/>
      <c r="AM39" s="218">
        <v>57</v>
      </c>
      <c r="AN39" s="219"/>
      <c r="AO39" s="219"/>
      <c r="AP39" s="219"/>
      <c r="AQ39" s="336" t="s">
        <v>718</v>
      </c>
      <c r="AR39" s="208"/>
      <c r="AS39" s="208"/>
      <c r="AT39" s="337"/>
      <c r="AU39" s="219" t="s">
        <v>718</v>
      </c>
      <c r="AV39" s="219"/>
      <c r="AW39" s="219"/>
      <c r="AX39" s="221"/>
      <c r="AY39">
        <f t="shared" ref="AY39:AY43" si="4">$AY$37</f>
        <v>1</v>
      </c>
    </row>
    <row r="40" spans="1:51" ht="23.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370</v>
      </c>
      <c r="AC40" s="531"/>
      <c r="AD40" s="531"/>
      <c r="AE40" s="218">
        <v>46.6</v>
      </c>
      <c r="AF40" s="219"/>
      <c r="AG40" s="219"/>
      <c r="AH40" s="219"/>
      <c r="AI40" s="218">
        <v>50.9</v>
      </c>
      <c r="AJ40" s="219"/>
      <c r="AK40" s="219"/>
      <c r="AL40" s="219"/>
      <c r="AM40" s="218">
        <v>53.7</v>
      </c>
      <c r="AN40" s="219"/>
      <c r="AO40" s="219"/>
      <c r="AP40" s="219"/>
      <c r="AQ40" s="336" t="s">
        <v>718</v>
      </c>
      <c r="AR40" s="208"/>
      <c r="AS40" s="208"/>
      <c r="AT40" s="337"/>
      <c r="AU40" s="219">
        <v>53.7</v>
      </c>
      <c r="AV40" s="219"/>
      <c r="AW40" s="219"/>
      <c r="AX40" s="221"/>
      <c r="AY40">
        <f t="shared" si="4"/>
        <v>1</v>
      </c>
    </row>
    <row r="41" spans="1:51" ht="23.2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v>109.2</v>
      </c>
      <c r="AF41" s="219"/>
      <c r="AG41" s="219"/>
      <c r="AH41" s="219"/>
      <c r="AI41" s="218">
        <v>105.5</v>
      </c>
      <c r="AJ41" s="219"/>
      <c r="AK41" s="219"/>
      <c r="AL41" s="219"/>
      <c r="AM41" s="218">
        <v>106</v>
      </c>
      <c r="AN41" s="219"/>
      <c r="AO41" s="219"/>
      <c r="AP41" s="219"/>
      <c r="AQ41" s="336" t="s">
        <v>718</v>
      </c>
      <c r="AR41" s="208"/>
      <c r="AS41" s="208"/>
      <c r="AT41" s="337"/>
      <c r="AU41" s="219" t="s">
        <v>718</v>
      </c>
      <c r="AV41" s="219"/>
      <c r="AW41" s="219"/>
      <c r="AX41" s="221"/>
      <c r="AY41">
        <f t="shared" si="4"/>
        <v>1</v>
      </c>
    </row>
    <row r="42" spans="1:51" ht="23.25" customHeight="1" x14ac:dyDescent="0.15">
      <c r="A42" s="228" t="s">
        <v>379</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8" t="s">
        <v>349</v>
      </c>
      <c r="B44" s="779"/>
      <c r="C44" s="779"/>
      <c r="D44" s="779"/>
      <c r="E44" s="779"/>
      <c r="F44" s="780"/>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389</v>
      </c>
      <c r="AF44" s="247"/>
      <c r="AG44" s="247"/>
      <c r="AH44" s="247"/>
      <c r="AI44" s="247" t="s">
        <v>411</v>
      </c>
      <c r="AJ44" s="247"/>
      <c r="AK44" s="247"/>
      <c r="AL44" s="247"/>
      <c r="AM44" s="247" t="s">
        <v>508</v>
      </c>
      <c r="AN44" s="247"/>
      <c r="AO44" s="247"/>
      <c r="AP44" s="247"/>
      <c r="AQ44" s="154" t="s">
        <v>232</v>
      </c>
      <c r="AR44" s="155"/>
      <c r="AS44" s="155"/>
      <c r="AT44" s="156"/>
      <c r="AU44" s="420" t="s">
        <v>134</v>
      </c>
      <c r="AV44" s="420"/>
      <c r="AW44" s="420"/>
      <c r="AX44" s="920"/>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389</v>
      </c>
      <c r="AF51" s="247"/>
      <c r="AG51" s="247"/>
      <c r="AH51" s="247"/>
      <c r="AI51" s="247" t="s">
        <v>411</v>
      </c>
      <c r="AJ51" s="247"/>
      <c r="AK51" s="247"/>
      <c r="AL51" s="247"/>
      <c r="AM51" s="247" t="s">
        <v>508</v>
      </c>
      <c r="AN51" s="247"/>
      <c r="AO51" s="247"/>
      <c r="AP51" s="247"/>
      <c r="AQ51" s="154" t="s">
        <v>232</v>
      </c>
      <c r="AR51" s="155"/>
      <c r="AS51" s="155"/>
      <c r="AT51" s="156"/>
      <c r="AU51" s="935" t="s">
        <v>134</v>
      </c>
      <c r="AV51" s="935"/>
      <c r="AW51" s="935"/>
      <c r="AX51" s="936"/>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389</v>
      </c>
      <c r="AF58" s="247"/>
      <c r="AG58" s="247"/>
      <c r="AH58" s="247"/>
      <c r="AI58" s="247" t="s">
        <v>411</v>
      </c>
      <c r="AJ58" s="247"/>
      <c r="AK58" s="247"/>
      <c r="AL58" s="247"/>
      <c r="AM58" s="247" t="s">
        <v>508</v>
      </c>
      <c r="AN58" s="247"/>
      <c r="AO58" s="247"/>
      <c r="AP58" s="247"/>
      <c r="AQ58" s="154" t="s">
        <v>232</v>
      </c>
      <c r="AR58" s="155"/>
      <c r="AS58" s="155"/>
      <c r="AT58" s="156"/>
      <c r="AU58" s="935" t="s">
        <v>134</v>
      </c>
      <c r="AV58" s="935"/>
      <c r="AW58" s="935"/>
      <c r="AX58" s="936"/>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350</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345</v>
      </c>
      <c r="X65" s="496"/>
      <c r="Y65" s="499"/>
      <c r="Z65" s="499"/>
      <c r="AA65" s="500"/>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355</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350</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t="s">
        <v>342</v>
      </c>
      <c r="AS79" s="273"/>
      <c r="AT79" s="274"/>
      <c r="AU79" s="274"/>
      <c r="AV79" s="274"/>
      <c r="AW79" s="274"/>
      <c r="AX79" s="978"/>
      <c r="AY79">
        <f>COUNTIF($AR$79,"☑")</f>
        <v>0</v>
      </c>
    </row>
    <row r="80" spans="1:51" ht="18.75" hidden="1" customHeight="1" x14ac:dyDescent="0.15">
      <c r="A80" s="868"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8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9"/>
      <c r="AY82">
        <f t="shared" ref="AY82:AY89" si="10">$AY$80</f>
        <v>0</v>
      </c>
    </row>
    <row r="83" spans="1:60" ht="22.5" hidden="1" customHeight="1" x14ac:dyDescent="0.15">
      <c r="A83" s="869"/>
      <c r="B83" s="535"/>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1"/>
      <c r="AY83">
        <f t="shared" si="10"/>
        <v>0</v>
      </c>
    </row>
    <row r="84" spans="1:60" ht="19.5" hidden="1" customHeight="1" x14ac:dyDescent="0.15">
      <c r="A84" s="869"/>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2"/>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389</v>
      </c>
      <c r="AF85" s="247"/>
      <c r="AG85" s="247"/>
      <c r="AH85" s="247"/>
      <c r="AI85" s="247" t="s">
        <v>411</v>
      </c>
      <c r="AJ85" s="247"/>
      <c r="AK85" s="247"/>
      <c r="AL85" s="247"/>
      <c r="AM85" s="247" t="s">
        <v>508</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389</v>
      </c>
      <c r="AF90" s="247"/>
      <c r="AG90" s="247"/>
      <c r="AH90" s="247"/>
      <c r="AI90" s="247" t="s">
        <v>411</v>
      </c>
      <c r="AJ90" s="247"/>
      <c r="AK90" s="247"/>
      <c r="AL90" s="247"/>
      <c r="AM90" s="247" t="s">
        <v>508</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389</v>
      </c>
      <c r="AF95" s="247"/>
      <c r="AG95" s="247"/>
      <c r="AH95" s="247"/>
      <c r="AI95" s="247" t="s">
        <v>411</v>
      </c>
      <c r="AJ95" s="247"/>
      <c r="AK95" s="247"/>
      <c r="AL95" s="247"/>
      <c r="AM95" s="247" t="s">
        <v>508</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389</v>
      </c>
      <c r="AF100" s="548"/>
      <c r="AG100" s="548"/>
      <c r="AH100" s="549"/>
      <c r="AI100" s="547" t="s">
        <v>411</v>
      </c>
      <c r="AJ100" s="548"/>
      <c r="AK100" s="548"/>
      <c r="AL100" s="549"/>
      <c r="AM100" s="547" t="s">
        <v>508</v>
      </c>
      <c r="AN100" s="548"/>
      <c r="AO100" s="548"/>
      <c r="AP100" s="549"/>
      <c r="AQ100" s="317" t="s">
        <v>416</v>
      </c>
      <c r="AR100" s="318"/>
      <c r="AS100" s="318"/>
      <c r="AT100" s="319"/>
      <c r="AU100" s="317" t="s">
        <v>540</v>
      </c>
      <c r="AV100" s="318"/>
      <c r="AW100" s="318"/>
      <c r="AX100" s="320"/>
    </row>
    <row r="101" spans="1:60" ht="23.25" customHeight="1" x14ac:dyDescent="0.15">
      <c r="A101" s="427"/>
      <c r="B101" s="428"/>
      <c r="C101" s="428"/>
      <c r="D101" s="428"/>
      <c r="E101" s="428"/>
      <c r="F101" s="429"/>
      <c r="G101" s="108" t="s">
        <v>730</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725</v>
      </c>
      <c r="AC101" s="469"/>
      <c r="AD101" s="469"/>
      <c r="AE101" s="282">
        <v>39490</v>
      </c>
      <c r="AF101" s="282"/>
      <c r="AG101" s="282"/>
      <c r="AH101" s="282"/>
      <c r="AI101" s="282">
        <v>44416</v>
      </c>
      <c r="AJ101" s="282"/>
      <c r="AK101" s="282"/>
      <c r="AL101" s="282"/>
      <c r="AM101" s="282">
        <v>49328</v>
      </c>
      <c r="AN101" s="282"/>
      <c r="AO101" s="282"/>
      <c r="AP101" s="282"/>
      <c r="AQ101" s="282"/>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725</v>
      </c>
      <c r="AC102" s="469"/>
      <c r="AD102" s="469"/>
      <c r="AE102" s="282">
        <v>33924</v>
      </c>
      <c r="AF102" s="282"/>
      <c r="AG102" s="282"/>
      <c r="AH102" s="282"/>
      <c r="AI102" s="282">
        <v>39490</v>
      </c>
      <c r="AJ102" s="282"/>
      <c r="AK102" s="282"/>
      <c r="AL102" s="282"/>
      <c r="AM102" s="282">
        <v>44416</v>
      </c>
      <c r="AN102" s="282"/>
      <c r="AO102" s="282"/>
      <c r="AP102" s="282"/>
      <c r="AQ102" s="282">
        <v>49328</v>
      </c>
      <c r="AR102" s="282"/>
      <c r="AS102" s="282"/>
      <c r="AT102" s="282"/>
      <c r="AU102" s="225"/>
      <c r="AV102" s="226"/>
      <c r="AW102" s="226"/>
      <c r="AX102" s="321"/>
    </row>
    <row r="103" spans="1:60" ht="31.5"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7"/>
      <c r="B104" s="428"/>
      <c r="C104" s="428"/>
      <c r="D104" s="428"/>
      <c r="E104" s="428"/>
      <c r="F104" s="429"/>
      <c r="G104" s="108" t="s">
        <v>731</v>
      </c>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725</v>
      </c>
      <c r="AC104" s="554"/>
      <c r="AD104" s="555"/>
      <c r="AE104" s="282">
        <v>1867637</v>
      </c>
      <c r="AF104" s="282"/>
      <c r="AG104" s="282"/>
      <c r="AH104" s="282"/>
      <c r="AI104" s="282">
        <v>4710655</v>
      </c>
      <c r="AJ104" s="282"/>
      <c r="AK104" s="282"/>
      <c r="AL104" s="282"/>
      <c r="AM104" s="282">
        <v>3783294</v>
      </c>
      <c r="AN104" s="282"/>
      <c r="AO104" s="282"/>
      <c r="AP104" s="282"/>
      <c r="AQ104" s="282"/>
      <c r="AR104" s="282"/>
      <c r="AS104" s="282"/>
      <c r="AT104" s="282"/>
      <c r="AU104" s="282"/>
      <c r="AV104" s="282"/>
      <c r="AW104" s="282"/>
      <c r="AX104" s="283"/>
      <c r="AY104">
        <f>$AY$103</f>
        <v>1</v>
      </c>
    </row>
    <row r="105" spans="1:60" ht="23.25"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725</v>
      </c>
      <c r="AC105" s="477"/>
      <c r="AD105" s="478"/>
      <c r="AE105" s="282">
        <v>1063838</v>
      </c>
      <c r="AF105" s="282"/>
      <c r="AG105" s="282"/>
      <c r="AH105" s="282"/>
      <c r="AI105" s="282">
        <v>1867637</v>
      </c>
      <c r="AJ105" s="282"/>
      <c r="AK105" s="282"/>
      <c r="AL105" s="282"/>
      <c r="AM105" s="282">
        <v>4710655</v>
      </c>
      <c r="AN105" s="282"/>
      <c r="AO105" s="282"/>
      <c r="AP105" s="282"/>
      <c r="AQ105" s="282">
        <v>3783294</v>
      </c>
      <c r="AR105" s="282"/>
      <c r="AS105" s="282"/>
      <c r="AT105" s="282"/>
      <c r="AU105" s="282"/>
      <c r="AV105" s="282"/>
      <c r="AW105" s="282"/>
      <c r="AX105" s="283"/>
      <c r="AY105">
        <f>$AY$103</f>
        <v>1</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389</v>
      </c>
      <c r="AF115" s="247"/>
      <c r="AG115" s="247"/>
      <c r="AH115" s="247"/>
      <c r="AI115" s="247" t="s">
        <v>411</v>
      </c>
      <c r="AJ115" s="247"/>
      <c r="AK115" s="247"/>
      <c r="AL115" s="247"/>
      <c r="AM115" s="247" t="s">
        <v>508</v>
      </c>
      <c r="AN115" s="247"/>
      <c r="AO115" s="247"/>
      <c r="AP115" s="247"/>
      <c r="AQ115" s="598" t="s">
        <v>541</v>
      </c>
      <c r="AR115" s="599"/>
      <c r="AS115" s="599"/>
      <c r="AT115" s="599"/>
      <c r="AU115" s="599"/>
      <c r="AV115" s="599"/>
      <c r="AW115" s="599"/>
      <c r="AX115" s="600"/>
    </row>
    <row r="116" spans="1:51" ht="23.25" customHeight="1" x14ac:dyDescent="0.15">
      <c r="A116" s="444"/>
      <c r="B116" s="445"/>
      <c r="C116" s="445"/>
      <c r="D116" s="445"/>
      <c r="E116" s="445"/>
      <c r="F116" s="446"/>
      <c r="G116" s="396" t="s">
        <v>732</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797</v>
      </c>
      <c r="AC116" s="471"/>
      <c r="AD116" s="472"/>
      <c r="AE116" s="282">
        <v>26.8</v>
      </c>
      <c r="AF116" s="282"/>
      <c r="AG116" s="282"/>
      <c r="AH116" s="282"/>
      <c r="AI116" s="282">
        <v>10.3</v>
      </c>
      <c r="AJ116" s="282"/>
      <c r="AK116" s="282"/>
      <c r="AL116" s="282"/>
      <c r="AM116" s="282">
        <v>12.3</v>
      </c>
      <c r="AN116" s="282"/>
      <c r="AO116" s="282"/>
      <c r="AP116" s="282"/>
      <c r="AQ116" s="218">
        <v>12.3</v>
      </c>
      <c r="AR116" s="219"/>
      <c r="AS116" s="219"/>
      <c r="AT116" s="219"/>
      <c r="AU116" s="219"/>
      <c r="AV116" s="219"/>
      <c r="AW116" s="219"/>
      <c r="AX116" s="221"/>
    </row>
    <row r="117" spans="1:51"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733</v>
      </c>
      <c r="AC117" s="481"/>
      <c r="AD117" s="482"/>
      <c r="AE117" s="559" t="s">
        <v>734</v>
      </c>
      <c r="AF117" s="559"/>
      <c r="AG117" s="559"/>
      <c r="AH117" s="559"/>
      <c r="AI117" s="559" t="s">
        <v>735</v>
      </c>
      <c r="AJ117" s="559"/>
      <c r="AK117" s="559"/>
      <c r="AL117" s="559"/>
      <c r="AM117" s="559" t="s">
        <v>789</v>
      </c>
      <c r="AN117" s="559"/>
      <c r="AO117" s="559"/>
      <c r="AP117" s="559"/>
      <c r="AQ117" s="559" t="s">
        <v>794</v>
      </c>
      <c r="AR117" s="559"/>
      <c r="AS117" s="559"/>
      <c r="AT117" s="559"/>
      <c r="AU117" s="559"/>
      <c r="AV117" s="559"/>
      <c r="AW117" s="559"/>
      <c r="AX117" s="560"/>
    </row>
    <row r="118" spans="1:51" ht="23.25"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389</v>
      </c>
      <c r="AF118" s="247"/>
      <c r="AG118" s="247"/>
      <c r="AH118" s="247"/>
      <c r="AI118" s="247" t="s">
        <v>411</v>
      </c>
      <c r="AJ118" s="247"/>
      <c r="AK118" s="247"/>
      <c r="AL118" s="247"/>
      <c r="AM118" s="247" t="s">
        <v>508</v>
      </c>
      <c r="AN118" s="247"/>
      <c r="AO118" s="247"/>
      <c r="AP118" s="247"/>
      <c r="AQ118" s="598" t="s">
        <v>541</v>
      </c>
      <c r="AR118" s="599"/>
      <c r="AS118" s="599"/>
      <c r="AT118" s="599"/>
      <c r="AU118" s="599"/>
      <c r="AV118" s="599"/>
      <c r="AW118" s="599"/>
      <c r="AX118" s="600"/>
      <c r="AY118" s="92">
        <f>IF(SUBSTITUTE(SUBSTITUTE($G$119,"／",""),"　","")="",0,1)</f>
        <v>1</v>
      </c>
    </row>
    <row r="119" spans="1:51" ht="23.25" customHeight="1" x14ac:dyDescent="0.15">
      <c r="A119" s="444"/>
      <c r="B119" s="445"/>
      <c r="C119" s="445"/>
      <c r="D119" s="445"/>
      <c r="E119" s="445"/>
      <c r="F119" s="446"/>
      <c r="G119" s="396" t="s">
        <v>736</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t="s">
        <v>797</v>
      </c>
      <c r="AC119" s="471"/>
      <c r="AD119" s="472"/>
      <c r="AE119" s="282">
        <v>1266.0999999999999</v>
      </c>
      <c r="AF119" s="282"/>
      <c r="AG119" s="282"/>
      <c r="AH119" s="282"/>
      <c r="AI119" s="282">
        <v>1096.5</v>
      </c>
      <c r="AJ119" s="282"/>
      <c r="AK119" s="282"/>
      <c r="AL119" s="282"/>
      <c r="AM119" s="282">
        <v>946.7</v>
      </c>
      <c r="AN119" s="282"/>
      <c r="AO119" s="282"/>
      <c r="AP119" s="282"/>
      <c r="AQ119" s="282">
        <v>946.7</v>
      </c>
      <c r="AR119" s="282"/>
      <c r="AS119" s="282"/>
      <c r="AT119" s="282"/>
      <c r="AU119" s="282"/>
      <c r="AV119" s="282"/>
      <c r="AW119" s="282"/>
      <c r="AX119" s="283"/>
      <c r="AY119">
        <f>$AY$118</f>
        <v>1</v>
      </c>
    </row>
    <row r="120" spans="1:51" ht="46.5" customHeight="1" thickBot="1" x14ac:dyDescent="0.2">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733</v>
      </c>
      <c r="AC120" s="481"/>
      <c r="AD120" s="482"/>
      <c r="AE120" s="559" t="s">
        <v>737</v>
      </c>
      <c r="AF120" s="559"/>
      <c r="AG120" s="559"/>
      <c r="AH120" s="559"/>
      <c r="AI120" s="559" t="s">
        <v>738</v>
      </c>
      <c r="AJ120" s="559"/>
      <c r="AK120" s="559"/>
      <c r="AL120" s="559"/>
      <c r="AM120" s="559" t="s">
        <v>790</v>
      </c>
      <c r="AN120" s="559"/>
      <c r="AO120" s="559"/>
      <c r="AP120" s="559"/>
      <c r="AQ120" s="559" t="s">
        <v>793</v>
      </c>
      <c r="AR120" s="559"/>
      <c r="AS120" s="559"/>
      <c r="AT120" s="559"/>
      <c r="AU120" s="559"/>
      <c r="AV120" s="559"/>
      <c r="AW120" s="559"/>
      <c r="AX120" s="560"/>
      <c r="AY120">
        <f>$AY$118</f>
        <v>1</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389</v>
      </c>
      <c r="AF121" s="247"/>
      <c r="AG121" s="247"/>
      <c r="AH121" s="247"/>
      <c r="AI121" s="247" t="s">
        <v>411</v>
      </c>
      <c r="AJ121" s="247"/>
      <c r="AK121" s="247"/>
      <c r="AL121" s="247"/>
      <c r="AM121" s="247" t="s">
        <v>508</v>
      </c>
      <c r="AN121" s="247"/>
      <c r="AO121" s="247"/>
      <c r="AP121" s="247"/>
      <c r="AQ121" s="598" t="s">
        <v>541</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359</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358</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389</v>
      </c>
      <c r="AF124" s="247"/>
      <c r="AG124" s="247"/>
      <c r="AH124" s="247"/>
      <c r="AI124" s="247" t="s">
        <v>411</v>
      </c>
      <c r="AJ124" s="247"/>
      <c r="AK124" s="247"/>
      <c r="AL124" s="247"/>
      <c r="AM124" s="247" t="s">
        <v>508</v>
      </c>
      <c r="AN124" s="247"/>
      <c r="AO124" s="247"/>
      <c r="AP124" s="247"/>
      <c r="AQ124" s="598" t="s">
        <v>541</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359</v>
      </c>
      <c r="H125" s="396"/>
      <c r="I125" s="396"/>
      <c r="J125" s="396"/>
      <c r="K125" s="396"/>
      <c r="L125" s="396"/>
      <c r="M125" s="396"/>
      <c r="N125" s="396"/>
      <c r="O125" s="396"/>
      <c r="P125" s="396"/>
      <c r="Q125" s="396"/>
      <c r="R125" s="396"/>
      <c r="S125" s="396"/>
      <c r="T125" s="396"/>
      <c r="U125" s="396"/>
      <c r="V125" s="396"/>
      <c r="W125" s="396"/>
      <c r="X125" s="940"/>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1"/>
      <c r="Y126" s="479" t="s">
        <v>49</v>
      </c>
      <c r="Z126" s="453"/>
      <c r="AA126" s="454"/>
      <c r="AB126" s="480" t="s">
        <v>358</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7"/>
      <c r="Z127" s="938"/>
      <c r="AA127" s="939"/>
      <c r="AB127" s="416" t="s">
        <v>11</v>
      </c>
      <c r="AC127" s="417"/>
      <c r="AD127" s="418"/>
      <c r="AE127" s="247" t="s">
        <v>389</v>
      </c>
      <c r="AF127" s="247"/>
      <c r="AG127" s="247"/>
      <c r="AH127" s="247"/>
      <c r="AI127" s="247" t="s">
        <v>411</v>
      </c>
      <c r="AJ127" s="247"/>
      <c r="AK127" s="247"/>
      <c r="AL127" s="247"/>
      <c r="AM127" s="247" t="s">
        <v>508</v>
      </c>
      <c r="AN127" s="247"/>
      <c r="AO127" s="247"/>
      <c r="AP127" s="247"/>
      <c r="AQ127" s="598" t="s">
        <v>541</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359</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34.5"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7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1867637</v>
      </c>
      <c r="AF134" s="208"/>
      <c r="AG134" s="208"/>
      <c r="AH134" s="208"/>
      <c r="AI134" s="207">
        <v>4710655</v>
      </c>
      <c r="AJ134" s="208"/>
      <c r="AK134" s="208"/>
      <c r="AL134" s="208"/>
      <c r="AM134" s="207">
        <v>3783294</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1063838</v>
      </c>
      <c r="AF135" s="208"/>
      <c r="AG135" s="208"/>
      <c r="AH135" s="208"/>
      <c r="AI135" s="207">
        <v>1867637</v>
      </c>
      <c r="AJ135" s="208"/>
      <c r="AK135" s="208"/>
      <c r="AL135" s="208"/>
      <c r="AM135" s="207">
        <v>3783294</v>
      </c>
      <c r="AN135" s="208"/>
      <c r="AO135" s="208"/>
      <c r="AP135" s="208"/>
      <c r="AQ135" s="207" t="s">
        <v>718</v>
      </c>
      <c r="AR135" s="208"/>
      <c r="AS135" s="208"/>
      <c r="AT135" s="208"/>
      <c r="AU135" s="207">
        <v>4710655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42"/>
      <c r="E430" s="175" t="s">
        <v>398</v>
      </c>
      <c r="F430" s="902"/>
      <c r="G430" s="903" t="s">
        <v>252</v>
      </c>
      <c r="H430" s="126"/>
      <c r="I430" s="126"/>
      <c r="J430" s="904"/>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38.25" customHeight="1" x14ac:dyDescent="0.15">
      <c r="A702" s="874" t="s">
        <v>140</v>
      </c>
      <c r="B702" s="875"/>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746</v>
      </c>
      <c r="AE702" s="342"/>
      <c r="AF702" s="342"/>
      <c r="AG702" s="388" t="s">
        <v>773</v>
      </c>
      <c r="AH702" s="389"/>
      <c r="AI702" s="389"/>
      <c r="AJ702" s="389"/>
      <c r="AK702" s="389"/>
      <c r="AL702" s="389"/>
      <c r="AM702" s="389"/>
      <c r="AN702" s="389"/>
      <c r="AO702" s="389"/>
      <c r="AP702" s="389"/>
      <c r="AQ702" s="389"/>
      <c r="AR702" s="389"/>
      <c r="AS702" s="389"/>
      <c r="AT702" s="389"/>
      <c r="AU702" s="389"/>
      <c r="AV702" s="389"/>
      <c r="AW702" s="389"/>
      <c r="AX702" s="390"/>
    </row>
    <row r="703" spans="1:51" ht="38.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746</v>
      </c>
      <c r="AE703" s="323"/>
      <c r="AF703" s="323"/>
      <c r="AG703" s="104" t="s">
        <v>774</v>
      </c>
      <c r="AH703" s="105"/>
      <c r="AI703" s="105"/>
      <c r="AJ703" s="105"/>
      <c r="AK703" s="105"/>
      <c r="AL703" s="105"/>
      <c r="AM703" s="105"/>
      <c r="AN703" s="105"/>
      <c r="AO703" s="105"/>
      <c r="AP703" s="105"/>
      <c r="AQ703" s="105"/>
      <c r="AR703" s="105"/>
      <c r="AS703" s="105"/>
      <c r="AT703" s="105"/>
      <c r="AU703" s="105"/>
      <c r="AV703" s="105"/>
      <c r="AW703" s="105"/>
      <c r="AX703" s="106"/>
    </row>
    <row r="704" spans="1:51" ht="38.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90" t="s">
        <v>746</v>
      </c>
      <c r="AE704" s="791"/>
      <c r="AF704" s="791"/>
      <c r="AG704" s="168" t="s">
        <v>775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2" t="s">
        <v>746</v>
      </c>
      <c r="AE705" s="723"/>
      <c r="AF705" s="723"/>
      <c r="AG705" s="128" t="s">
        <v>778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2"/>
      <c r="D706" s="803"/>
      <c r="E706" s="738" t="s">
        <v>380</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776</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9"/>
      <c r="B707" s="650"/>
      <c r="C707" s="804"/>
      <c r="D707" s="805"/>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9" t="s">
        <v>777</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746</v>
      </c>
      <c r="AE708" s="612"/>
      <c r="AF708" s="612"/>
      <c r="AG708" s="750" t="s">
        <v>779</v>
      </c>
      <c r="AH708" s="751"/>
      <c r="AI708" s="751"/>
      <c r="AJ708" s="751"/>
      <c r="AK708" s="751"/>
      <c r="AL708" s="751"/>
      <c r="AM708" s="751"/>
      <c r="AN708" s="751"/>
      <c r="AO708" s="751"/>
      <c r="AP708" s="751"/>
      <c r="AQ708" s="751"/>
      <c r="AR708" s="751"/>
      <c r="AS708" s="751"/>
      <c r="AT708" s="751"/>
      <c r="AU708" s="751"/>
      <c r="AV708" s="751"/>
      <c r="AW708" s="751"/>
      <c r="AX708" s="752"/>
    </row>
    <row r="709" spans="1:50" ht="39"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746</v>
      </c>
      <c r="AE709" s="323"/>
      <c r="AF709" s="323"/>
      <c r="AG709" s="104" t="s">
        <v>780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787</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746</v>
      </c>
      <c r="AE711" s="323"/>
      <c r="AF711" s="323"/>
      <c r="AG711" s="104" t="s">
        <v>781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0" t="s">
        <v>787</v>
      </c>
      <c r="AE712" s="791"/>
      <c r="AF712" s="791"/>
      <c r="AG712" s="814" t="s">
        <v>715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787</v>
      </c>
      <c r="AE713" s="323"/>
      <c r="AF713" s="671"/>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746</v>
      </c>
      <c r="AE714" s="812"/>
      <c r="AF714" s="813"/>
      <c r="AG714" s="744" t="s">
        <v>782</v>
      </c>
      <c r="AH714" s="745"/>
      <c r="AI714" s="745"/>
      <c r="AJ714" s="745"/>
      <c r="AK714" s="745"/>
      <c r="AL714" s="745"/>
      <c r="AM714" s="745"/>
      <c r="AN714" s="745"/>
      <c r="AO714" s="745"/>
      <c r="AP714" s="745"/>
      <c r="AQ714" s="745"/>
      <c r="AR714" s="745"/>
      <c r="AS714" s="745"/>
      <c r="AT714" s="745"/>
      <c r="AU714" s="745"/>
      <c r="AV714" s="745"/>
      <c r="AW714" s="745"/>
      <c r="AX714" s="746"/>
    </row>
    <row r="715" spans="1:50" ht="65.25" customHeight="1" x14ac:dyDescent="0.15">
      <c r="A715" s="647" t="s">
        <v>40</v>
      </c>
      <c r="B715" s="792"/>
      <c r="C715" s="793" t="s">
        <v>326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788</v>
      </c>
      <c r="AE715" s="612"/>
      <c r="AF715" s="664"/>
      <c r="AG715" s="750" t="s">
        <v>783</v>
      </c>
      <c r="AH715" s="751"/>
      <c r="AI715" s="751"/>
      <c r="AJ715" s="751"/>
      <c r="AK715" s="751"/>
      <c r="AL715" s="751"/>
      <c r="AM715" s="751"/>
      <c r="AN715" s="751"/>
      <c r="AO715" s="751"/>
      <c r="AP715" s="751"/>
      <c r="AQ715" s="751"/>
      <c r="AR715" s="751"/>
      <c r="AS715" s="751"/>
      <c r="AT715" s="751"/>
      <c r="AU715" s="751"/>
      <c r="AV715" s="751"/>
      <c r="AW715" s="751"/>
      <c r="AX715" s="752"/>
    </row>
    <row r="716" spans="1:50" ht="38.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746</v>
      </c>
      <c r="AE716" s="634"/>
      <c r="AF716" s="634"/>
      <c r="AG716" s="104" t="s">
        <v>784</v>
      </c>
      <c r="AH716" s="105"/>
      <c r="AI716" s="105"/>
      <c r="AJ716" s="105"/>
      <c r="AK716" s="105"/>
      <c r="AL716" s="105"/>
      <c r="AM716" s="105"/>
      <c r="AN716" s="105"/>
      <c r="AO716" s="105"/>
      <c r="AP716" s="105"/>
      <c r="AQ716" s="105"/>
      <c r="AR716" s="105"/>
      <c r="AS716" s="105"/>
      <c r="AT716" s="105"/>
      <c r="AU716" s="105"/>
      <c r="AV716" s="105"/>
      <c r="AW716" s="105"/>
      <c r="AX716" s="106"/>
    </row>
    <row r="717" spans="1:50" ht="38.2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746</v>
      </c>
      <c r="AE717" s="323"/>
      <c r="AF717" s="323"/>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58.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746</v>
      </c>
      <c r="AE718" s="323"/>
      <c r="AF718" s="323"/>
      <c r="AG718" s="130" t="s">
        <v>786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6"/>
      <c r="B721" s="78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7"/>
      <c r="C726" s="819" t="s">
        <v>53</v>
      </c>
      <c r="D726" s="841"/>
      <c r="E726" s="841"/>
      <c r="F726" s="842"/>
      <c r="G726" s="585" t="s">
        <v>791</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8"/>
      <c r="B727" s="809"/>
      <c r="C727" s="756" t="s">
        <v>57</v>
      </c>
      <c r="D727" s="757"/>
      <c r="E727" s="757"/>
      <c r="F727" s="758"/>
      <c r="G727" s="583" t="s">
        <v>791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48" customHeight="1" thickBot="1" x14ac:dyDescent="0.2">
      <c r="A729" s="641" t="s">
        <v>800</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48" customHeight="1" thickBot="1" x14ac:dyDescent="0.2">
      <c r="A731" s="681" t="s">
        <v>137</v>
      </c>
      <c r="B731" s="682"/>
      <c r="C731" s="682"/>
      <c r="D731" s="682"/>
      <c r="E731" s="683"/>
      <c r="F731" s="737" t="s">
        <v>801</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48" customHeight="1" thickBot="1" x14ac:dyDescent="0.2">
      <c r="A733" s="681" t="s">
        <v>384</v>
      </c>
      <c r="B733" s="682"/>
      <c r="C733" s="682"/>
      <c r="D733" s="682"/>
      <c r="E733" s="683"/>
      <c r="F733" s="644" t="s">
        <v>802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48"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1" t="s">
        <v>671</v>
      </c>
      <c r="B737" s="211"/>
      <c r="C737" s="211"/>
      <c r="D737" s="212"/>
      <c r="E737" s="965" t="s">
        <v>718</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1" t="s">
        <v>396</v>
      </c>
      <c r="B738" s="361"/>
      <c r="C738" s="361"/>
      <c r="D738" s="361"/>
      <c r="E738" s="965" t="s">
        <v>718</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1" t="s">
        <v>395</v>
      </c>
      <c r="B739" s="361"/>
      <c r="C739" s="361"/>
      <c r="D739" s="361"/>
      <c r="E739" s="965" t="s">
        <v>718</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1" t="s">
        <v>394</v>
      </c>
      <c r="B740" s="361"/>
      <c r="C740" s="361"/>
      <c r="D740" s="361"/>
      <c r="E740" s="965" t="s">
        <v>718</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1" t="s">
        <v>393</v>
      </c>
      <c r="B741" s="361"/>
      <c r="C741" s="361"/>
      <c r="D741" s="361"/>
      <c r="E741" s="965" t="s">
        <v>741</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1" t="s">
        <v>392</v>
      </c>
      <c r="B742" s="361"/>
      <c r="C742" s="361"/>
      <c r="D742" s="361"/>
      <c r="E742" s="965" t="s">
        <v>742</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1" t="s">
        <v>391</v>
      </c>
      <c r="B743" s="361"/>
      <c r="C743" s="361"/>
      <c r="D743" s="361"/>
      <c r="E743" s="965" t="s">
        <v>743</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1" t="s">
        <v>390</v>
      </c>
      <c r="B744" s="361"/>
      <c r="C744" s="361"/>
      <c r="D744" s="361"/>
      <c r="E744" s="965" t="s">
        <v>744</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1" t="s">
        <v>389</v>
      </c>
      <c r="B745" s="361"/>
      <c r="C745" s="361"/>
      <c r="D745" s="361"/>
      <c r="E745" s="1002" t="s">
        <v>745</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544</v>
      </c>
      <c r="B746" s="361"/>
      <c r="C746" s="361"/>
      <c r="D746" s="361"/>
      <c r="E746" s="971" t="s">
        <v>709</v>
      </c>
      <c r="F746" s="969"/>
      <c r="G746" s="969"/>
      <c r="H746" s="100" t="str">
        <f>IF(E746="","","-")</f>
        <v>-</v>
      </c>
      <c r="I746" s="969"/>
      <c r="J746" s="969"/>
      <c r="K746" s="100" t="str">
        <f>IF(I746="","","-")</f>
        <v/>
      </c>
      <c r="L746" s="970">
        <v>253</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508</v>
      </c>
      <c r="B747" s="361"/>
      <c r="C747" s="361"/>
      <c r="D747" s="361"/>
      <c r="E747" s="971" t="s">
        <v>709</v>
      </c>
      <c r="F747" s="969"/>
      <c r="G747" s="969"/>
      <c r="H747" s="100" t="str">
        <f>IF(E747="","","-")</f>
        <v>-</v>
      </c>
      <c r="I747" s="969"/>
      <c r="J747" s="969"/>
      <c r="K747" s="100" t="str">
        <f>IF(I747="","","-")</f>
        <v/>
      </c>
      <c r="L747" s="970">
        <v>263</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1" t="s">
        <v>383</v>
      </c>
      <c r="B748" s="622"/>
      <c r="C748" s="622"/>
      <c r="D748" s="622"/>
      <c r="E748" s="622"/>
      <c r="F748" s="6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385</v>
      </c>
      <c r="B787" s="636"/>
      <c r="C787" s="636"/>
      <c r="D787" s="636"/>
      <c r="E787" s="636"/>
      <c r="F787" s="637"/>
      <c r="G787" s="602" t="s">
        <v>747</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748</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1"/>
    </row>
    <row r="788" spans="1:51" ht="24.75" customHeight="1" x14ac:dyDescent="0.15">
      <c r="A788" s="638"/>
      <c r="B788" s="639"/>
      <c r="C788" s="639"/>
      <c r="D788" s="639"/>
      <c r="E788" s="639"/>
      <c r="F788" s="640"/>
      <c r="G788" s="819"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19"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8"/>
      <c r="B789" s="639"/>
      <c r="C789" s="639"/>
      <c r="D789" s="639"/>
      <c r="E789" s="639"/>
      <c r="F789" s="640"/>
      <c r="G789" s="678" t="s">
        <v>749</v>
      </c>
      <c r="H789" s="679"/>
      <c r="I789" s="679"/>
      <c r="J789" s="679"/>
      <c r="K789" s="680"/>
      <c r="L789" s="672" t="s">
        <v>750</v>
      </c>
      <c r="M789" s="673"/>
      <c r="N789" s="673"/>
      <c r="O789" s="673"/>
      <c r="P789" s="673"/>
      <c r="Q789" s="673"/>
      <c r="R789" s="673"/>
      <c r="S789" s="673"/>
      <c r="T789" s="673"/>
      <c r="U789" s="673"/>
      <c r="V789" s="673"/>
      <c r="W789" s="673"/>
      <c r="X789" s="674"/>
      <c r="Y789" s="391">
        <v>46.7</v>
      </c>
      <c r="Z789" s="392"/>
      <c r="AA789" s="392"/>
      <c r="AB789" s="393"/>
      <c r="AC789" s="678" t="s">
        <v>749</v>
      </c>
      <c r="AD789" s="679"/>
      <c r="AE789" s="679"/>
      <c r="AF789" s="679"/>
      <c r="AG789" s="680"/>
      <c r="AH789" s="672" t="s">
        <v>751</v>
      </c>
      <c r="AI789" s="673"/>
      <c r="AJ789" s="673"/>
      <c r="AK789" s="673"/>
      <c r="AL789" s="673"/>
      <c r="AM789" s="673"/>
      <c r="AN789" s="673"/>
      <c r="AO789" s="673"/>
      <c r="AP789" s="673"/>
      <c r="AQ789" s="673"/>
      <c r="AR789" s="673"/>
      <c r="AS789" s="673"/>
      <c r="AT789" s="674"/>
      <c r="AU789" s="391">
        <v>24.6</v>
      </c>
      <c r="AV789" s="392"/>
      <c r="AW789" s="392"/>
      <c r="AX789" s="393"/>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46.7</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24.6</v>
      </c>
      <c r="AV799" s="836"/>
      <c r="AW799" s="836"/>
      <c r="AX799" s="838"/>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1"/>
      <c r="AY800">
        <f>COUNTA($G$802,$AC$802)</f>
        <v>0</v>
      </c>
    </row>
    <row r="801" spans="1:51" ht="24.75" hidden="1" customHeight="1" x14ac:dyDescent="0.15">
      <c r="A801" s="638"/>
      <c r="B801" s="639"/>
      <c r="C801" s="639"/>
      <c r="D801" s="639"/>
      <c r="E801" s="639"/>
      <c r="F801" s="640"/>
      <c r="G801" s="819"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19"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0</v>
      </c>
    </row>
    <row r="802" spans="1:51" ht="24.75" hidden="1" customHeight="1" x14ac:dyDescent="0.15">
      <c r="A802" s="638"/>
      <c r="B802" s="639"/>
      <c r="C802" s="639"/>
      <c r="D802" s="639"/>
      <c r="E802" s="639"/>
      <c r="F802" s="640"/>
      <c r="G802" s="678"/>
      <c r="H802" s="679"/>
      <c r="I802" s="679"/>
      <c r="J802" s="679"/>
      <c r="K802" s="680"/>
      <c r="L802" s="672"/>
      <c r="M802" s="673"/>
      <c r="N802" s="673"/>
      <c r="O802" s="673"/>
      <c r="P802" s="673"/>
      <c r="Q802" s="673"/>
      <c r="R802" s="673"/>
      <c r="S802" s="673"/>
      <c r="T802" s="673"/>
      <c r="U802" s="673"/>
      <c r="V802" s="673"/>
      <c r="W802" s="673"/>
      <c r="X802" s="674"/>
      <c r="Y802" s="391"/>
      <c r="Z802" s="392"/>
      <c r="AA802" s="392"/>
      <c r="AB802" s="393"/>
      <c r="AC802" s="678"/>
      <c r="AD802" s="679"/>
      <c r="AE802" s="679"/>
      <c r="AF802" s="679"/>
      <c r="AG802" s="680"/>
      <c r="AH802" s="672"/>
      <c r="AI802" s="673"/>
      <c r="AJ802" s="673"/>
      <c r="AK802" s="673"/>
      <c r="AL802" s="673"/>
      <c r="AM802" s="673"/>
      <c r="AN802" s="673"/>
      <c r="AO802" s="673"/>
      <c r="AP802" s="673"/>
      <c r="AQ802" s="673"/>
      <c r="AR802" s="673"/>
      <c r="AS802" s="673"/>
      <c r="AT802" s="674"/>
      <c r="AU802" s="391"/>
      <c r="AV802" s="392"/>
      <c r="AW802" s="392"/>
      <c r="AX802" s="660"/>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1"/>
      <c r="AY813">
        <f>COUNTA($G$815,$AC$815)</f>
        <v>0</v>
      </c>
    </row>
    <row r="814" spans="1:51" ht="24.75" hidden="1" customHeight="1" x14ac:dyDescent="0.15">
      <c r="A814" s="638"/>
      <c r="B814" s="639"/>
      <c r="C814" s="639"/>
      <c r="D814" s="639"/>
      <c r="E814" s="639"/>
      <c r="F814" s="640"/>
      <c r="G814" s="819"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19"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8"/>
      <c r="B815" s="639"/>
      <c r="C815" s="639"/>
      <c r="D815" s="639"/>
      <c r="E815" s="639"/>
      <c r="F815" s="640"/>
      <c r="G815" s="678"/>
      <c r="H815" s="679"/>
      <c r="I815" s="679"/>
      <c r="J815" s="679"/>
      <c r="K815" s="680"/>
      <c r="L815" s="672"/>
      <c r="M815" s="673"/>
      <c r="N815" s="673"/>
      <c r="O815" s="673"/>
      <c r="P815" s="673"/>
      <c r="Q815" s="673"/>
      <c r="R815" s="673"/>
      <c r="S815" s="673"/>
      <c r="T815" s="673"/>
      <c r="U815" s="673"/>
      <c r="V815" s="673"/>
      <c r="W815" s="673"/>
      <c r="X815" s="674"/>
      <c r="Y815" s="391"/>
      <c r="Z815" s="392"/>
      <c r="AA815" s="392"/>
      <c r="AB815" s="393"/>
      <c r="AC815" s="678"/>
      <c r="AD815" s="679"/>
      <c r="AE815" s="679"/>
      <c r="AF815" s="679"/>
      <c r="AG815" s="680"/>
      <c r="AH815" s="672"/>
      <c r="AI815" s="673"/>
      <c r="AJ815" s="673"/>
      <c r="AK815" s="673"/>
      <c r="AL815" s="673"/>
      <c r="AM815" s="673"/>
      <c r="AN815" s="673"/>
      <c r="AO815" s="673"/>
      <c r="AP815" s="673"/>
      <c r="AQ815" s="673"/>
      <c r="AR815" s="673"/>
      <c r="AS815" s="673"/>
      <c r="AT815" s="674"/>
      <c r="AU815" s="391"/>
      <c r="AV815" s="392"/>
      <c r="AW815" s="392"/>
      <c r="AX815" s="660"/>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1"/>
      <c r="AY826">
        <f>COUNTA($G$828,$AC$828)</f>
        <v>0</v>
      </c>
    </row>
    <row r="827" spans="1:51" ht="24.75" hidden="1" customHeight="1" x14ac:dyDescent="0.15">
      <c r="A827" s="638"/>
      <c r="B827" s="639"/>
      <c r="C827" s="639"/>
      <c r="D827" s="639"/>
      <c r="E827" s="639"/>
      <c r="F827" s="640"/>
      <c r="G827" s="819"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19"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8"/>
      <c r="B828" s="639"/>
      <c r="C828" s="639"/>
      <c r="D828" s="639"/>
      <c r="E828" s="639"/>
      <c r="F828" s="640"/>
      <c r="G828" s="678"/>
      <c r="H828" s="679"/>
      <c r="I828" s="679"/>
      <c r="J828" s="679"/>
      <c r="K828" s="680"/>
      <c r="L828" s="672"/>
      <c r="M828" s="673"/>
      <c r="N828" s="673"/>
      <c r="O828" s="673"/>
      <c r="P828" s="673"/>
      <c r="Q828" s="673"/>
      <c r="R828" s="673"/>
      <c r="S828" s="673"/>
      <c r="T828" s="673"/>
      <c r="U828" s="673"/>
      <c r="V828" s="673"/>
      <c r="W828" s="673"/>
      <c r="X828" s="674"/>
      <c r="Y828" s="391"/>
      <c r="Z828" s="392"/>
      <c r="AA828" s="392"/>
      <c r="AB828" s="393"/>
      <c r="AC828" s="678"/>
      <c r="AD828" s="679"/>
      <c r="AE828" s="679"/>
      <c r="AF828" s="679"/>
      <c r="AG828" s="680"/>
      <c r="AH828" s="672"/>
      <c r="AI828" s="673"/>
      <c r="AJ828" s="673"/>
      <c r="AK828" s="673"/>
      <c r="AL828" s="673"/>
      <c r="AM828" s="673"/>
      <c r="AN828" s="673"/>
      <c r="AO828" s="673"/>
      <c r="AP828" s="673"/>
      <c r="AQ828" s="673"/>
      <c r="AR828" s="673"/>
      <c r="AS828" s="673"/>
      <c r="AT828" s="674"/>
      <c r="AU828" s="391"/>
      <c r="AV828" s="392"/>
      <c r="AW828" s="392"/>
      <c r="AX828" s="660"/>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752</v>
      </c>
      <c r="D845" s="343"/>
      <c r="E845" s="343"/>
      <c r="F845" s="343"/>
      <c r="G845" s="343"/>
      <c r="H845" s="343"/>
      <c r="I845" s="343"/>
      <c r="J845" s="344" t="s">
        <v>405</v>
      </c>
      <c r="K845" s="345"/>
      <c r="L845" s="345"/>
      <c r="M845" s="345"/>
      <c r="N845" s="345"/>
      <c r="O845" s="345"/>
      <c r="P845" s="913" t="s">
        <v>753</v>
      </c>
      <c r="Q845" s="914"/>
      <c r="R845" s="914"/>
      <c r="S845" s="914"/>
      <c r="T845" s="914"/>
      <c r="U845" s="914"/>
      <c r="V845" s="914"/>
      <c r="W845" s="914"/>
      <c r="X845" s="914"/>
      <c r="Y845" s="347">
        <v>46.7</v>
      </c>
      <c r="Z845" s="348"/>
      <c r="AA845" s="348"/>
      <c r="AB845" s="349"/>
      <c r="AC845" s="908" t="s">
        <v>80</v>
      </c>
      <c r="AD845" s="909"/>
      <c r="AE845" s="909"/>
      <c r="AF845" s="909"/>
      <c r="AG845" s="909"/>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754</v>
      </c>
      <c r="D878" s="343"/>
      <c r="E878" s="343"/>
      <c r="F878" s="343"/>
      <c r="G878" s="343"/>
      <c r="H878" s="343"/>
      <c r="I878" s="343"/>
      <c r="J878" s="344">
        <v>9010701015683</v>
      </c>
      <c r="K878" s="345"/>
      <c r="L878" s="345"/>
      <c r="M878" s="345"/>
      <c r="N878" s="345"/>
      <c r="O878" s="345"/>
      <c r="P878" s="150" t="s">
        <v>764</v>
      </c>
      <c r="Q878" s="369"/>
      <c r="R878" s="369"/>
      <c r="S878" s="369"/>
      <c r="T878" s="369"/>
      <c r="U878" s="369"/>
      <c r="V878" s="369"/>
      <c r="W878" s="369"/>
      <c r="X878" s="369"/>
      <c r="Y878" s="347">
        <v>24.6</v>
      </c>
      <c r="Z878" s="348"/>
      <c r="AA878" s="348"/>
      <c r="AB878" s="349"/>
      <c r="AC878" s="213" t="s">
        <v>766</v>
      </c>
      <c r="AD878" s="214"/>
      <c r="AE878" s="214"/>
      <c r="AF878" s="214"/>
      <c r="AG878" s="214"/>
      <c r="AH878" s="918" t="s">
        <v>715</v>
      </c>
      <c r="AI878" s="919"/>
      <c r="AJ878" s="919"/>
      <c r="AK878" s="919"/>
      <c r="AL878" s="373" t="s">
        <v>715</v>
      </c>
      <c r="AM878" s="374"/>
      <c r="AN878" s="374"/>
      <c r="AO878" s="375"/>
      <c r="AP878" s="376" t="s">
        <v>405</v>
      </c>
      <c r="AQ878" s="377"/>
      <c r="AR878" s="377"/>
      <c r="AS878" s="377"/>
      <c r="AT878" s="377"/>
      <c r="AU878" s="377"/>
      <c r="AV878" s="377"/>
      <c r="AW878" s="377"/>
      <c r="AX878" s="378"/>
      <c r="AY878">
        <f t="shared" si="118"/>
        <v>1</v>
      </c>
    </row>
    <row r="879" spans="1:51" ht="30" customHeight="1" x14ac:dyDescent="0.15">
      <c r="A879" s="370">
        <v>2</v>
      </c>
      <c r="B879" s="370">
        <v>1</v>
      </c>
      <c r="C879" s="343" t="s">
        <v>765</v>
      </c>
      <c r="D879" s="343"/>
      <c r="E879" s="343"/>
      <c r="F879" s="343"/>
      <c r="G879" s="343"/>
      <c r="H879" s="343"/>
      <c r="I879" s="343"/>
      <c r="J879" s="383" t="s">
        <v>715</v>
      </c>
      <c r="K879" s="368"/>
      <c r="L879" s="368"/>
      <c r="M879" s="368"/>
      <c r="N879" s="368"/>
      <c r="O879" s="368"/>
      <c r="P879" s="369" t="s">
        <v>763</v>
      </c>
      <c r="Q879" s="369"/>
      <c r="R879" s="369"/>
      <c r="S879" s="369"/>
      <c r="T879" s="369"/>
      <c r="U879" s="369"/>
      <c r="V879" s="369"/>
      <c r="W879" s="369"/>
      <c r="X879" s="369"/>
      <c r="Y879" s="347">
        <v>6.5</v>
      </c>
      <c r="Z879" s="348"/>
      <c r="AA879" s="348"/>
      <c r="AB879" s="349"/>
      <c r="AC879" s="213" t="s">
        <v>766</v>
      </c>
      <c r="AD879" s="213"/>
      <c r="AE879" s="213"/>
      <c r="AF879" s="213"/>
      <c r="AG879" s="213"/>
      <c r="AH879" s="918" t="s">
        <v>715</v>
      </c>
      <c r="AI879" s="919"/>
      <c r="AJ879" s="919"/>
      <c r="AK879" s="919"/>
      <c r="AL879" s="373" t="s">
        <v>715</v>
      </c>
      <c r="AM879" s="374"/>
      <c r="AN879" s="374"/>
      <c r="AO879" s="375"/>
      <c r="AP879" s="376" t="s">
        <v>405</v>
      </c>
      <c r="AQ879" s="377"/>
      <c r="AR879" s="377"/>
      <c r="AS879" s="377"/>
      <c r="AT879" s="377"/>
      <c r="AU879" s="377"/>
      <c r="AV879" s="377"/>
      <c r="AW879" s="377"/>
      <c r="AX879" s="378"/>
      <c r="AY879">
        <f>COUNTA($C$879)</f>
        <v>1</v>
      </c>
    </row>
    <row r="880" spans="1:51" ht="54.75" customHeight="1" x14ac:dyDescent="0.15">
      <c r="A880" s="370">
        <v>3</v>
      </c>
      <c r="B880" s="370">
        <v>1</v>
      </c>
      <c r="C880" s="358" t="s">
        <v>755</v>
      </c>
      <c r="D880" s="343"/>
      <c r="E880" s="343"/>
      <c r="F880" s="343"/>
      <c r="G880" s="343"/>
      <c r="H880" s="343"/>
      <c r="I880" s="343"/>
      <c r="J880" s="344">
        <v>5010005004635</v>
      </c>
      <c r="K880" s="345"/>
      <c r="L880" s="345"/>
      <c r="M880" s="345"/>
      <c r="N880" s="345"/>
      <c r="O880" s="345"/>
      <c r="P880" s="359" t="s">
        <v>769</v>
      </c>
      <c r="Q880" s="346"/>
      <c r="R880" s="346"/>
      <c r="S880" s="346"/>
      <c r="T880" s="346"/>
      <c r="U880" s="346"/>
      <c r="V880" s="346"/>
      <c r="W880" s="346"/>
      <c r="X880" s="346"/>
      <c r="Y880" s="347">
        <v>4.8</v>
      </c>
      <c r="Z880" s="348"/>
      <c r="AA880" s="348"/>
      <c r="AB880" s="349"/>
      <c r="AC880" s="213" t="s">
        <v>768</v>
      </c>
      <c r="AD880" s="213"/>
      <c r="AE880" s="213"/>
      <c r="AF880" s="213"/>
      <c r="AG880" s="213"/>
      <c r="AH880" s="371">
        <v>1</v>
      </c>
      <c r="AI880" s="372"/>
      <c r="AJ880" s="372"/>
      <c r="AK880" s="372"/>
      <c r="AL880" s="373">
        <v>100</v>
      </c>
      <c r="AM880" s="374"/>
      <c r="AN880" s="374"/>
      <c r="AO880" s="375"/>
      <c r="AP880" s="376" t="s">
        <v>405</v>
      </c>
      <c r="AQ880" s="377"/>
      <c r="AR880" s="377"/>
      <c r="AS880" s="377"/>
      <c r="AT880" s="377"/>
      <c r="AU880" s="377"/>
      <c r="AV880" s="377"/>
      <c r="AW880" s="377"/>
      <c r="AX880" s="378"/>
      <c r="AY880">
        <f>COUNTA($C$880)</f>
        <v>1</v>
      </c>
    </row>
    <row r="881" spans="1:51" ht="30" customHeight="1" x14ac:dyDescent="0.15">
      <c r="A881" s="370">
        <v>4</v>
      </c>
      <c r="B881" s="370">
        <v>1</v>
      </c>
      <c r="C881" s="358" t="s">
        <v>756</v>
      </c>
      <c r="D881" s="343"/>
      <c r="E881" s="343"/>
      <c r="F881" s="343"/>
      <c r="G881" s="343"/>
      <c r="H881" s="343"/>
      <c r="I881" s="343"/>
      <c r="J881" s="344">
        <v>6011001058236</v>
      </c>
      <c r="K881" s="345"/>
      <c r="L881" s="345"/>
      <c r="M881" s="345"/>
      <c r="N881" s="345"/>
      <c r="O881" s="345"/>
      <c r="P881" s="150" t="s">
        <v>767</v>
      </c>
      <c r="Q881" s="369"/>
      <c r="R881" s="369"/>
      <c r="S881" s="369"/>
      <c r="T881" s="369"/>
      <c r="U881" s="369"/>
      <c r="V881" s="369"/>
      <c r="W881" s="369"/>
      <c r="X881" s="369"/>
      <c r="Y881" s="347">
        <v>2.7</v>
      </c>
      <c r="Z881" s="348"/>
      <c r="AA881" s="348"/>
      <c r="AB881" s="349"/>
      <c r="AC881" s="213" t="s">
        <v>768</v>
      </c>
      <c r="AD881" s="213"/>
      <c r="AE881" s="213"/>
      <c r="AF881" s="213"/>
      <c r="AG881" s="213"/>
      <c r="AH881" s="371">
        <v>1</v>
      </c>
      <c r="AI881" s="372"/>
      <c r="AJ881" s="372"/>
      <c r="AK881" s="372"/>
      <c r="AL881" s="373">
        <v>100</v>
      </c>
      <c r="AM881" s="374"/>
      <c r="AN881" s="374"/>
      <c r="AO881" s="375"/>
      <c r="AP881" s="376" t="s">
        <v>405</v>
      </c>
      <c r="AQ881" s="377"/>
      <c r="AR881" s="377"/>
      <c r="AS881" s="377"/>
      <c r="AT881" s="377"/>
      <c r="AU881" s="377"/>
      <c r="AV881" s="377"/>
      <c r="AW881" s="377"/>
      <c r="AX881" s="378"/>
      <c r="AY881">
        <f>COUNTA($C$881)</f>
        <v>1</v>
      </c>
    </row>
    <row r="882" spans="1:51" ht="30" customHeight="1" x14ac:dyDescent="0.15">
      <c r="A882" s="370">
        <v>5</v>
      </c>
      <c r="B882" s="370">
        <v>1</v>
      </c>
      <c r="C882" s="358" t="s">
        <v>757</v>
      </c>
      <c r="D882" s="343"/>
      <c r="E882" s="343"/>
      <c r="F882" s="343"/>
      <c r="G882" s="343"/>
      <c r="H882" s="343"/>
      <c r="I882" s="343"/>
      <c r="J882" s="344">
        <v>1010401081488</v>
      </c>
      <c r="K882" s="345"/>
      <c r="L882" s="345"/>
      <c r="M882" s="345"/>
      <c r="N882" s="345"/>
      <c r="O882" s="345"/>
      <c r="P882" s="359" t="s">
        <v>770</v>
      </c>
      <c r="Q882" s="346"/>
      <c r="R882" s="346"/>
      <c r="S882" s="346"/>
      <c r="T882" s="346"/>
      <c r="U882" s="346"/>
      <c r="V882" s="346"/>
      <c r="W882" s="346"/>
      <c r="X882" s="346"/>
      <c r="Y882" s="347">
        <v>1.9</v>
      </c>
      <c r="Z882" s="348"/>
      <c r="AA882" s="348"/>
      <c r="AB882" s="349"/>
      <c r="AC882" s="213" t="s">
        <v>768</v>
      </c>
      <c r="AD882" s="213"/>
      <c r="AE882" s="213"/>
      <c r="AF882" s="213"/>
      <c r="AG882" s="213"/>
      <c r="AH882" s="371">
        <v>1</v>
      </c>
      <c r="AI882" s="372"/>
      <c r="AJ882" s="372"/>
      <c r="AK882" s="372"/>
      <c r="AL882" s="373">
        <v>100</v>
      </c>
      <c r="AM882" s="374"/>
      <c r="AN882" s="374"/>
      <c r="AO882" s="375"/>
      <c r="AP882" s="376" t="s">
        <v>405</v>
      </c>
      <c r="AQ882" s="377"/>
      <c r="AR882" s="377"/>
      <c r="AS882" s="377"/>
      <c r="AT882" s="377"/>
      <c r="AU882" s="377"/>
      <c r="AV882" s="377"/>
      <c r="AW882" s="377"/>
      <c r="AX882" s="378"/>
      <c r="AY882">
        <f>COUNTA($C$882)</f>
        <v>1</v>
      </c>
    </row>
    <row r="883" spans="1:51" ht="50.25" customHeight="1" x14ac:dyDescent="0.15">
      <c r="A883" s="370">
        <v>6</v>
      </c>
      <c r="B883" s="370">
        <v>1</v>
      </c>
      <c r="C883" s="358" t="s">
        <v>758</v>
      </c>
      <c r="D883" s="343"/>
      <c r="E883" s="343"/>
      <c r="F883" s="343"/>
      <c r="G883" s="343"/>
      <c r="H883" s="343"/>
      <c r="I883" s="343"/>
      <c r="J883" s="344">
        <v>5010401084322</v>
      </c>
      <c r="K883" s="345"/>
      <c r="L883" s="345"/>
      <c r="M883" s="345"/>
      <c r="N883" s="345"/>
      <c r="O883" s="345"/>
      <c r="P883" s="359" t="s">
        <v>771</v>
      </c>
      <c r="Q883" s="346"/>
      <c r="R883" s="346"/>
      <c r="S883" s="346"/>
      <c r="T883" s="346"/>
      <c r="U883" s="346"/>
      <c r="V883" s="346"/>
      <c r="W883" s="346"/>
      <c r="X883" s="346"/>
      <c r="Y883" s="347">
        <v>1.9</v>
      </c>
      <c r="Z883" s="348"/>
      <c r="AA883" s="348"/>
      <c r="AB883" s="349"/>
      <c r="AC883" s="383" t="s">
        <v>768</v>
      </c>
      <c r="AD883" s="383"/>
      <c r="AE883" s="383"/>
      <c r="AF883" s="383"/>
      <c r="AG883" s="383"/>
      <c r="AH883" s="371">
        <v>1</v>
      </c>
      <c r="AI883" s="372"/>
      <c r="AJ883" s="372"/>
      <c r="AK883" s="372"/>
      <c r="AL883" s="373">
        <v>100</v>
      </c>
      <c r="AM883" s="374"/>
      <c r="AN883" s="374"/>
      <c r="AO883" s="375"/>
      <c r="AP883" s="376" t="s">
        <v>405</v>
      </c>
      <c r="AQ883" s="377"/>
      <c r="AR883" s="377"/>
      <c r="AS883" s="377"/>
      <c r="AT883" s="377"/>
      <c r="AU883" s="377"/>
      <c r="AV883" s="377"/>
      <c r="AW883" s="377"/>
      <c r="AX883" s="378"/>
      <c r="AY883">
        <f>COUNTA($C$883)</f>
        <v>1</v>
      </c>
    </row>
    <row r="884" spans="1:51" ht="30" customHeight="1" x14ac:dyDescent="0.15">
      <c r="A884" s="370">
        <v>7</v>
      </c>
      <c r="B884" s="370">
        <v>1</v>
      </c>
      <c r="C884" s="358" t="s">
        <v>759</v>
      </c>
      <c r="D884" s="343"/>
      <c r="E884" s="343"/>
      <c r="F884" s="343"/>
      <c r="G884" s="343"/>
      <c r="H884" s="343"/>
      <c r="I884" s="343"/>
      <c r="J884" s="344">
        <v>2030001089805</v>
      </c>
      <c r="K884" s="345"/>
      <c r="L884" s="345"/>
      <c r="M884" s="345"/>
      <c r="N884" s="345"/>
      <c r="O884" s="345"/>
      <c r="P884" s="359" t="s">
        <v>770</v>
      </c>
      <c r="Q884" s="346"/>
      <c r="R884" s="346"/>
      <c r="S884" s="346"/>
      <c r="T884" s="346"/>
      <c r="U884" s="346"/>
      <c r="V884" s="346"/>
      <c r="W884" s="346"/>
      <c r="X884" s="346"/>
      <c r="Y884" s="347">
        <v>0.9</v>
      </c>
      <c r="Z884" s="348"/>
      <c r="AA884" s="348"/>
      <c r="AB884" s="349"/>
      <c r="AC884" s="383" t="s">
        <v>768</v>
      </c>
      <c r="AD884" s="383"/>
      <c r="AE884" s="383"/>
      <c r="AF884" s="383"/>
      <c r="AG884" s="383"/>
      <c r="AH884" s="371">
        <v>1</v>
      </c>
      <c r="AI884" s="372"/>
      <c r="AJ884" s="372"/>
      <c r="AK884" s="372"/>
      <c r="AL884" s="373">
        <v>100</v>
      </c>
      <c r="AM884" s="374"/>
      <c r="AN884" s="374"/>
      <c r="AO884" s="375"/>
      <c r="AP884" s="376" t="s">
        <v>405</v>
      </c>
      <c r="AQ884" s="377"/>
      <c r="AR884" s="377"/>
      <c r="AS884" s="377"/>
      <c r="AT884" s="377"/>
      <c r="AU884" s="377"/>
      <c r="AV884" s="377"/>
      <c r="AW884" s="377"/>
      <c r="AX884" s="378"/>
      <c r="AY884">
        <f>COUNTA($C$884)</f>
        <v>1</v>
      </c>
    </row>
    <row r="885" spans="1:51" ht="30" customHeight="1" x14ac:dyDescent="0.15">
      <c r="A885" s="370">
        <v>8</v>
      </c>
      <c r="B885" s="370">
        <v>1</v>
      </c>
      <c r="C885" s="358" t="s">
        <v>760</v>
      </c>
      <c r="D885" s="343"/>
      <c r="E885" s="343"/>
      <c r="F885" s="343"/>
      <c r="G885" s="343"/>
      <c r="H885" s="343"/>
      <c r="I885" s="343"/>
      <c r="J885" s="344">
        <v>1011302016616</v>
      </c>
      <c r="K885" s="345"/>
      <c r="L885" s="345"/>
      <c r="M885" s="345"/>
      <c r="N885" s="345"/>
      <c r="O885" s="345"/>
      <c r="P885" s="359" t="s">
        <v>770</v>
      </c>
      <c r="Q885" s="346"/>
      <c r="R885" s="346"/>
      <c r="S885" s="346"/>
      <c r="T885" s="346"/>
      <c r="U885" s="346"/>
      <c r="V885" s="346"/>
      <c r="W885" s="346"/>
      <c r="X885" s="346"/>
      <c r="Y885" s="347">
        <v>0.6</v>
      </c>
      <c r="Z885" s="348"/>
      <c r="AA885" s="348"/>
      <c r="AB885" s="349"/>
      <c r="AC885" s="383" t="s">
        <v>768</v>
      </c>
      <c r="AD885" s="383"/>
      <c r="AE885" s="383"/>
      <c r="AF885" s="383"/>
      <c r="AG885" s="383"/>
      <c r="AH885" s="371">
        <v>1</v>
      </c>
      <c r="AI885" s="372"/>
      <c r="AJ885" s="372"/>
      <c r="AK885" s="372"/>
      <c r="AL885" s="373">
        <v>100</v>
      </c>
      <c r="AM885" s="374"/>
      <c r="AN885" s="374"/>
      <c r="AO885" s="375"/>
      <c r="AP885" s="376" t="s">
        <v>405</v>
      </c>
      <c r="AQ885" s="377"/>
      <c r="AR885" s="377"/>
      <c r="AS885" s="377"/>
      <c r="AT885" s="377"/>
      <c r="AU885" s="377"/>
      <c r="AV885" s="377"/>
      <c r="AW885" s="377"/>
      <c r="AX885" s="378"/>
      <c r="AY885">
        <f>COUNTA($C$885)</f>
        <v>1</v>
      </c>
    </row>
    <row r="886" spans="1:51" ht="30" customHeight="1" x14ac:dyDescent="0.15">
      <c r="A886" s="370">
        <v>9</v>
      </c>
      <c r="B886" s="370">
        <v>1</v>
      </c>
      <c r="C886" s="358" t="s">
        <v>761</v>
      </c>
      <c r="D886" s="343"/>
      <c r="E886" s="343"/>
      <c r="F886" s="343"/>
      <c r="G886" s="343"/>
      <c r="H886" s="343"/>
      <c r="I886" s="343"/>
      <c r="J886" s="344">
        <v>7010001016830</v>
      </c>
      <c r="K886" s="345"/>
      <c r="L886" s="345"/>
      <c r="M886" s="345"/>
      <c r="N886" s="345"/>
      <c r="O886" s="345"/>
      <c r="P886" s="359" t="s">
        <v>770</v>
      </c>
      <c r="Q886" s="346"/>
      <c r="R886" s="346"/>
      <c r="S886" s="346"/>
      <c r="T886" s="346"/>
      <c r="U886" s="346"/>
      <c r="V886" s="346"/>
      <c r="W886" s="346"/>
      <c r="X886" s="346"/>
      <c r="Y886" s="347">
        <v>0.4</v>
      </c>
      <c r="Z886" s="348"/>
      <c r="AA886" s="348"/>
      <c r="AB886" s="349"/>
      <c r="AC886" s="383" t="s">
        <v>768</v>
      </c>
      <c r="AD886" s="383"/>
      <c r="AE886" s="383"/>
      <c r="AF886" s="383"/>
      <c r="AG886" s="383"/>
      <c r="AH886" s="371">
        <v>1</v>
      </c>
      <c r="AI886" s="372"/>
      <c r="AJ886" s="372"/>
      <c r="AK886" s="372"/>
      <c r="AL886" s="373">
        <v>100</v>
      </c>
      <c r="AM886" s="374"/>
      <c r="AN886" s="374"/>
      <c r="AO886" s="375"/>
      <c r="AP886" s="376" t="s">
        <v>405</v>
      </c>
      <c r="AQ886" s="377"/>
      <c r="AR886" s="377"/>
      <c r="AS886" s="377"/>
      <c r="AT886" s="377"/>
      <c r="AU886" s="377"/>
      <c r="AV886" s="377"/>
      <c r="AW886" s="377"/>
      <c r="AX886" s="378"/>
      <c r="AY886">
        <f>COUNTA($C$886)</f>
        <v>1</v>
      </c>
    </row>
    <row r="887" spans="1:51" ht="48" customHeight="1" x14ac:dyDescent="0.15">
      <c r="A887" s="370">
        <v>10</v>
      </c>
      <c r="B887" s="370">
        <v>1</v>
      </c>
      <c r="C887" s="358" t="s">
        <v>762</v>
      </c>
      <c r="D887" s="343"/>
      <c r="E887" s="343"/>
      <c r="F887" s="343"/>
      <c r="G887" s="343"/>
      <c r="H887" s="343"/>
      <c r="I887" s="343"/>
      <c r="J887" s="344">
        <v>9010001114731</v>
      </c>
      <c r="K887" s="345"/>
      <c r="L887" s="345"/>
      <c r="M887" s="345"/>
      <c r="N887" s="345"/>
      <c r="O887" s="345"/>
      <c r="P887" s="359" t="s">
        <v>772</v>
      </c>
      <c r="Q887" s="346"/>
      <c r="R887" s="346"/>
      <c r="S887" s="346"/>
      <c r="T887" s="346"/>
      <c r="U887" s="346"/>
      <c r="V887" s="346"/>
      <c r="W887" s="346"/>
      <c r="X887" s="346"/>
      <c r="Y887" s="347">
        <v>0.3</v>
      </c>
      <c r="Z887" s="348"/>
      <c r="AA887" s="348"/>
      <c r="AB887" s="349"/>
      <c r="AC887" s="383" t="s">
        <v>768</v>
      </c>
      <c r="AD887" s="383"/>
      <c r="AE887" s="383"/>
      <c r="AF887" s="383"/>
      <c r="AG887" s="383"/>
      <c r="AH887" s="371">
        <v>1</v>
      </c>
      <c r="AI887" s="372"/>
      <c r="AJ887" s="372"/>
      <c r="AK887" s="372"/>
      <c r="AL887" s="373">
        <v>100</v>
      </c>
      <c r="AM887" s="374"/>
      <c r="AN887" s="374"/>
      <c r="AO887" s="375"/>
      <c r="AP887" s="376" t="s">
        <v>405</v>
      </c>
      <c r="AQ887" s="377"/>
      <c r="AR887" s="377"/>
      <c r="AS887" s="377"/>
      <c r="AT887" s="377"/>
      <c r="AU887" s="377"/>
      <c r="AV887" s="377"/>
      <c r="AW887" s="377"/>
      <c r="AX887" s="378"/>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2"/>
      <c r="E1109" s="152" t="s">
        <v>262</v>
      </c>
      <c r="F1109" s="382"/>
      <c r="G1109" s="382"/>
      <c r="H1109" s="382"/>
      <c r="I1109" s="382"/>
      <c r="J1109" s="152" t="s">
        <v>297</v>
      </c>
      <c r="K1109" s="152"/>
      <c r="L1109" s="152"/>
      <c r="M1109" s="152"/>
      <c r="N1109" s="152"/>
      <c r="O1109" s="152"/>
      <c r="P1109" s="362" t="s">
        <v>27</v>
      </c>
      <c r="Q1109" s="362"/>
      <c r="R1109" s="362"/>
      <c r="S1109" s="362"/>
      <c r="T1109" s="362"/>
      <c r="U1109" s="362"/>
      <c r="V1109" s="362"/>
      <c r="W1109" s="362"/>
      <c r="X1109" s="362"/>
      <c r="Y1109" s="152" t="s">
        <v>299</v>
      </c>
      <c r="Z1109" s="382"/>
      <c r="AA1109" s="382"/>
      <c r="AB1109" s="382"/>
      <c r="AC1109" s="152" t="s">
        <v>245</v>
      </c>
      <c r="AD1109" s="152"/>
      <c r="AE1109" s="152"/>
      <c r="AF1109" s="152"/>
      <c r="AG1109" s="152"/>
      <c r="AH1109" s="362" t="s">
        <v>258</v>
      </c>
      <c r="AI1109" s="363"/>
      <c r="AJ1109" s="363"/>
      <c r="AK1109" s="363"/>
      <c r="AL1109" s="363" t="s">
        <v>21</v>
      </c>
      <c r="AM1109" s="363"/>
      <c r="AN1109" s="363"/>
      <c r="AO1109" s="384"/>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798</v>
      </c>
      <c r="F1110" s="369"/>
      <c r="G1110" s="369"/>
      <c r="H1110" s="369"/>
      <c r="I1110" s="369"/>
      <c r="J1110" s="344" t="s">
        <v>798</v>
      </c>
      <c r="K1110" s="345"/>
      <c r="L1110" s="345"/>
      <c r="M1110" s="345"/>
      <c r="N1110" s="345"/>
      <c r="O1110" s="345"/>
      <c r="P1110" s="359" t="s">
        <v>798</v>
      </c>
      <c r="Q1110" s="346"/>
      <c r="R1110" s="346"/>
      <c r="S1110" s="346"/>
      <c r="T1110" s="346"/>
      <c r="U1110" s="346"/>
      <c r="V1110" s="346"/>
      <c r="W1110" s="346"/>
      <c r="X1110" s="346"/>
      <c r="Y1110" s="347" t="s">
        <v>798</v>
      </c>
      <c r="Z1110" s="348"/>
      <c r="AA1110" s="348"/>
      <c r="AB1110" s="349"/>
      <c r="AC1110" s="350"/>
      <c r="AD1110" s="351"/>
      <c r="AE1110" s="351"/>
      <c r="AF1110" s="351"/>
      <c r="AG1110" s="351"/>
      <c r="AH1110" s="352" t="s">
        <v>798</v>
      </c>
      <c r="AI1110" s="353"/>
      <c r="AJ1110" s="353"/>
      <c r="AK1110" s="353"/>
      <c r="AL1110" s="354" t="s">
        <v>798</v>
      </c>
      <c r="AM1110" s="355"/>
      <c r="AN1110" s="355"/>
      <c r="AO1110" s="356"/>
      <c r="AP1110" s="357" t="s">
        <v>798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29" priority="14043">
      <formula>IF(RIGHT(TEXT(P14,"0.#"),1)=".",FALSE,TRUE)</formula>
    </cfRule>
    <cfRule type="expression" dxfId="2828" priority="14044">
      <formula>IF(RIGHT(TEXT(P14,"0.#"),1)=".",TRUE,FALSE)</formula>
    </cfRule>
  </conditionalFormatting>
  <conditionalFormatting sqref="AE32">
    <cfRule type="expression" dxfId="2827" priority="14033">
      <formula>IF(RIGHT(TEXT(AE32,"0.#"),1)=".",FALSE,TRUE)</formula>
    </cfRule>
    <cfRule type="expression" dxfId="2826" priority="14034">
      <formula>IF(RIGHT(TEXT(AE32,"0.#"),1)=".",TRUE,FALSE)</formula>
    </cfRule>
  </conditionalFormatting>
  <conditionalFormatting sqref="P18:AX18">
    <cfRule type="expression" dxfId="2825" priority="13919">
      <formula>IF(RIGHT(TEXT(P18,"0.#"),1)=".",FALSE,TRUE)</formula>
    </cfRule>
    <cfRule type="expression" dxfId="2824" priority="13920">
      <formula>IF(RIGHT(TEXT(P18,"0.#"),1)=".",TRUE,FALSE)</formula>
    </cfRule>
  </conditionalFormatting>
  <conditionalFormatting sqref="Y790">
    <cfRule type="expression" dxfId="2823" priority="13915">
      <formula>IF(RIGHT(TEXT(Y790,"0.#"),1)=".",FALSE,TRUE)</formula>
    </cfRule>
    <cfRule type="expression" dxfId="2822" priority="13916">
      <formula>IF(RIGHT(TEXT(Y790,"0.#"),1)=".",TRUE,FALSE)</formula>
    </cfRule>
  </conditionalFormatting>
  <conditionalFormatting sqref="Y799">
    <cfRule type="expression" dxfId="2821" priority="13911">
      <formula>IF(RIGHT(TEXT(Y799,"0.#"),1)=".",FALSE,TRUE)</formula>
    </cfRule>
    <cfRule type="expression" dxfId="2820" priority="13912">
      <formula>IF(RIGHT(TEXT(Y799,"0.#"),1)=".",TRUE,FALSE)</formula>
    </cfRule>
  </conditionalFormatting>
  <conditionalFormatting sqref="Y830:Y837 Y828 Y817:Y824 Y815 Y804:Y811 Y802">
    <cfRule type="expression" dxfId="2819" priority="13693">
      <formula>IF(RIGHT(TEXT(Y802,"0.#"),1)=".",FALSE,TRUE)</formula>
    </cfRule>
    <cfRule type="expression" dxfId="2818" priority="13694">
      <formula>IF(RIGHT(TEXT(Y802,"0.#"),1)=".",TRUE,FALSE)</formula>
    </cfRule>
  </conditionalFormatting>
  <conditionalFormatting sqref="P15:V17 P13:AX13 AK15:AX15 AK16:AQ17">
    <cfRule type="expression" dxfId="2817" priority="13741">
      <formula>IF(RIGHT(TEXT(P13,"0.#"),1)=".",FALSE,TRUE)</formula>
    </cfRule>
    <cfRule type="expression" dxfId="2816" priority="13742">
      <formula>IF(RIGHT(TEXT(P13,"0.#"),1)=".",TRUE,FALSE)</formula>
    </cfRule>
  </conditionalFormatting>
  <conditionalFormatting sqref="P19:AJ19">
    <cfRule type="expression" dxfId="2815" priority="13739">
      <formula>IF(RIGHT(TEXT(P19,"0.#"),1)=".",FALSE,TRUE)</formula>
    </cfRule>
    <cfRule type="expression" dxfId="2814" priority="13740">
      <formula>IF(RIGHT(TEXT(P19,"0.#"),1)=".",TRUE,FALSE)</formula>
    </cfRule>
  </conditionalFormatting>
  <conditionalFormatting sqref="AE101 AQ101">
    <cfRule type="expression" dxfId="2813" priority="13731">
      <formula>IF(RIGHT(TEXT(AE101,"0.#"),1)=".",FALSE,TRUE)</formula>
    </cfRule>
    <cfRule type="expression" dxfId="2812" priority="13732">
      <formula>IF(RIGHT(TEXT(AE101,"0.#"),1)=".",TRUE,FALSE)</formula>
    </cfRule>
  </conditionalFormatting>
  <conditionalFormatting sqref="Y791:Y798">
    <cfRule type="expression" dxfId="2811" priority="13717">
      <formula>IF(RIGHT(TEXT(Y791,"0.#"),1)=".",FALSE,TRUE)</formula>
    </cfRule>
    <cfRule type="expression" dxfId="2810" priority="13718">
      <formula>IF(RIGHT(TEXT(Y791,"0.#"),1)=".",TRUE,FALSE)</formula>
    </cfRule>
  </conditionalFormatting>
  <conditionalFormatting sqref="AU790">
    <cfRule type="expression" dxfId="2809" priority="13715">
      <formula>IF(RIGHT(TEXT(AU790,"0.#"),1)=".",FALSE,TRUE)</formula>
    </cfRule>
    <cfRule type="expression" dxfId="2808" priority="13716">
      <formula>IF(RIGHT(TEXT(AU790,"0.#"),1)=".",TRUE,FALSE)</formula>
    </cfRule>
  </conditionalFormatting>
  <conditionalFormatting sqref="AU799">
    <cfRule type="expression" dxfId="2807" priority="13713">
      <formula>IF(RIGHT(TEXT(AU799,"0.#"),1)=".",FALSE,TRUE)</formula>
    </cfRule>
    <cfRule type="expression" dxfId="2806" priority="13714">
      <formula>IF(RIGHT(TEXT(AU799,"0.#"),1)=".",TRUE,FALSE)</formula>
    </cfRule>
  </conditionalFormatting>
  <conditionalFormatting sqref="AU791:AU798">
    <cfRule type="expression" dxfId="2805" priority="13711">
      <formula>IF(RIGHT(TEXT(AU791,"0.#"),1)=".",FALSE,TRUE)</formula>
    </cfRule>
    <cfRule type="expression" dxfId="2804" priority="13712">
      <formula>IF(RIGHT(TEXT(AU791,"0.#"),1)=".",TRUE,FALSE)</formula>
    </cfRule>
  </conditionalFormatting>
  <conditionalFormatting sqref="Y829 Y816 Y803">
    <cfRule type="expression" dxfId="2803" priority="13697">
      <formula>IF(RIGHT(TEXT(Y803,"0.#"),1)=".",FALSE,TRUE)</formula>
    </cfRule>
    <cfRule type="expression" dxfId="2802" priority="13698">
      <formula>IF(RIGHT(TEXT(Y803,"0.#"),1)=".",TRUE,FALSE)</formula>
    </cfRule>
  </conditionalFormatting>
  <conditionalFormatting sqref="Y838 Y825 Y812">
    <cfRule type="expression" dxfId="2801" priority="13695">
      <formula>IF(RIGHT(TEXT(Y812,"0.#"),1)=".",FALSE,TRUE)</formula>
    </cfRule>
    <cfRule type="expression" dxfId="2800" priority="13696">
      <formula>IF(RIGHT(TEXT(Y812,"0.#"),1)=".",TRUE,FALSE)</formula>
    </cfRule>
  </conditionalFormatting>
  <conditionalFormatting sqref="AU829 AU816 AU803">
    <cfRule type="expression" dxfId="2799" priority="13691">
      <formula>IF(RIGHT(TEXT(AU803,"0.#"),1)=".",FALSE,TRUE)</formula>
    </cfRule>
    <cfRule type="expression" dxfId="2798" priority="13692">
      <formula>IF(RIGHT(TEXT(AU803,"0.#"),1)=".",TRUE,FALSE)</formula>
    </cfRule>
  </conditionalFormatting>
  <conditionalFormatting sqref="AU838 AU825 AU812">
    <cfRule type="expression" dxfId="2797" priority="13689">
      <formula>IF(RIGHT(TEXT(AU812,"0.#"),1)=".",FALSE,TRUE)</formula>
    </cfRule>
    <cfRule type="expression" dxfId="2796" priority="13690">
      <formula>IF(RIGHT(TEXT(AU812,"0.#"),1)=".",TRUE,FALSE)</formula>
    </cfRule>
  </conditionalFormatting>
  <conditionalFormatting sqref="AU830:AU837 AU828 AU817:AU824 AU815 AU804:AU811 AU802">
    <cfRule type="expression" dxfId="2795" priority="13687">
      <formula>IF(RIGHT(TEXT(AU802,"0.#"),1)=".",FALSE,TRUE)</formula>
    </cfRule>
    <cfRule type="expression" dxfId="2794" priority="13688">
      <formula>IF(RIGHT(TEXT(AU802,"0.#"),1)=".",TRUE,FALSE)</formula>
    </cfRule>
  </conditionalFormatting>
  <conditionalFormatting sqref="AM87">
    <cfRule type="expression" dxfId="2793" priority="13341">
      <formula>IF(RIGHT(TEXT(AM87,"0.#"),1)=".",FALSE,TRUE)</formula>
    </cfRule>
    <cfRule type="expression" dxfId="2792" priority="13342">
      <formula>IF(RIGHT(TEXT(AM87,"0.#"),1)=".",TRUE,FALSE)</formula>
    </cfRule>
  </conditionalFormatting>
  <conditionalFormatting sqref="AE55">
    <cfRule type="expression" dxfId="2791" priority="13409">
      <formula>IF(RIGHT(TEXT(AE55,"0.#"),1)=".",FALSE,TRUE)</formula>
    </cfRule>
    <cfRule type="expression" dxfId="2790" priority="13410">
      <formula>IF(RIGHT(TEXT(AE55,"0.#"),1)=".",TRUE,FALSE)</formula>
    </cfRule>
  </conditionalFormatting>
  <conditionalFormatting sqref="AI55">
    <cfRule type="expression" dxfId="2789" priority="13407">
      <formula>IF(RIGHT(TEXT(AI55,"0.#"),1)=".",FALSE,TRUE)</formula>
    </cfRule>
    <cfRule type="expression" dxfId="2788" priority="13408">
      <formula>IF(RIGHT(TEXT(AI55,"0.#"),1)=".",TRUE,FALSE)</formula>
    </cfRule>
  </conditionalFormatting>
  <conditionalFormatting sqref="AM34">
    <cfRule type="expression" dxfId="2787" priority="13487">
      <formula>IF(RIGHT(TEXT(AM34,"0.#"),1)=".",FALSE,TRUE)</formula>
    </cfRule>
    <cfRule type="expression" dxfId="2786" priority="13488">
      <formula>IF(RIGHT(TEXT(AM34,"0.#"),1)=".",TRUE,FALSE)</formula>
    </cfRule>
  </conditionalFormatting>
  <conditionalFormatting sqref="AE33">
    <cfRule type="expression" dxfId="2785" priority="13501">
      <formula>IF(RIGHT(TEXT(AE33,"0.#"),1)=".",FALSE,TRUE)</formula>
    </cfRule>
    <cfRule type="expression" dxfId="2784" priority="13502">
      <formula>IF(RIGHT(TEXT(AE33,"0.#"),1)=".",TRUE,FALSE)</formula>
    </cfRule>
  </conditionalFormatting>
  <conditionalFormatting sqref="AE34">
    <cfRule type="expression" dxfId="2783" priority="13499">
      <formula>IF(RIGHT(TEXT(AE34,"0.#"),1)=".",FALSE,TRUE)</formula>
    </cfRule>
    <cfRule type="expression" dxfId="2782" priority="13500">
      <formula>IF(RIGHT(TEXT(AE34,"0.#"),1)=".",TRUE,FALSE)</formula>
    </cfRule>
  </conditionalFormatting>
  <conditionalFormatting sqref="AI34">
    <cfRule type="expression" dxfId="2781" priority="13497">
      <formula>IF(RIGHT(TEXT(AI34,"0.#"),1)=".",FALSE,TRUE)</formula>
    </cfRule>
    <cfRule type="expression" dxfId="2780" priority="13498">
      <formula>IF(RIGHT(TEXT(AI34,"0.#"),1)=".",TRUE,FALSE)</formula>
    </cfRule>
  </conditionalFormatting>
  <conditionalFormatting sqref="AI33">
    <cfRule type="expression" dxfId="2779" priority="13495">
      <formula>IF(RIGHT(TEXT(AI33,"0.#"),1)=".",FALSE,TRUE)</formula>
    </cfRule>
    <cfRule type="expression" dxfId="2778" priority="13496">
      <formula>IF(RIGHT(TEXT(AI33,"0.#"),1)=".",TRUE,FALSE)</formula>
    </cfRule>
  </conditionalFormatting>
  <conditionalFormatting sqref="AI32">
    <cfRule type="expression" dxfId="2777" priority="13493">
      <formula>IF(RIGHT(TEXT(AI32,"0.#"),1)=".",FALSE,TRUE)</formula>
    </cfRule>
    <cfRule type="expression" dxfId="2776" priority="13494">
      <formula>IF(RIGHT(TEXT(AI32,"0.#"),1)=".",TRUE,FALSE)</formula>
    </cfRule>
  </conditionalFormatting>
  <conditionalFormatting sqref="AM32">
    <cfRule type="expression" dxfId="2775" priority="13491">
      <formula>IF(RIGHT(TEXT(AM32,"0.#"),1)=".",FALSE,TRUE)</formula>
    </cfRule>
    <cfRule type="expression" dxfId="2774" priority="13492">
      <formula>IF(RIGHT(TEXT(AM32,"0.#"),1)=".",TRUE,FALSE)</formula>
    </cfRule>
  </conditionalFormatting>
  <conditionalFormatting sqref="AM33">
    <cfRule type="expression" dxfId="2773" priority="13489">
      <formula>IF(RIGHT(TEXT(AM33,"0.#"),1)=".",FALSE,TRUE)</formula>
    </cfRule>
    <cfRule type="expression" dxfId="2772" priority="13490">
      <formula>IF(RIGHT(TEXT(AM33,"0.#"),1)=".",TRUE,FALSE)</formula>
    </cfRule>
  </conditionalFormatting>
  <conditionalFormatting sqref="AQ32:AQ34">
    <cfRule type="expression" dxfId="2771" priority="13481">
      <formula>IF(RIGHT(TEXT(AQ32,"0.#"),1)=".",FALSE,TRUE)</formula>
    </cfRule>
    <cfRule type="expression" dxfId="2770" priority="13482">
      <formula>IF(RIGHT(TEXT(AQ32,"0.#"),1)=".",TRUE,FALSE)</formula>
    </cfRule>
  </conditionalFormatting>
  <conditionalFormatting sqref="AU32:AU34">
    <cfRule type="expression" dxfId="2769" priority="13479">
      <formula>IF(RIGHT(TEXT(AU32,"0.#"),1)=".",FALSE,TRUE)</formula>
    </cfRule>
    <cfRule type="expression" dxfId="2768" priority="13480">
      <formula>IF(RIGHT(TEXT(AU32,"0.#"),1)=".",TRUE,FALSE)</formula>
    </cfRule>
  </conditionalFormatting>
  <conditionalFormatting sqref="AE53">
    <cfRule type="expression" dxfId="2767" priority="13413">
      <formula>IF(RIGHT(TEXT(AE53,"0.#"),1)=".",FALSE,TRUE)</formula>
    </cfRule>
    <cfRule type="expression" dxfId="2766" priority="13414">
      <formula>IF(RIGHT(TEXT(AE53,"0.#"),1)=".",TRUE,FALSE)</formula>
    </cfRule>
  </conditionalFormatting>
  <conditionalFormatting sqref="AE54">
    <cfRule type="expression" dxfId="2765" priority="13411">
      <formula>IF(RIGHT(TEXT(AE54,"0.#"),1)=".",FALSE,TRUE)</formula>
    </cfRule>
    <cfRule type="expression" dxfId="2764" priority="13412">
      <formula>IF(RIGHT(TEXT(AE54,"0.#"),1)=".",TRUE,FALSE)</formula>
    </cfRule>
  </conditionalFormatting>
  <conditionalFormatting sqref="AI54">
    <cfRule type="expression" dxfId="2763" priority="13405">
      <formula>IF(RIGHT(TEXT(AI54,"0.#"),1)=".",FALSE,TRUE)</formula>
    </cfRule>
    <cfRule type="expression" dxfId="2762" priority="13406">
      <formula>IF(RIGHT(TEXT(AI54,"0.#"),1)=".",TRUE,FALSE)</formula>
    </cfRule>
  </conditionalFormatting>
  <conditionalFormatting sqref="AI53">
    <cfRule type="expression" dxfId="2761" priority="13403">
      <formula>IF(RIGHT(TEXT(AI53,"0.#"),1)=".",FALSE,TRUE)</formula>
    </cfRule>
    <cfRule type="expression" dxfId="2760" priority="13404">
      <formula>IF(RIGHT(TEXT(AI53,"0.#"),1)=".",TRUE,FALSE)</formula>
    </cfRule>
  </conditionalFormatting>
  <conditionalFormatting sqref="AM53">
    <cfRule type="expression" dxfId="2759" priority="13401">
      <formula>IF(RIGHT(TEXT(AM53,"0.#"),1)=".",FALSE,TRUE)</formula>
    </cfRule>
    <cfRule type="expression" dxfId="2758" priority="13402">
      <formula>IF(RIGHT(TEXT(AM53,"0.#"),1)=".",TRUE,FALSE)</formula>
    </cfRule>
  </conditionalFormatting>
  <conditionalFormatting sqref="AM54">
    <cfRule type="expression" dxfId="2757" priority="13399">
      <formula>IF(RIGHT(TEXT(AM54,"0.#"),1)=".",FALSE,TRUE)</formula>
    </cfRule>
    <cfRule type="expression" dxfId="2756" priority="13400">
      <formula>IF(RIGHT(TEXT(AM54,"0.#"),1)=".",TRUE,FALSE)</formula>
    </cfRule>
  </conditionalFormatting>
  <conditionalFormatting sqref="AM55">
    <cfRule type="expression" dxfId="2755" priority="13397">
      <formula>IF(RIGHT(TEXT(AM55,"0.#"),1)=".",FALSE,TRUE)</formula>
    </cfRule>
    <cfRule type="expression" dxfId="2754" priority="13398">
      <formula>IF(RIGHT(TEXT(AM55,"0.#"),1)=".",TRUE,FALSE)</formula>
    </cfRule>
  </conditionalFormatting>
  <conditionalFormatting sqref="AE60">
    <cfRule type="expression" dxfId="2753" priority="13383">
      <formula>IF(RIGHT(TEXT(AE60,"0.#"),1)=".",FALSE,TRUE)</formula>
    </cfRule>
    <cfRule type="expression" dxfId="2752" priority="13384">
      <formula>IF(RIGHT(TEXT(AE60,"0.#"),1)=".",TRUE,FALSE)</formula>
    </cfRule>
  </conditionalFormatting>
  <conditionalFormatting sqref="AE61">
    <cfRule type="expression" dxfId="2751" priority="13381">
      <formula>IF(RIGHT(TEXT(AE61,"0.#"),1)=".",FALSE,TRUE)</formula>
    </cfRule>
    <cfRule type="expression" dxfId="2750" priority="13382">
      <formula>IF(RIGHT(TEXT(AE61,"0.#"),1)=".",TRUE,FALSE)</formula>
    </cfRule>
  </conditionalFormatting>
  <conditionalFormatting sqref="AE62">
    <cfRule type="expression" dxfId="2749" priority="13379">
      <formula>IF(RIGHT(TEXT(AE62,"0.#"),1)=".",FALSE,TRUE)</formula>
    </cfRule>
    <cfRule type="expression" dxfId="2748" priority="13380">
      <formula>IF(RIGHT(TEXT(AE62,"0.#"),1)=".",TRUE,FALSE)</formula>
    </cfRule>
  </conditionalFormatting>
  <conditionalFormatting sqref="AI62">
    <cfRule type="expression" dxfId="2747" priority="13377">
      <formula>IF(RIGHT(TEXT(AI62,"0.#"),1)=".",FALSE,TRUE)</formula>
    </cfRule>
    <cfRule type="expression" dxfId="2746" priority="13378">
      <formula>IF(RIGHT(TEXT(AI62,"0.#"),1)=".",TRUE,FALSE)</formula>
    </cfRule>
  </conditionalFormatting>
  <conditionalFormatting sqref="AI61">
    <cfRule type="expression" dxfId="2745" priority="13375">
      <formula>IF(RIGHT(TEXT(AI61,"0.#"),1)=".",FALSE,TRUE)</formula>
    </cfRule>
    <cfRule type="expression" dxfId="2744" priority="13376">
      <formula>IF(RIGHT(TEXT(AI61,"0.#"),1)=".",TRUE,FALSE)</formula>
    </cfRule>
  </conditionalFormatting>
  <conditionalFormatting sqref="AI60">
    <cfRule type="expression" dxfId="2743" priority="13373">
      <formula>IF(RIGHT(TEXT(AI60,"0.#"),1)=".",FALSE,TRUE)</formula>
    </cfRule>
    <cfRule type="expression" dxfId="2742" priority="13374">
      <formula>IF(RIGHT(TEXT(AI60,"0.#"),1)=".",TRUE,FALSE)</formula>
    </cfRule>
  </conditionalFormatting>
  <conditionalFormatting sqref="AM60">
    <cfRule type="expression" dxfId="2741" priority="13371">
      <formula>IF(RIGHT(TEXT(AM60,"0.#"),1)=".",FALSE,TRUE)</formula>
    </cfRule>
    <cfRule type="expression" dxfId="2740" priority="13372">
      <formula>IF(RIGHT(TEXT(AM60,"0.#"),1)=".",TRUE,FALSE)</formula>
    </cfRule>
  </conditionalFormatting>
  <conditionalFormatting sqref="AM61">
    <cfRule type="expression" dxfId="2739" priority="13369">
      <formula>IF(RIGHT(TEXT(AM61,"0.#"),1)=".",FALSE,TRUE)</formula>
    </cfRule>
    <cfRule type="expression" dxfId="2738" priority="13370">
      <formula>IF(RIGHT(TEXT(AM61,"0.#"),1)=".",TRUE,FALSE)</formula>
    </cfRule>
  </conditionalFormatting>
  <conditionalFormatting sqref="AM62">
    <cfRule type="expression" dxfId="2737" priority="13367">
      <formula>IF(RIGHT(TEXT(AM62,"0.#"),1)=".",FALSE,TRUE)</formula>
    </cfRule>
    <cfRule type="expression" dxfId="2736" priority="13368">
      <formula>IF(RIGHT(TEXT(AM62,"0.#"),1)=".",TRUE,FALSE)</formula>
    </cfRule>
  </conditionalFormatting>
  <conditionalFormatting sqref="AE87">
    <cfRule type="expression" dxfId="2735" priority="13353">
      <formula>IF(RIGHT(TEXT(AE87,"0.#"),1)=".",FALSE,TRUE)</formula>
    </cfRule>
    <cfRule type="expression" dxfId="2734" priority="13354">
      <formula>IF(RIGHT(TEXT(AE87,"0.#"),1)=".",TRUE,FALSE)</formula>
    </cfRule>
  </conditionalFormatting>
  <conditionalFormatting sqref="AE88">
    <cfRule type="expression" dxfId="2733" priority="13351">
      <formula>IF(RIGHT(TEXT(AE88,"0.#"),1)=".",FALSE,TRUE)</formula>
    </cfRule>
    <cfRule type="expression" dxfId="2732" priority="13352">
      <formula>IF(RIGHT(TEXT(AE88,"0.#"),1)=".",TRUE,FALSE)</formula>
    </cfRule>
  </conditionalFormatting>
  <conditionalFormatting sqref="AE89">
    <cfRule type="expression" dxfId="2731" priority="13349">
      <formula>IF(RIGHT(TEXT(AE89,"0.#"),1)=".",FALSE,TRUE)</formula>
    </cfRule>
    <cfRule type="expression" dxfId="2730" priority="13350">
      <formula>IF(RIGHT(TEXT(AE89,"0.#"),1)=".",TRUE,FALSE)</formula>
    </cfRule>
  </conditionalFormatting>
  <conditionalFormatting sqref="AI89">
    <cfRule type="expression" dxfId="2729" priority="13347">
      <formula>IF(RIGHT(TEXT(AI89,"0.#"),1)=".",FALSE,TRUE)</formula>
    </cfRule>
    <cfRule type="expression" dxfId="2728" priority="13348">
      <formula>IF(RIGHT(TEXT(AI89,"0.#"),1)=".",TRUE,FALSE)</formula>
    </cfRule>
  </conditionalFormatting>
  <conditionalFormatting sqref="AI88">
    <cfRule type="expression" dxfId="2727" priority="13345">
      <formula>IF(RIGHT(TEXT(AI88,"0.#"),1)=".",FALSE,TRUE)</formula>
    </cfRule>
    <cfRule type="expression" dxfId="2726" priority="13346">
      <formula>IF(RIGHT(TEXT(AI88,"0.#"),1)=".",TRUE,FALSE)</formula>
    </cfRule>
  </conditionalFormatting>
  <conditionalFormatting sqref="AI87">
    <cfRule type="expression" dxfId="2725" priority="13343">
      <formula>IF(RIGHT(TEXT(AI87,"0.#"),1)=".",FALSE,TRUE)</formula>
    </cfRule>
    <cfRule type="expression" dxfId="2724" priority="13344">
      <formula>IF(RIGHT(TEXT(AI87,"0.#"),1)=".",TRUE,FALSE)</formula>
    </cfRule>
  </conditionalFormatting>
  <conditionalFormatting sqref="AM88">
    <cfRule type="expression" dxfId="2723" priority="13339">
      <formula>IF(RIGHT(TEXT(AM88,"0.#"),1)=".",FALSE,TRUE)</formula>
    </cfRule>
    <cfRule type="expression" dxfId="2722" priority="13340">
      <formula>IF(RIGHT(TEXT(AM88,"0.#"),1)=".",TRUE,FALSE)</formula>
    </cfRule>
  </conditionalFormatting>
  <conditionalFormatting sqref="AM89">
    <cfRule type="expression" dxfId="2721" priority="13337">
      <formula>IF(RIGHT(TEXT(AM89,"0.#"),1)=".",FALSE,TRUE)</formula>
    </cfRule>
    <cfRule type="expression" dxfId="2720" priority="13338">
      <formula>IF(RIGHT(TEXT(AM89,"0.#"),1)=".",TRUE,FALSE)</formula>
    </cfRule>
  </conditionalFormatting>
  <conditionalFormatting sqref="AE92">
    <cfRule type="expression" dxfId="2719" priority="13323">
      <formula>IF(RIGHT(TEXT(AE92,"0.#"),1)=".",FALSE,TRUE)</formula>
    </cfRule>
    <cfRule type="expression" dxfId="2718" priority="13324">
      <formula>IF(RIGHT(TEXT(AE92,"0.#"),1)=".",TRUE,FALSE)</formula>
    </cfRule>
  </conditionalFormatting>
  <conditionalFormatting sqref="AE93">
    <cfRule type="expression" dxfId="2717" priority="13321">
      <formula>IF(RIGHT(TEXT(AE93,"0.#"),1)=".",FALSE,TRUE)</formula>
    </cfRule>
    <cfRule type="expression" dxfId="2716" priority="13322">
      <formula>IF(RIGHT(TEXT(AE93,"0.#"),1)=".",TRUE,FALSE)</formula>
    </cfRule>
  </conditionalFormatting>
  <conditionalFormatting sqref="AE94">
    <cfRule type="expression" dxfId="2715" priority="13319">
      <formula>IF(RIGHT(TEXT(AE94,"0.#"),1)=".",FALSE,TRUE)</formula>
    </cfRule>
    <cfRule type="expression" dxfId="2714" priority="13320">
      <formula>IF(RIGHT(TEXT(AE94,"0.#"),1)=".",TRUE,FALSE)</formula>
    </cfRule>
  </conditionalFormatting>
  <conditionalFormatting sqref="AI94">
    <cfRule type="expression" dxfId="2713" priority="13317">
      <formula>IF(RIGHT(TEXT(AI94,"0.#"),1)=".",FALSE,TRUE)</formula>
    </cfRule>
    <cfRule type="expression" dxfId="2712" priority="13318">
      <formula>IF(RIGHT(TEXT(AI94,"0.#"),1)=".",TRUE,FALSE)</formula>
    </cfRule>
  </conditionalFormatting>
  <conditionalFormatting sqref="AI93">
    <cfRule type="expression" dxfId="2711" priority="13315">
      <formula>IF(RIGHT(TEXT(AI93,"0.#"),1)=".",FALSE,TRUE)</formula>
    </cfRule>
    <cfRule type="expression" dxfId="2710" priority="13316">
      <formula>IF(RIGHT(TEXT(AI93,"0.#"),1)=".",TRUE,FALSE)</formula>
    </cfRule>
  </conditionalFormatting>
  <conditionalFormatting sqref="AI92">
    <cfRule type="expression" dxfId="2709" priority="13313">
      <formula>IF(RIGHT(TEXT(AI92,"0.#"),1)=".",FALSE,TRUE)</formula>
    </cfRule>
    <cfRule type="expression" dxfId="2708" priority="13314">
      <formula>IF(RIGHT(TEXT(AI92,"0.#"),1)=".",TRUE,FALSE)</formula>
    </cfRule>
  </conditionalFormatting>
  <conditionalFormatting sqref="AM92">
    <cfRule type="expression" dxfId="2707" priority="13311">
      <formula>IF(RIGHT(TEXT(AM92,"0.#"),1)=".",FALSE,TRUE)</formula>
    </cfRule>
    <cfRule type="expression" dxfId="2706" priority="13312">
      <formula>IF(RIGHT(TEXT(AM92,"0.#"),1)=".",TRUE,FALSE)</formula>
    </cfRule>
  </conditionalFormatting>
  <conditionalFormatting sqref="AM93">
    <cfRule type="expression" dxfId="2705" priority="13309">
      <formula>IF(RIGHT(TEXT(AM93,"0.#"),1)=".",FALSE,TRUE)</formula>
    </cfRule>
    <cfRule type="expression" dxfId="2704" priority="13310">
      <formula>IF(RIGHT(TEXT(AM93,"0.#"),1)=".",TRUE,FALSE)</formula>
    </cfRule>
  </conditionalFormatting>
  <conditionalFormatting sqref="AM94">
    <cfRule type="expression" dxfId="2703" priority="13307">
      <formula>IF(RIGHT(TEXT(AM94,"0.#"),1)=".",FALSE,TRUE)</formula>
    </cfRule>
    <cfRule type="expression" dxfId="2702" priority="13308">
      <formula>IF(RIGHT(TEXT(AM94,"0.#"),1)=".",TRUE,FALSE)</formula>
    </cfRule>
  </conditionalFormatting>
  <conditionalFormatting sqref="AE97">
    <cfRule type="expression" dxfId="2701" priority="13293">
      <formula>IF(RIGHT(TEXT(AE97,"0.#"),1)=".",FALSE,TRUE)</formula>
    </cfRule>
    <cfRule type="expression" dxfId="2700" priority="13294">
      <formula>IF(RIGHT(TEXT(AE97,"0.#"),1)=".",TRUE,FALSE)</formula>
    </cfRule>
  </conditionalFormatting>
  <conditionalFormatting sqref="AE98">
    <cfRule type="expression" dxfId="2699" priority="13291">
      <formula>IF(RIGHT(TEXT(AE98,"0.#"),1)=".",FALSE,TRUE)</formula>
    </cfRule>
    <cfRule type="expression" dxfId="2698" priority="13292">
      <formula>IF(RIGHT(TEXT(AE98,"0.#"),1)=".",TRUE,FALSE)</formula>
    </cfRule>
  </conditionalFormatting>
  <conditionalFormatting sqref="AE99">
    <cfRule type="expression" dxfId="2697" priority="13289">
      <formula>IF(RIGHT(TEXT(AE99,"0.#"),1)=".",FALSE,TRUE)</formula>
    </cfRule>
    <cfRule type="expression" dxfId="2696" priority="13290">
      <formula>IF(RIGHT(TEXT(AE99,"0.#"),1)=".",TRUE,FALSE)</formula>
    </cfRule>
  </conditionalFormatting>
  <conditionalFormatting sqref="AI99">
    <cfRule type="expression" dxfId="2695" priority="13287">
      <formula>IF(RIGHT(TEXT(AI99,"0.#"),1)=".",FALSE,TRUE)</formula>
    </cfRule>
    <cfRule type="expression" dxfId="2694" priority="13288">
      <formula>IF(RIGHT(TEXT(AI99,"0.#"),1)=".",TRUE,FALSE)</formula>
    </cfRule>
  </conditionalFormatting>
  <conditionalFormatting sqref="AI98">
    <cfRule type="expression" dxfId="2693" priority="13285">
      <formula>IF(RIGHT(TEXT(AI98,"0.#"),1)=".",FALSE,TRUE)</formula>
    </cfRule>
    <cfRule type="expression" dxfId="2692" priority="13286">
      <formula>IF(RIGHT(TEXT(AI98,"0.#"),1)=".",TRUE,FALSE)</formula>
    </cfRule>
  </conditionalFormatting>
  <conditionalFormatting sqref="AI97">
    <cfRule type="expression" dxfId="2691" priority="13283">
      <formula>IF(RIGHT(TEXT(AI97,"0.#"),1)=".",FALSE,TRUE)</formula>
    </cfRule>
    <cfRule type="expression" dxfId="2690" priority="13284">
      <formula>IF(RIGHT(TEXT(AI97,"0.#"),1)=".",TRUE,FALSE)</formula>
    </cfRule>
  </conditionalFormatting>
  <conditionalFormatting sqref="AM97">
    <cfRule type="expression" dxfId="2689" priority="13281">
      <formula>IF(RIGHT(TEXT(AM97,"0.#"),1)=".",FALSE,TRUE)</formula>
    </cfRule>
    <cfRule type="expression" dxfId="2688" priority="13282">
      <formula>IF(RIGHT(TEXT(AM97,"0.#"),1)=".",TRUE,FALSE)</formula>
    </cfRule>
  </conditionalFormatting>
  <conditionalFormatting sqref="AM98">
    <cfRule type="expression" dxfId="2687" priority="13279">
      <formula>IF(RIGHT(TEXT(AM98,"0.#"),1)=".",FALSE,TRUE)</formula>
    </cfRule>
    <cfRule type="expression" dxfId="2686" priority="13280">
      <formula>IF(RIGHT(TEXT(AM98,"0.#"),1)=".",TRUE,FALSE)</formula>
    </cfRule>
  </conditionalFormatting>
  <conditionalFormatting sqref="AM99">
    <cfRule type="expression" dxfId="2685" priority="13277">
      <formula>IF(RIGHT(TEXT(AM99,"0.#"),1)=".",FALSE,TRUE)</formula>
    </cfRule>
    <cfRule type="expression" dxfId="2684" priority="13278">
      <formula>IF(RIGHT(TEXT(AM99,"0.#"),1)=".",TRUE,FALSE)</formula>
    </cfRule>
  </conditionalFormatting>
  <conditionalFormatting sqref="AI101">
    <cfRule type="expression" dxfId="2683" priority="13263">
      <formula>IF(RIGHT(TEXT(AI101,"0.#"),1)=".",FALSE,TRUE)</formula>
    </cfRule>
    <cfRule type="expression" dxfId="2682" priority="13264">
      <formula>IF(RIGHT(TEXT(AI101,"0.#"),1)=".",TRUE,FALSE)</formula>
    </cfRule>
  </conditionalFormatting>
  <conditionalFormatting sqref="AM101">
    <cfRule type="expression" dxfId="2681" priority="13261">
      <formula>IF(RIGHT(TEXT(AM101,"0.#"),1)=".",FALSE,TRUE)</formula>
    </cfRule>
    <cfRule type="expression" dxfId="2680" priority="13262">
      <formula>IF(RIGHT(TEXT(AM101,"0.#"),1)=".",TRUE,FALSE)</formula>
    </cfRule>
  </conditionalFormatting>
  <conditionalFormatting sqref="AE102">
    <cfRule type="expression" dxfId="2679" priority="13259">
      <formula>IF(RIGHT(TEXT(AE102,"0.#"),1)=".",FALSE,TRUE)</formula>
    </cfRule>
    <cfRule type="expression" dxfId="2678" priority="13260">
      <formula>IF(RIGHT(TEXT(AE102,"0.#"),1)=".",TRUE,FALSE)</formula>
    </cfRule>
  </conditionalFormatting>
  <conditionalFormatting sqref="AI102">
    <cfRule type="expression" dxfId="2677" priority="13257">
      <formula>IF(RIGHT(TEXT(AI102,"0.#"),1)=".",FALSE,TRUE)</formula>
    </cfRule>
    <cfRule type="expression" dxfId="2676" priority="13258">
      <formula>IF(RIGHT(TEXT(AI102,"0.#"),1)=".",TRUE,FALSE)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7:AO874">
    <cfRule type="expression" dxfId="2531" priority="6665">
      <formula>IF(AND(AL847&gt;=0, RIGHT(TEXT(AL847,"0.#"),1)&lt;&gt;"."),TRUE,FALSE)</formula>
    </cfRule>
    <cfRule type="expression" dxfId="2530" priority="6666">
      <formula>IF(AND(AL847&gt;=0, RIGHT(TEXT(AL847,"0.#"),1)="."),TRUE,FALSE)</formula>
    </cfRule>
    <cfRule type="expression" dxfId="2529" priority="6667">
      <formula>IF(AND(AL847&lt;0, RIGHT(TEXT(AL847,"0.#"),1)&lt;&gt;"."),TRUE,FALSE)</formula>
    </cfRule>
    <cfRule type="expression" dxfId="2528" priority="6668">
      <formula>IF(AND(AL847&lt;0, RIGHT(TEXT(AL847,"0.#"),1)="."),TRUE,FALSE)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7:Y874">
    <cfRule type="expression" dxfId="2457" priority="2993">
      <formula>IF(RIGHT(TEXT(Y847,"0.#"),1)=".",FALSE,TRUE)</formula>
    </cfRule>
    <cfRule type="expression" dxfId="2456" priority="2994">
      <formula>IF(RIGHT(TEXT(Y847,"0.#"),1)=".",TRUE,FALSE)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10:AO1139">
    <cfRule type="expression" dxfId="2427" priority="2899">
      <formula>IF(AND(AL1110&gt;=0, RIGHT(TEXT(AL1110,"0.#"),1)&lt;&gt;"."),TRUE,FALSE)</formula>
    </cfRule>
    <cfRule type="expression" dxfId="2426" priority="2900">
      <formula>IF(AND(AL1110&gt;=0, RIGHT(TEXT(AL1110,"0.#"),1)="."),TRUE,FALSE)</formula>
    </cfRule>
    <cfRule type="expression" dxfId="2425" priority="2901">
      <formula>IF(AND(AL1110&lt;0, RIGHT(TEXT(AL1110,"0.#"),1)&lt;&gt;"."),TRUE,FALSE)</formula>
    </cfRule>
    <cfRule type="expression" dxfId="2424" priority="2902">
      <formula>IF(AND(AL1110&lt;0, RIGHT(TEXT(AL1110,"0.#"),1)="."),TRUE,FALSE)</formula>
    </cfRule>
  </conditionalFormatting>
  <conditionalFormatting sqref="Y1110:Y1139">
    <cfRule type="expression" dxfId="2423" priority="2897">
      <formula>IF(RIGHT(TEXT(Y1110,"0.#"),1)=".",FALSE,TRUE)</formula>
    </cfRule>
    <cfRule type="expression" dxfId="2422" priority="2898">
      <formula>IF(RIGHT(TEXT(Y1110,"0.#"),1)=".",TRUE,FALSE)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46:AO846">
    <cfRule type="expression" dxfId="2413" priority="2851">
      <formula>IF(AND(AL846&gt;=0, RIGHT(TEXT(AL846,"0.#"),1)&lt;&gt;"."),TRUE,FALSE)</formula>
    </cfRule>
    <cfRule type="expression" dxfId="2412" priority="2852">
      <formula>IF(AND(AL846&gt;=0, RIGHT(TEXT(AL846,"0.#"),1)="."),TRUE,FALSE)</formula>
    </cfRule>
    <cfRule type="expression" dxfId="2411" priority="2853">
      <formula>IF(AND(AL846&lt;0, RIGHT(TEXT(AL846,"0.#"),1)&lt;&gt;"."),TRUE,FALSE)</formula>
    </cfRule>
    <cfRule type="expression" dxfId="2410" priority="2854">
      <formula>IF(AND(AL846&lt;0, RIGHT(TEXT(AL846,"0.#"),1)="."),TRUE,FALSE)</formula>
    </cfRule>
  </conditionalFormatting>
  <conditionalFormatting sqref="Y846">
    <cfRule type="expression" dxfId="2409" priority="2849">
      <formula>IF(RIGHT(TEXT(Y846,"0.#"),1)=".",FALSE,TRUE)</formula>
    </cfRule>
    <cfRule type="expression" dxfId="2408" priority="2850">
      <formula>IF(RIGHT(TEXT(Y846,"0.#"),1)=".",TRUE,FALSE)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80:Y907">
    <cfRule type="expression" dxfId="2091" priority="2109">
      <formula>IF(RIGHT(TEXT(Y880,"0.#"),1)=".",FALSE,TRUE)</formula>
    </cfRule>
    <cfRule type="expression" dxfId="2090" priority="2110">
      <formula>IF(RIGHT(TEXT(Y880,"0.#"),1)=".",TRUE,FALSE)</formula>
    </cfRule>
  </conditionalFormatting>
  <conditionalFormatting sqref="Y878:Y879">
    <cfRule type="expression" dxfId="2089" priority="2103">
      <formula>IF(RIGHT(TEXT(Y878,"0.#"),1)=".",FALSE,TRUE)</formula>
    </cfRule>
    <cfRule type="expression" dxfId="2088" priority="2104">
      <formula>IF(RIGHT(TEXT(Y878,"0.#"),1)=".",TRUE,FALSE)</formula>
    </cfRule>
  </conditionalFormatting>
  <conditionalFormatting sqref="Y913:Y940">
    <cfRule type="expression" dxfId="2087" priority="2097">
      <formula>IF(RIGHT(TEXT(Y913,"0.#"),1)=".",FALSE,TRUE)</formula>
    </cfRule>
    <cfRule type="expression" dxfId="2086" priority="2098">
      <formula>IF(RIGHT(TEXT(Y913,"0.#"),1)=".",TRUE,FALSE)</formula>
    </cfRule>
  </conditionalFormatting>
  <conditionalFormatting sqref="Y911:Y912">
    <cfRule type="expression" dxfId="2085" priority="2091">
      <formula>IF(RIGHT(TEXT(Y911,"0.#"),1)=".",FALSE,TRUE)</formula>
    </cfRule>
    <cfRule type="expression" dxfId="2084" priority="2092">
      <formula>IF(RIGHT(TEXT(Y911,"0.#"),1)=".",TRUE,FALSE)</formula>
    </cfRule>
  </conditionalFormatting>
  <conditionalFormatting sqref="Y946:Y973">
    <cfRule type="expression" dxfId="2083" priority="2085">
      <formula>IF(RIGHT(TEXT(Y946,"0.#"),1)=".",FALSE,TRUE)</formula>
    </cfRule>
    <cfRule type="expression" dxfId="2082" priority="2086">
      <formula>IF(RIGHT(TEXT(Y946,"0.#"),1)=".",TRUE,FALSE)</formula>
    </cfRule>
  </conditionalFormatting>
  <conditionalFormatting sqref="Y944:Y945">
    <cfRule type="expression" dxfId="2081" priority="2079">
      <formula>IF(RIGHT(TEXT(Y944,"0.#"),1)=".",FALSE,TRUE)</formula>
    </cfRule>
    <cfRule type="expression" dxfId="2080" priority="2080">
      <formula>IF(RIGHT(TEXT(Y944,"0.#"),1)=".",TRUE,FALSE)</formula>
    </cfRule>
  </conditionalFormatting>
  <conditionalFormatting sqref="Y979:Y1006">
    <cfRule type="expression" dxfId="2079" priority="2073">
      <formula>IF(RIGHT(TEXT(Y979,"0.#"),1)=".",FALSE,TRUE)</formula>
    </cfRule>
    <cfRule type="expression" dxfId="2078" priority="2074">
      <formula>IF(RIGHT(TEXT(Y979,"0.#"),1)=".",TRUE,FALSE)</formula>
    </cfRule>
  </conditionalFormatting>
  <conditionalFormatting sqref="Y977:Y978">
    <cfRule type="expression" dxfId="2077" priority="2067">
      <formula>IF(RIGHT(TEXT(Y977,"0.#"),1)=".",FALSE,TRUE)</formula>
    </cfRule>
    <cfRule type="expression" dxfId="2076" priority="2068">
      <formula>IF(RIGHT(TEXT(Y977,"0.#"),1)=".",TRUE,FALSE)</formula>
    </cfRule>
  </conditionalFormatting>
  <conditionalFormatting sqref="Y1012:Y1039">
    <cfRule type="expression" dxfId="2075" priority="2061">
      <formula>IF(RIGHT(TEXT(Y1012,"0.#"),1)=".",FALSE,TRUE)</formula>
    </cfRule>
    <cfRule type="expression" dxfId="2074" priority="2062">
      <formula>IF(RIGHT(TEXT(Y1012,"0.#"),1)=".",TRUE,FALSE)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8:AO907">
    <cfRule type="expression" dxfId="1995" priority="2111">
      <formula>IF(AND(AL888&gt;=0, RIGHT(TEXT(AL888,"0.#"),1)&lt;&gt;"."),TRUE,FALSE)</formula>
    </cfRule>
    <cfRule type="expression" dxfId="1994" priority="2112">
      <formula>IF(AND(AL888&gt;=0, RIGHT(TEXT(AL888,"0.#"),1)="."),TRUE,FALSE)</formula>
    </cfRule>
    <cfRule type="expression" dxfId="1993" priority="2113">
      <formula>IF(AND(AL888&lt;0, RIGHT(TEXT(AL888,"0.#"),1)&lt;&gt;"."),TRUE,FALSE)</formula>
    </cfRule>
    <cfRule type="expression" dxfId="1992" priority="2114">
      <formula>IF(AND(AL888&lt;0, RIGHT(TEXT(AL888,"0.#"),1)="."),TRUE,FALSE)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cfRule type="expression" dxfId="737" priority="37">
      <formula>IF(RIGHT(TEXT(W15,"0.#"),1)=".",FALSE,TRUE)</formula>
    </cfRule>
    <cfRule type="expression" dxfId="736" priority="38">
      <formula>IF(RIGHT(TEXT(W15,"0.#"),1)=".",TRUE,FALSE)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Y789">
    <cfRule type="expression" dxfId="731" priority="31">
      <formula>IF(RIGHT(TEXT(Y789,"0.#"),1)=".",FALSE,TRUE)</formula>
    </cfRule>
    <cfRule type="expression" dxfId="730" priority="32">
      <formula>IF(RIGHT(TEXT(Y789,"0.#"),1)=".",TRUE,FALSE)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AL878:AO879">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81:AO885">
    <cfRule type="expression" dxfId="717" priority="15">
      <formula>IF(AND(AL881&gt;=0, RIGHT(TEXT(AL881,"0.#"),1)&lt;&gt;"."),TRUE,FALSE)</formula>
    </cfRule>
    <cfRule type="expression" dxfId="716" priority="16">
      <formula>IF(AND(AL881&gt;=0, RIGHT(TEXT(AL881,"0.#"),1)="."),TRUE,FALSE)</formula>
    </cfRule>
    <cfRule type="expression" dxfId="715" priority="17">
      <formula>IF(AND(AL881&lt;0, RIGHT(TEXT(AL881,"0.#"),1)&lt;&gt;"."),TRUE,FALSE)</formula>
    </cfRule>
    <cfRule type="expression" dxfId="714" priority="18">
      <formula>IF(AND(AL881&lt;0, RIGHT(TEXT(AL881,"0.#"),1)="."),TRUE,FALSE)</formula>
    </cfRule>
  </conditionalFormatting>
  <conditionalFormatting sqref="AL886:AO887">
    <cfRule type="expression" dxfId="713" priority="11">
      <formula>IF(AND(AL886&gt;=0, RIGHT(TEXT(AL886,"0.#"),1)&lt;&gt;"."),TRUE,FALSE)</formula>
    </cfRule>
    <cfRule type="expression" dxfId="712" priority="12">
      <formula>IF(AND(AL886&gt;=0, RIGHT(TEXT(AL886,"0.#"),1)="."),TRUE,FALSE)</formula>
    </cfRule>
    <cfRule type="expression" dxfId="711" priority="13">
      <formula>IF(AND(AL886&lt;0, RIGHT(TEXT(AL886,"0.#"),1)&lt;&gt;"."),TRUE,FALSE)</formula>
    </cfRule>
    <cfRule type="expression" dxfId="710" priority="14">
      <formula>IF(AND(AL886&lt;0, RIGHT(TEXT(AL886,"0.#"),1)="."),TRUE,FALSE)</formula>
    </cfRule>
  </conditionalFormatting>
  <conditionalFormatting sqref="AL880:AO880">
    <cfRule type="expression" dxfId="709" priority="7">
      <formula>IF(AND(AL880&gt;=0, RIGHT(TEXT(AL880,"0.#"),1)&lt;&gt;"."),TRUE,FALSE)</formula>
    </cfRule>
    <cfRule type="expression" dxfId="708" priority="8">
      <formula>IF(AND(AL880&gt;=0, RIGHT(TEXT(AL880,"0.#"),1)="."),TRUE,FALSE)</formula>
    </cfRule>
    <cfRule type="expression" dxfId="707" priority="9">
      <formula>IF(AND(AL880&lt;0, RIGHT(TEXT(AL880,"0.#"),1)&lt;&gt;"."),TRUE,FALSE)</formula>
    </cfRule>
    <cfRule type="expression" dxfId="706" priority="10">
      <formula>IF(AND(AL880&lt;0, RIGHT(TEXT(AL880,"0.#"),1)="."),TRUE,FALSE)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4" sqref="P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1"/>
      <c r="Z2" s="833"/>
      <c r="AA2" s="834"/>
      <c r="AB2" s="1035" t="s">
        <v>11</v>
      </c>
      <c r="AC2" s="1036"/>
      <c r="AD2" s="1037"/>
      <c r="AE2" s="1041" t="s">
        <v>389</v>
      </c>
      <c r="AF2" s="1041"/>
      <c r="AG2" s="1041"/>
      <c r="AH2" s="1041"/>
      <c r="AI2" s="1041" t="s">
        <v>411</v>
      </c>
      <c r="AJ2" s="1041"/>
      <c r="AK2" s="1041"/>
      <c r="AL2" s="565"/>
      <c r="AM2" s="1041" t="s">
        <v>508</v>
      </c>
      <c r="AN2" s="1041"/>
      <c r="AO2" s="1041"/>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2"/>
      <c r="Z3" s="1033"/>
      <c r="AA3" s="1034"/>
      <c r="AB3" s="1038"/>
      <c r="AC3" s="1039"/>
      <c r="AD3" s="1040"/>
      <c r="AE3" s="926"/>
      <c r="AF3" s="926"/>
      <c r="AG3" s="926"/>
      <c r="AH3" s="926"/>
      <c r="AI3" s="926"/>
      <c r="AJ3" s="926"/>
      <c r="AK3" s="926"/>
      <c r="AL3" s="416"/>
      <c r="AM3" s="926"/>
      <c r="AN3" s="926"/>
      <c r="AO3" s="926"/>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8"/>
      <c r="I4" s="1008"/>
      <c r="J4" s="1008"/>
      <c r="K4" s="1008"/>
      <c r="L4" s="1008"/>
      <c r="M4" s="1008"/>
      <c r="N4" s="1008"/>
      <c r="O4" s="1009"/>
      <c r="P4" s="108"/>
      <c r="Q4" s="1016"/>
      <c r="R4" s="1016"/>
      <c r="S4" s="1016"/>
      <c r="T4" s="1016"/>
      <c r="U4" s="1016"/>
      <c r="V4" s="1016"/>
      <c r="W4" s="1016"/>
      <c r="X4" s="1017"/>
      <c r="Y4" s="1026" t="s">
        <v>12</v>
      </c>
      <c r="Z4" s="1027"/>
      <c r="AA4" s="1028"/>
      <c r="AB4" s="469"/>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55" t="s">
        <v>54</v>
      </c>
      <c r="Z5" s="1023"/>
      <c r="AA5" s="1024"/>
      <c r="AB5" s="531"/>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1"/>
      <c r="Z9" s="833"/>
      <c r="AA9" s="834"/>
      <c r="AB9" s="1035" t="s">
        <v>11</v>
      </c>
      <c r="AC9" s="1036"/>
      <c r="AD9" s="1037"/>
      <c r="AE9" s="1041" t="s">
        <v>389</v>
      </c>
      <c r="AF9" s="1041"/>
      <c r="AG9" s="1041"/>
      <c r="AH9" s="1041"/>
      <c r="AI9" s="1041" t="s">
        <v>411</v>
      </c>
      <c r="AJ9" s="1041"/>
      <c r="AK9" s="1041"/>
      <c r="AL9" s="565"/>
      <c r="AM9" s="1041" t="s">
        <v>508</v>
      </c>
      <c r="AN9" s="1041"/>
      <c r="AO9" s="1041"/>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2"/>
      <c r="Z10" s="1033"/>
      <c r="AA10" s="1034"/>
      <c r="AB10" s="1038"/>
      <c r="AC10" s="1039"/>
      <c r="AD10" s="1040"/>
      <c r="AE10" s="926"/>
      <c r="AF10" s="926"/>
      <c r="AG10" s="926"/>
      <c r="AH10" s="926"/>
      <c r="AI10" s="926"/>
      <c r="AJ10" s="926"/>
      <c r="AK10" s="926"/>
      <c r="AL10" s="416"/>
      <c r="AM10" s="926"/>
      <c r="AN10" s="926"/>
      <c r="AO10" s="926"/>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9"/>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55" t="s">
        <v>54</v>
      </c>
      <c r="Z12" s="1023"/>
      <c r="AA12" s="1024"/>
      <c r="AB12" s="531"/>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1"/>
      <c r="Z16" s="833"/>
      <c r="AA16" s="834"/>
      <c r="AB16" s="1035" t="s">
        <v>11</v>
      </c>
      <c r="AC16" s="1036"/>
      <c r="AD16" s="1037"/>
      <c r="AE16" s="1041" t="s">
        <v>389</v>
      </c>
      <c r="AF16" s="1041"/>
      <c r="AG16" s="1041"/>
      <c r="AH16" s="1041"/>
      <c r="AI16" s="1041" t="s">
        <v>411</v>
      </c>
      <c r="AJ16" s="1041"/>
      <c r="AK16" s="1041"/>
      <c r="AL16" s="565"/>
      <c r="AM16" s="1041" t="s">
        <v>508</v>
      </c>
      <c r="AN16" s="1041"/>
      <c r="AO16" s="1041"/>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2"/>
      <c r="Z17" s="1033"/>
      <c r="AA17" s="1034"/>
      <c r="AB17" s="1038"/>
      <c r="AC17" s="1039"/>
      <c r="AD17" s="1040"/>
      <c r="AE17" s="926"/>
      <c r="AF17" s="926"/>
      <c r="AG17" s="926"/>
      <c r="AH17" s="926"/>
      <c r="AI17" s="926"/>
      <c r="AJ17" s="926"/>
      <c r="AK17" s="926"/>
      <c r="AL17" s="416"/>
      <c r="AM17" s="926"/>
      <c r="AN17" s="926"/>
      <c r="AO17" s="926"/>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9"/>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55" t="s">
        <v>54</v>
      </c>
      <c r="Z19" s="1023"/>
      <c r="AA19" s="1024"/>
      <c r="AB19" s="531"/>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1"/>
      <c r="Z23" s="833"/>
      <c r="AA23" s="834"/>
      <c r="AB23" s="1035" t="s">
        <v>11</v>
      </c>
      <c r="AC23" s="1036"/>
      <c r="AD23" s="1037"/>
      <c r="AE23" s="1041" t="s">
        <v>389</v>
      </c>
      <c r="AF23" s="1041"/>
      <c r="AG23" s="1041"/>
      <c r="AH23" s="1041"/>
      <c r="AI23" s="1041" t="s">
        <v>411</v>
      </c>
      <c r="AJ23" s="1041"/>
      <c r="AK23" s="1041"/>
      <c r="AL23" s="565"/>
      <c r="AM23" s="1041" t="s">
        <v>508</v>
      </c>
      <c r="AN23" s="1041"/>
      <c r="AO23" s="1041"/>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2"/>
      <c r="Z24" s="1033"/>
      <c r="AA24" s="1034"/>
      <c r="AB24" s="1038"/>
      <c r="AC24" s="1039"/>
      <c r="AD24" s="1040"/>
      <c r="AE24" s="926"/>
      <c r="AF24" s="926"/>
      <c r="AG24" s="926"/>
      <c r="AH24" s="926"/>
      <c r="AI24" s="926"/>
      <c r="AJ24" s="926"/>
      <c r="AK24" s="926"/>
      <c r="AL24" s="416"/>
      <c r="AM24" s="926"/>
      <c r="AN24" s="926"/>
      <c r="AO24" s="926"/>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9"/>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55" t="s">
        <v>54</v>
      </c>
      <c r="Z26" s="1023"/>
      <c r="AA26" s="1024"/>
      <c r="AB26" s="531"/>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1"/>
      <c r="Z30" s="833"/>
      <c r="AA30" s="834"/>
      <c r="AB30" s="1035" t="s">
        <v>11</v>
      </c>
      <c r="AC30" s="1036"/>
      <c r="AD30" s="1037"/>
      <c r="AE30" s="1041" t="s">
        <v>389</v>
      </c>
      <c r="AF30" s="1041"/>
      <c r="AG30" s="1041"/>
      <c r="AH30" s="1041"/>
      <c r="AI30" s="1041" t="s">
        <v>411</v>
      </c>
      <c r="AJ30" s="1041"/>
      <c r="AK30" s="1041"/>
      <c r="AL30" s="565"/>
      <c r="AM30" s="1041" t="s">
        <v>508</v>
      </c>
      <c r="AN30" s="1041"/>
      <c r="AO30" s="1041"/>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2"/>
      <c r="Z31" s="1033"/>
      <c r="AA31" s="1034"/>
      <c r="AB31" s="1038"/>
      <c r="AC31" s="1039"/>
      <c r="AD31" s="1040"/>
      <c r="AE31" s="926"/>
      <c r="AF31" s="926"/>
      <c r="AG31" s="926"/>
      <c r="AH31" s="926"/>
      <c r="AI31" s="926"/>
      <c r="AJ31" s="926"/>
      <c r="AK31" s="926"/>
      <c r="AL31" s="416"/>
      <c r="AM31" s="926"/>
      <c r="AN31" s="926"/>
      <c r="AO31" s="926"/>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9"/>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55" t="s">
        <v>54</v>
      </c>
      <c r="Z33" s="1023"/>
      <c r="AA33" s="1024"/>
      <c r="AB33" s="531"/>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1"/>
      <c r="Z37" s="833"/>
      <c r="AA37" s="834"/>
      <c r="AB37" s="1035" t="s">
        <v>11</v>
      </c>
      <c r="AC37" s="1036"/>
      <c r="AD37" s="1037"/>
      <c r="AE37" s="1041" t="s">
        <v>389</v>
      </c>
      <c r="AF37" s="1041"/>
      <c r="AG37" s="1041"/>
      <c r="AH37" s="1041"/>
      <c r="AI37" s="1041" t="s">
        <v>411</v>
      </c>
      <c r="AJ37" s="1041"/>
      <c r="AK37" s="1041"/>
      <c r="AL37" s="565"/>
      <c r="AM37" s="1041" t="s">
        <v>508</v>
      </c>
      <c r="AN37" s="1041"/>
      <c r="AO37" s="1041"/>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2"/>
      <c r="Z38" s="1033"/>
      <c r="AA38" s="1034"/>
      <c r="AB38" s="1038"/>
      <c r="AC38" s="1039"/>
      <c r="AD38" s="1040"/>
      <c r="AE38" s="926"/>
      <c r="AF38" s="926"/>
      <c r="AG38" s="926"/>
      <c r="AH38" s="926"/>
      <c r="AI38" s="926"/>
      <c r="AJ38" s="926"/>
      <c r="AK38" s="926"/>
      <c r="AL38" s="416"/>
      <c r="AM38" s="926"/>
      <c r="AN38" s="926"/>
      <c r="AO38" s="926"/>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9"/>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55" t="s">
        <v>54</v>
      </c>
      <c r="Z40" s="1023"/>
      <c r="AA40" s="1024"/>
      <c r="AB40" s="531"/>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1"/>
      <c r="Z44" s="833"/>
      <c r="AA44" s="834"/>
      <c r="AB44" s="1035" t="s">
        <v>11</v>
      </c>
      <c r="AC44" s="1036"/>
      <c r="AD44" s="1037"/>
      <c r="AE44" s="1041" t="s">
        <v>389</v>
      </c>
      <c r="AF44" s="1041"/>
      <c r="AG44" s="1041"/>
      <c r="AH44" s="1041"/>
      <c r="AI44" s="1041" t="s">
        <v>411</v>
      </c>
      <c r="AJ44" s="1041"/>
      <c r="AK44" s="1041"/>
      <c r="AL44" s="565"/>
      <c r="AM44" s="1041" t="s">
        <v>508</v>
      </c>
      <c r="AN44" s="1041"/>
      <c r="AO44" s="1041"/>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2"/>
      <c r="Z45" s="1033"/>
      <c r="AA45" s="1034"/>
      <c r="AB45" s="1038"/>
      <c r="AC45" s="1039"/>
      <c r="AD45" s="1040"/>
      <c r="AE45" s="926"/>
      <c r="AF45" s="926"/>
      <c r="AG45" s="926"/>
      <c r="AH45" s="926"/>
      <c r="AI45" s="926"/>
      <c r="AJ45" s="926"/>
      <c r="AK45" s="926"/>
      <c r="AL45" s="416"/>
      <c r="AM45" s="926"/>
      <c r="AN45" s="926"/>
      <c r="AO45" s="926"/>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9"/>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55" t="s">
        <v>54</v>
      </c>
      <c r="Z47" s="1023"/>
      <c r="AA47" s="1024"/>
      <c r="AB47" s="531"/>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1"/>
      <c r="Z51" s="833"/>
      <c r="AA51" s="834"/>
      <c r="AB51" s="565" t="s">
        <v>11</v>
      </c>
      <c r="AC51" s="1036"/>
      <c r="AD51" s="1037"/>
      <c r="AE51" s="1041" t="s">
        <v>389</v>
      </c>
      <c r="AF51" s="1041"/>
      <c r="AG51" s="1041"/>
      <c r="AH51" s="1041"/>
      <c r="AI51" s="1041" t="s">
        <v>411</v>
      </c>
      <c r="AJ51" s="1041"/>
      <c r="AK51" s="1041"/>
      <c r="AL51" s="565"/>
      <c r="AM51" s="1041" t="s">
        <v>508</v>
      </c>
      <c r="AN51" s="1041"/>
      <c r="AO51" s="1041"/>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2"/>
      <c r="Z52" s="1033"/>
      <c r="AA52" s="1034"/>
      <c r="AB52" s="1038"/>
      <c r="AC52" s="1039"/>
      <c r="AD52" s="1040"/>
      <c r="AE52" s="926"/>
      <c r="AF52" s="926"/>
      <c r="AG52" s="926"/>
      <c r="AH52" s="926"/>
      <c r="AI52" s="926"/>
      <c r="AJ52" s="926"/>
      <c r="AK52" s="926"/>
      <c r="AL52" s="416"/>
      <c r="AM52" s="926"/>
      <c r="AN52" s="926"/>
      <c r="AO52" s="926"/>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9"/>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55" t="s">
        <v>54</v>
      </c>
      <c r="Z54" s="1023"/>
      <c r="AA54" s="1024"/>
      <c r="AB54" s="531"/>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1"/>
      <c r="Z58" s="833"/>
      <c r="AA58" s="834"/>
      <c r="AB58" s="1035" t="s">
        <v>11</v>
      </c>
      <c r="AC58" s="1036"/>
      <c r="AD58" s="1037"/>
      <c r="AE58" s="1041" t="s">
        <v>389</v>
      </c>
      <c r="AF58" s="1041"/>
      <c r="AG58" s="1041"/>
      <c r="AH58" s="1041"/>
      <c r="AI58" s="1041" t="s">
        <v>411</v>
      </c>
      <c r="AJ58" s="1041"/>
      <c r="AK58" s="1041"/>
      <c r="AL58" s="565"/>
      <c r="AM58" s="1041" t="s">
        <v>508</v>
      </c>
      <c r="AN58" s="1041"/>
      <c r="AO58" s="1041"/>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2"/>
      <c r="Z59" s="1033"/>
      <c r="AA59" s="1034"/>
      <c r="AB59" s="1038"/>
      <c r="AC59" s="1039"/>
      <c r="AD59" s="1040"/>
      <c r="AE59" s="926"/>
      <c r="AF59" s="926"/>
      <c r="AG59" s="926"/>
      <c r="AH59" s="926"/>
      <c r="AI59" s="926"/>
      <c r="AJ59" s="926"/>
      <c r="AK59" s="926"/>
      <c r="AL59" s="416"/>
      <c r="AM59" s="926"/>
      <c r="AN59" s="926"/>
      <c r="AO59" s="926"/>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9"/>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55" t="s">
        <v>54</v>
      </c>
      <c r="Z61" s="1023"/>
      <c r="AA61" s="1024"/>
      <c r="AB61" s="531"/>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1"/>
      <c r="Z65" s="833"/>
      <c r="AA65" s="834"/>
      <c r="AB65" s="1035" t="s">
        <v>11</v>
      </c>
      <c r="AC65" s="1036"/>
      <c r="AD65" s="1037"/>
      <c r="AE65" s="1041" t="s">
        <v>389</v>
      </c>
      <c r="AF65" s="1041"/>
      <c r="AG65" s="1041"/>
      <c r="AH65" s="1041"/>
      <c r="AI65" s="1041" t="s">
        <v>411</v>
      </c>
      <c r="AJ65" s="1041"/>
      <c r="AK65" s="1041"/>
      <c r="AL65" s="565"/>
      <c r="AM65" s="1041" t="s">
        <v>508</v>
      </c>
      <c r="AN65" s="1041"/>
      <c r="AO65" s="1041"/>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2"/>
      <c r="Z66" s="1033"/>
      <c r="AA66" s="1034"/>
      <c r="AB66" s="1038"/>
      <c r="AC66" s="1039"/>
      <c r="AD66" s="1040"/>
      <c r="AE66" s="926"/>
      <c r="AF66" s="926"/>
      <c r="AG66" s="926"/>
      <c r="AH66" s="926"/>
      <c r="AI66" s="926"/>
      <c r="AJ66" s="926"/>
      <c r="AK66" s="926"/>
      <c r="AL66" s="416"/>
      <c r="AM66" s="926"/>
      <c r="AN66" s="926"/>
      <c r="AO66" s="926"/>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9"/>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55" t="s">
        <v>54</v>
      </c>
      <c r="Z68" s="1023"/>
      <c r="AA68" s="1024"/>
      <c r="AB68" s="531"/>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55" t="s">
        <v>13</v>
      </c>
      <c r="Z69" s="1023"/>
      <c r="AA69" s="1024"/>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2" t="s">
        <v>365</v>
      </c>
      <c r="H2" s="603"/>
      <c r="I2" s="603"/>
      <c r="J2" s="603"/>
      <c r="K2" s="603"/>
      <c r="L2" s="603"/>
      <c r="M2" s="603"/>
      <c r="N2" s="603"/>
      <c r="O2" s="603"/>
      <c r="P2" s="603"/>
      <c r="Q2" s="603"/>
      <c r="R2" s="603"/>
      <c r="S2" s="603"/>
      <c r="T2" s="603"/>
      <c r="U2" s="603"/>
      <c r="V2" s="603"/>
      <c r="W2" s="603"/>
      <c r="X2" s="603"/>
      <c r="Y2" s="603"/>
      <c r="Z2" s="603"/>
      <c r="AA2" s="603"/>
      <c r="AB2" s="604"/>
      <c r="AC2" s="602" t="s">
        <v>367</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9" t="s">
        <v>17</v>
      </c>
      <c r="H3" s="676"/>
      <c r="I3" s="676"/>
      <c r="J3" s="676"/>
      <c r="K3" s="676"/>
      <c r="L3" s="675" t="s">
        <v>18</v>
      </c>
      <c r="M3" s="676"/>
      <c r="N3" s="676"/>
      <c r="O3" s="676"/>
      <c r="P3" s="676"/>
      <c r="Q3" s="676"/>
      <c r="R3" s="676"/>
      <c r="S3" s="676"/>
      <c r="T3" s="676"/>
      <c r="U3" s="676"/>
      <c r="V3" s="676"/>
      <c r="W3" s="676"/>
      <c r="X3" s="677"/>
      <c r="Y3" s="661" t="s">
        <v>19</v>
      </c>
      <c r="Z3" s="662"/>
      <c r="AA3" s="662"/>
      <c r="AB3" s="806"/>
      <c r="AC3" s="819"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1"/>
      <c r="Z4" s="392"/>
      <c r="AA4" s="392"/>
      <c r="AB4" s="393"/>
      <c r="AC4" s="678"/>
      <c r="AD4" s="679"/>
      <c r="AE4" s="679"/>
      <c r="AF4" s="679"/>
      <c r="AG4" s="680"/>
      <c r="AH4" s="672"/>
      <c r="AI4" s="673"/>
      <c r="AJ4" s="673"/>
      <c r="AK4" s="673"/>
      <c r="AL4" s="673"/>
      <c r="AM4" s="673"/>
      <c r="AN4" s="673"/>
      <c r="AO4" s="673"/>
      <c r="AP4" s="673"/>
      <c r="AQ4" s="673"/>
      <c r="AR4" s="673"/>
      <c r="AS4" s="673"/>
      <c r="AT4" s="674"/>
      <c r="AU4" s="391"/>
      <c r="AV4" s="392"/>
      <c r="AW4" s="392"/>
      <c r="AX4" s="660"/>
      <c r="AY4" s="34">
        <f t="shared" ref="AY4:AY14" si="0">$AY$2</f>
        <v>0</v>
      </c>
    </row>
    <row r="5" spans="1:51"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4"/>
      <c r="B15" s="1055"/>
      <c r="C15" s="1055"/>
      <c r="D15" s="1055"/>
      <c r="E15" s="1055"/>
      <c r="F15" s="1056"/>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1"/>
      <c r="AY15">
        <f>COUNTA($G$17,$AC$17)</f>
        <v>0</v>
      </c>
    </row>
    <row r="16" spans="1:51" ht="25.5" customHeight="1" x14ac:dyDescent="0.15">
      <c r="A16" s="1054"/>
      <c r="B16" s="1055"/>
      <c r="C16" s="1055"/>
      <c r="D16" s="1055"/>
      <c r="E16" s="1055"/>
      <c r="F16" s="1056"/>
      <c r="G16" s="819"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19"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1"/>
      <c r="Z17" s="392"/>
      <c r="AA17" s="392"/>
      <c r="AB17" s="393"/>
      <c r="AC17" s="678"/>
      <c r="AD17" s="679"/>
      <c r="AE17" s="679"/>
      <c r="AF17" s="679"/>
      <c r="AG17" s="680"/>
      <c r="AH17" s="672"/>
      <c r="AI17" s="673"/>
      <c r="AJ17" s="673"/>
      <c r="AK17" s="673"/>
      <c r="AL17" s="673"/>
      <c r="AM17" s="673"/>
      <c r="AN17" s="673"/>
      <c r="AO17" s="673"/>
      <c r="AP17" s="673"/>
      <c r="AQ17" s="673"/>
      <c r="AR17" s="673"/>
      <c r="AS17" s="673"/>
      <c r="AT17" s="674"/>
      <c r="AU17" s="391"/>
      <c r="AV17" s="392"/>
      <c r="AW17" s="392"/>
      <c r="AX17" s="660"/>
      <c r="AY17" s="34">
        <f t="shared" ref="AY17:AY27" si="1">$AY$15</f>
        <v>0</v>
      </c>
    </row>
    <row r="18" spans="1:51"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4"/>
      <c r="B28" s="1055"/>
      <c r="C28" s="1055"/>
      <c r="D28" s="1055"/>
      <c r="E28" s="1055"/>
      <c r="F28" s="1056"/>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1"/>
      <c r="AY28">
        <f>COUNTA($G$30,$AC$30)</f>
        <v>0</v>
      </c>
    </row>
    <row r="29" spans="1:51" ht="24.75" customHeight="1" x14ac:dyDescent="0.15">
      <c r="A29" s="1054"/>
      <c r="B29" s="1055"/>
      <c r="C29" s="1055"/>
      <c r="D29" s="1055"/>
      <c r="E29" s="1055"/>
      <c r="F29" s="1056"/>
      <c r="G29" s="819"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19"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1"/>
      <c r="Z30" s="392"/>
      <c r="AA30" s="392"/>
      <c r="AB30" s="393"/>
      <c r="AC30" s="678"/>
      <c r="AD30" s="679"/>
      <c r="AE30" s="679"/>
      <c r="AF30" s="679"/>
      <c r="AG30" s="680"/>
      <c r="AH30" s="672"/>
      <c r="AI30" s="673"/>
      <c r="AJ30" s="673"/>
      <c r="AK30" s="673"/>
      <c r="AL30" s="673"/>
      <c r="AM30" s="673"/>
      <c r="AN30" s="673"/>
      <c r="AO30" s="673"/>
      <c r="AP30" s="673"/>
      <c r="AQ30" s="673"/>
      <c r="AR30" s="673"/>
      <c r="AS30" s="673"/>
      <c r="AT30" s="674"/>
      <c r="AU30" s="391"/>
      <c r="AV30" s="392"/>
      <c r="AW30" s="392"/>
      <c r="AX30" s="660"/>
      <c r="AY30" s="34">
        <f t="shared" ref="AY30:AY40" si="2">$AY$28</f>
        <v>0</v>
      </c>
    </row>
    <row r="31" spans="1:51"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4"/>
      <c r="B41" s="1055"/>
      <c r="C41" s="1055"/>
      <c r="D41" s="1055"/>
      <c r="E41" s="1055"/>
      <c r="F41" s="1056"/>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1"/>
      <c r="AY41">
        <f>COUNTA($G$43,$AC$43)</f>
        <v>0</v>
      </c>
    </row>
    <row r="42" spans="1:51" ht="24.75" customHeight="1" x14ac:dyDescent="0.15">
      <c r="A42" s="1054"/>
      <c r="B42" s="1055"/>
      <c r="C42" s="1055"/>
      <c r="D42" s="1055"/>
      <c r="E42" s="1055"/>
      <c r="F42" s="1056"/>
      <c r="G42" s="819"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19"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1"/>
      <c r="Z43" s="392"/>
      <c r="AA43" s="392"/>
      <c r="AB43" s="393"/>
      <c r="AC43" s="678"/>
      <c r="AD43" s="679"/>
      <c r="AE43" s="679"/>
      <c r="AF43" s="679"/>
      <c r="AG43" s="680"/>
      <c r="AH43" s="672"/>
      <c r="AI43" s="673"/>
      <c r="AJ43" s="673"/>
      <c r="AK43" s="673"/>
      <c r="AL43" s="673"/>
      <c r="AM43" s="673"/>
      <c r="AN43" s="673"/>
      <c r="AO43" s="673"/>
      <c r="AP43" s="673"/>
      <c r="AQ43" s="673"/>
      <c r="AR43" s="673"/>
      <c r="AS43" s="673"/>
      <c r="AT43" s="674"/>
      <c r="AU43" s="391"/>
      <c r="AV43" s="392"/>
      <c r="AW43" s="392"/>
      <c r="AX43" s="660"/>
      <c r="AY43" s="34">
        <f t="shared" ref="AY43:AY53" si="3">$AY$41</f>
        <v>0</v>
      </c>
    </row>
    <row r="44" spans="1:51"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1"/>
      <c r="AY55">
        <f>COUNTA($G$57,$AC$57)</f>
        <v>0</v>
      </c>
    </row>
    <row r="56" spans="1:51" ht="24.75" customHeight="1" x14ac:dyDescent="0.15">
      <c r="A56" s="1054"/>
      <c r="B56" s="1055"/>
      <c r="C56" s="1055"/>
      <c r="D56" s="1055"/>
      <c r="E56" s="1055"/>
      <c r="F56" s="1056"/>
      <c r="G56" s="819"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19"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1"/>
      <c r="Z57" s="392"/>
      <c r="AA57" s="392"/>
      <c r="AB57" s="393"/>
      <c r="AC57" s="678"/>
      <c r="AD57" s="679"/>
      <c r="AE57" s="679"/>
      <c r="AF57" s="679"/>
      <c r="AG57" s="680"/>
      <c r="AH57" s="672"/>
      <c r="AI57" s="673"/>
      <c r="AJ57" s="673"/>
      <c r="AK57" s="673"/>
      <c r="AL57" s="673"/>
      <c r="AM57" s="673"/>
      <c r="AN57" s="673"/>
      <c r="AO57" s="673"/>
      <c r="AP57" s="673"/>
      <c r="AQ57" s="673"/>
      <c r="AR57" s="673"/>
      <c r="AS57" s="673"/>
      <c r="AT57" s="674"/>
      <c r="AU57" s="391"/>
      <c r="AV57" s="392"/>
      <c r="AW57" s="392"/>
      <c r="AX57" s="660"/>
      <c r="AY57" s="34">
        <f t="shared" ref="AY57:AY67" si="4">$AY$55</f>
        <v>0</v>
      </c>
    </row>
    <row r="58" spans="1:51"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4"/>
      <c r="B68" s="1055"/>
      <c r="C68" s="1055"/>
      <c r="D68" s="1055"/>
      <c r="E68" s="1055"/>
      <c r="F68" s="1056"/>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1"/>
      <c r="AY68">
        <f>COUNTA($G$70,$AC$70)</f>
        <v>0</v>
      </c>
    </row>
    <row r="69" spans="1:51" ht="25.5" customHeight="1" x14ac:dyDescent="0.15">
      <c r="A69" s="1054"/>
      <c r="B69" s="1055"/>
      <c r="C69" s="1055"/>
      <c r="D69" s="1055"/>
      <c r="E69" s="1055"/>
      <c r="F69" s="1056"/>
      <c r="G69" s="819"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19"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1"/>
      <c r="Z70" s="392"/>
      <c r="AA70" s="392"/>
      <c r="AB70" s="393"/>
      <c r="AC70" s="678"/>
      <c r="AD70" s="679"/>
      <c r="AE70" s="679"/>
      <c r="AF70" s="679"/>
      <c r="AG70" s="680"/>
      <c r="AH70" s="672"/>
      <c r="AI70" s="673"/>
      <c r="AJ70" s="673"/>
      <c r="AK70" s="673"/>
      <c r="AL70" s="673"/>
      <c r="AM70" s="673"/>
      <c r="AN70" s="673"/>
      <c r="AO70" s="673"/>
      <c r="AP70" s="673"/>
      <c r="AQ70" s="673"/>
      <c r="AR70" s="673"/>
      <c r="AS70" s="673"/>
      <c r="AT70" s="674"/>
      <c r="AU70" s="391"/>
      <c r="AV70" s="392"/>
      <c r="AW70" s="392"/>
      <c r="AX70" s="660"/>
      <c r="AY70" s="34">
        <f t="shared" ref="AY70:AY80" si="5">$AY$68</f>
        <v>0</v>
      </c>
    </row>
    <row r="71" spans="1:51"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4"/>
      <c r="B81" s="1055"/>
      <c r="C81" s="1055"/>
      <c r="D81" s="1055"/>
      <c r="E81" s="1055"/>
      <c r="F81" s="1056"/>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1"/>
      <c r="AY81">
        <f>COUNTA($G$83,$AC$83)</f>
        <v>0</v>
      </c>
    </row>
    <row r="82" spans="1:51" ht="24.75" customHeight="1" x14ac:dyDescent="0.15">
      <c r="A82" s="1054"/>
      <c r="B82" s="1055"/>
      <c r="C82" s="1055"/>
      <c r="D82" s="1055"/>
      <c r="E82" s="1055"/>
      <c r="F82" s="1056"/>
      <c r="G82" s="819"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19"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1"/>
      <c r="Z83" s="392"/>
      <c r="AA83" s="392"/>
      <c r="AB83" s="393"/>
      <c r="AC83" s="678"/>
      <c r="AD83" s="679"/>
      <c r="AE83" s="679"/>
      <c r="AF83" s="679"/>
      <c r="AG83" s="680"/>
      <c r="AH83" s="672"/>
      <c r="AI83" s="673"/>
      <c r="AJ83" s="673"/>
      <c r="AK83" s="673"/>
      <c r="AL83" s="673"/>
      <c r="AM83" s="673"/>
      <c r="AN83" s="673"/>
      <c r="AO83" s="673"/>
      <c r="AP83" s="673"/>
      <c r="AQ83" s="673"/>
      <c r="AR83" s="673"/>
      <c r="AS83" s="673"/>
      <c r="AT83" s="674"/>
      <c r="AU83" s="391"/>
      <c r="AV83" s="392"/>
      <c r="AW83" s="392"/>
      <c r="AX83" s="660"/>
      <c r="AY83" s="34">
        <f t="shared" ref="AY83:AY93" si="6">$AY$81</f>
        <v>0</v>
      </c>
    </row>
    <row r="84" spans="1:51"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4"/>
      <c r="B94" s="1055"/>
      <c r="C94" s="1055"/>
      <c r="D94" s="1055"/>
      <c r="E94" s="1055"/>
      <c r="F94" s="1056"/>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1"/>
      <c r="AY94">
        <f>COUNTA($G$96,$AC$96)</f>
        <v>0</v>
      </c>
    </row>
    <row r="95" spans="1:51" ht="24.75" customHeight="1" x14ac:dyDescent="0.15">
      <c r="A95" s="1054"/>
      <c r="B95" s="1055"/>
      <c r="C95" s="1055"/>
      <c r="D95" s="1055"/>
      <c r="E95" s="1055"/>
      <c r="F95" s="1056"/>
      <c r="G95" s="819"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19"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1"/>
      <c r="Z96" s="392"/>
      <c r="AA96" s="392"/>
      <c r="AB96" s="393"/>
      <c r="AC96" s="678"/>
      <c r="AD96" s="679"/>
      <c r="AE96" s="679"/>
      <c r="AF96" s="679"/>
      <c r="AG96" s="680"/>
      <c r="AH96" s="672"/>
      <c r="AI96" s="673"/>
      <c r="AJ96" s="673"/>
      <c r="AK96" s="673"/>
      <c r="AL96" s="673"/>
      <c r="AM96" s="673"/>
      <c r="AN96" s="673"/>
      <c r="AO96" s="673"/>
      <c r="AP96" s="673"/>
      <c r="AQ96" s="673"/>
      <c r="AR96" s="673"/>
      <c r="AS96" s="673"/>
      <c r="AT96" s="674"/>
      <c r="AU96" s="391"/>
      <c r="AV96" s="392"/>
      <c r="AW96" s="392"/>
      <c r="AX96" s="660"/>
      <c r="AY96" s="34">
        <f t="shared" ref="AY96:AY106" si="7">$AY$94</f>
        <v>0</v>
      </c>
    </row>
    <row r="97" spans="1:51"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c r="AY108">
        <f>COUNTA($G$110,$AC$110)</f>
        <v>0</v>
      </c>
    </row>
    <row r="109" spans="1:51" ht="24.75" customHeight="1" x14ac:dyDescent="0.15">
      <c r="A109" s="1054"/>
      <c r="B109" s="1055"/>
      <c r="C109" s="1055"/>
      <c r="D109" s="1055"/>
      <c r="E109" s="1055"/>
      <c r="F109" s="1056"/>
      <c r="G109" s="819"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19"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1"/>
      <c r="Z110" s="392"/>
      <c r="AA110" s="392"/>
      <c r="AB110" s="393"/>
      <c r="AC110" s="678"/>
      <c r="AD110" s="679"/>
      <c r="AE110" s="679"/>
      <c r="AF110" s="679"/>
      <c r="AG110" s="680"/>
      <c r="AH110" s="672"/>
      <c r="AI110" s="673"/>
      <c r="AJ110" s="673"/>
      <c r="AK110" s="673"/>
      <c r="AL110" s="673"/>
      <c r="AM110" s="673"/>
      <c r="AN110" s="673"/>
      <c r="AO110" s="673"/>
      <c r="AP110" s="673"/>
      <c r="AQ110" s="673"/>
      <c r="AR110" s="673"/>
      <c r="AS110" s="673"/>
      <c r="AT110" s="674"/>
      <c r="AU110" s="391"/>
      <c r="AV110" s="392"/>
      <c r="AW110" s="392"/>
      <c r="AX110" s="660"/>
      <c r="AY110" s="34">
        <f t="shared" ref="AY110:AY120" si="8">$AY$108</f>
        <v>0</v>
      </c>
    </row>
    <row r="111" spans="1:51"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4"/>
      <c r="B121" s="1055"/>
      <c r="C121" s="1055"/>
      <c r="D121" s="1055"/>
      <c r="E121" s="1055"/>
      <c r="F121" s="1056"/>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c r="AY121">
        <f>COUNTA($G$123,$AC$123)</f>
        <v>0</v>
      </c>
    </row>
    <row r="122" spans="1:51" ht="25.5" customHeight="1" x14ac:dyDescent="0.15">
      <c r="A122" s="1054"/>
      <c r="B122" s="1055"/>
      <c r="C122" s="1055"/>
      <c r="D122" s="1055"/>
      <c r="E122" s="1055"/>
      <c r="F122" s="1056"/>
      <c r="G122" s="819"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19"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1"/>
      <c r="Z123" s="392"/>
      <c r="AA123" s="392"/>
      <c r="AB123" s="393"/>
      <c r="AC123" s="678"/>
      <c r="AD123" s="679"/>
      <c r="AE123" s="679"/>
      <c r="AF123" s="679"/>
      <c r="AG123" s="680"/>
      <c r="AH123" s="672"/>
      <c r="AI123" s="673"/>
      <c r="AJ123" s="673"/>
      <c r="AK123" s="673"/>
      <c r="AL123" s="673"/>
      <c r="AM123" s="673"/>
      <c r="AN123" s="673"/>
      <c r="AO123" s="673"/>
      <c r="AP123" s="673"/>
      <c r="AQ123" s="673"/>
      <c r="AR123" s="673"/>
      <c r="AS123" s="673"/>
      <c r="AT123" s="674"/>
      <c r="AU123" s="391"/>
      <c r="AV123" s="392"/>
      <c r="AW123" s="392"/>
      <c r="AX123" s="660"/>
      <c r="AY123" s="34">
        <f t="shared" ref="AY123:AY133" si="9">$AY$121</f>
        <v>0</v>
      </c>
    </row>
    <row r="124" spans="1:51"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4"/>
      <c r="B134" s="1055"/>
      <c r="C134" s="1055"/>
      <c r="D134" s="1055"/>
      <c r="E134" s="1055"/>
      <c r="F134" s="1056"/>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c r="AY134">
        <f>COUNTA($G$136,$AC$136)</f>
        <v>0</v>
      </c>
    </row>
    <row r="135" spans="1:51" ht="24.75" customHeight="1" x14ac:dyDescent="0.15">
      <c r="A135" s="1054"/>
      <c r="B135" s="1055"/>
      <c r="C135" s="1055"/>
      <c r="D135" s="1055"/>
      <c r="E135" s="1055"/>
      <c r="F135" s="1056"/>
      <c r="G135" s="819"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19"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1"/>
      <c r="Z136" s="392"/>
      <c r="AA136" s="392"/>
      <c r="AB136" s="393"/>
      <c r="AC136" s="678"/>
      <c r="AD136" s="679"/>
      <c r="AE136" s="679"/>
      <c r="AF136" s="679"/>
      <c r="AG136" s="680"/>
      <c r="AH136" s="672"/>
      <c r="AI136" s="673"/>
      <c r="AJ136" s="673"/>
      <c r="AK136" s="673"/>
      <c r="AL136" s="673"/>
      <c r="AM136" s="673"/>
      <c r="AN136" s="673"/>
      <c r="AO136" s="673"/>
      <c r="AP136" s="673"/>
      <c r="AQ136" s="673"/>
      <c r="AR136" s="673"/>
      <c r="AS136" s="673"/>
      <c r="AT136" s="674"/>
      <c r="AU136" s="391"/>
      <c r="AV136" s="392"/>
      <c r="AW136" s="392"/>
      <c r="AX136" s="660"/>
      <c r="AY136" s="34">
        <f t="shared" ref="AY136:AY146" si="10">$AY$134</f>
        <v>0</v>
      </c>
    </row>
    <row r="137" spans="1:51"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4"/>
      <c r="B147" s="1055"/>
      <c r="C147" s="1055"/>
      <c r="D147" s="1055"/>
      <c r="E147" s="1055"/>
      <c r="F147" s="1056"/>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c r="AY147">
        <f>COUNTA($G$149,$AC$149)</f>
        <v>0</v>
      </c>
    </row>
    <row r="148" spans="1:51" ht="24.75" customHeight="1" x14ac:dyDescent="0.15">
      <c r="A148" s="1054"/>
      <c r="B148" s="1055"/>
      <c r="C148" s="1055"/>
      <c r="D148" s="1055"/>
      <c r="E148" s="1055"/>
      <c r="F148" s="1056"/>
      <c r="G148" s="819"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19"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1"/>
      <c r="Z149" s="392"/>
      <c r="AA149" s="392"/>
      <c r="AB149" s="393"/>
      <c r="AC149" s="678"/>
      <c r="AD149" s="679"/>
      <c r="AE149" s="679"/>
      <c r="AF149" s="679"/>
      <c r="AG149" s="680"/>
      <c r="AH149" s="672"/>
      <c r="AI149" s="673"/>
      <c r="AJ149" s="673"/>
      <c r="AK149" s="673"/>
      <c r="AL149" s="673"/>
      <c r="AM149" s="673"/>
      <c r="AN149" s="673"/>
      <c r="AO149" s="673"/>
      <c r="AP149" s="673"/>
      <c r="AQ149" s="673"/>
      <c r="AR149" s="673"/>
      <c r="AS149" s="673"/>
      <c r="AT149" s="674"/>
      <c r="AU149" s="391"/>
      <c r="AV149" s="392"/>
      <c r="AW149" s="392"/>
      <c r="AX149" s="660"/>
      <c r="AY149" s="34">
        <f t="shared" ref="AY149:AY159" si="11">$AY$147</f>
        <v>0</v>
      </c>
    </row>
    <row r="150" spans="1:51"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c r="AY161">
        <f>COUNTA($G$163,$AC$163)</f>
        <v>0</v>
      </c>
    </row>
    <row r="162" spans="1:51" ht="24.75" customHeight="1" x14ac:dyDescent="0.15">
      <c r="A162" s="1054"/>
      <c r="B162" s="1055"/>
      <c r="C162" s="1055"/>
      <c r="D162" s="1055"/>
      <c r="E162" s="1055"/>
      <c r="F162" s="1056"/>
      <c r="G162" s="819"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19"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1"/>
      <c r="Z163" s="392"/>
      <c r="AA163" s="392"/>
      <c r="AB163" s="393"/>
      <c r="AC163" s="678"/>
      <c r="AD163" s="679"/>
      <c r="AE163" s="679"/>
      <c r="AF163" s="679"/>
      <c r="AG163" s="680"/>
      <c r="AH163" s="672"/>
      <c r="AI163" s="673"/>
      <c r="AJ163" s="673"/>
      <c r="AK163" s="673"/>
      <c r="AL163" s="673"/>
      <c r="AM163" s="673"/>
      <c r="AN163" s="673"/>
      <c r="AO163" s="673"/>
      <c r="AP163" s="673"/>
      <c r="AQ163" s="673"/>
      <c r="AR163" s="673"/>
      <c r="AS163" s="673"/>
      <c r="AT163" s="674"/>
      <c r="AU163" s="391"/>
      <c r="AV163" s="392"/>
      <c r="AW163" s="392"/>
      <c r="AX163" s="660"/>
      <c r="AY163" s="34">
        <f t="shared" ref="AY163:AY173" si="12">$AY$161</f>
        <v>0</v>
      </c>
    </row>
    <row r="164" spans="1:51"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4"/>
      <c r="B174" s="1055"/>
      <c r="C174" s="1055"/>
      <c r="D174" s="1055"/>
      <c r="E174" s="1055"/>
      <c r="F174" s="1056"/>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c r="AY174">
        <f>COUNTA($G$176,$AC$176)</f>
        <v>0</v>
      </c>
    </row>
    <row r="175" spans="1:51" ht="25.5" customHeight="1" x14ac:dyDescent="0.15">
      <c r="A175" s="1054"/>
      <c r="B175" s="1055"/>
      <c r="C175" s="1055"/>
      <c r="D175" s="1055"/>
      <c r="E175" s="1055"/>
      <c r="F175" s="1056"/>
      <c r="G175" s="819"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19"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1"/>
      <c r="Z176" s="392"/>
      <c r="AA176" s="392"/>
      <c r="AB176" s="393"/>
      <c r="AC176" s="678"/>
      <c r="AD176" s="679"/>
      <c r="AE176" s="679"/>
      <c r="AF176" s="679"/>
      <c r="AG176" s="680"/>
      <c r="AH176" s="672"/>
      <c r="AI176" s="673"/>
      <c r="AJ176" s="673"/>
      <c r="AK176" s="673"/>
      <c r="AL176" s="673"/>
      <c r="AM176" s="673"/>
      <c r="AN176" s="673"/>
      <c r="AO176" s="673"/>
      <c r="AP176" s="673"/>
      <c r="AQ176" s="673"/>
      <c r="AR176" s="673"/>
      <c r="AS176" s="673"/>
      <c r="AT176" s="674"/>
      <c r="AU176" s="391"/>
      <c r="AV176" s="392"/>
      <c r="AW176" s="392"/>
      <c r="AX176" s="660"/>
      <c r="AY176" s="34">
        <f t="shared" ref="AY176:AY186" si="13">$AY$174</f>
        <v>0</v>
      </c>
    </row>
    <row r="177" spans="1:51"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4"/>
      <c r="B187" s="1055"/>
      <c r="C187" s="1055"/>
      <c r="D187" s="1055"/>
      <c r="E187" s="1055"/>
      <c r="F187" s="1056"/>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c r="AY187">
        <f>COUNTA($G$189,$AC$189)</f>
        <v>0</v>
      </c>
    </row>
    <row r="188" spans="1:51" ht="24.75" customHeight="1" x14ac:dyDescent="0.15">
      <c r="A188" s="1054"/>
      <c r="B188" s="1055"/>
      <c r="C188" s="1055"/>
      <c r="D188" s="1055"/>
      <c r="E188" s="1055"/>
      <c r="F188" s="1056"/>
      <c r="G188" s="819"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19"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1"/>
      <c r="Z189" s="392"/>
      <c r="AA189" s="392"/>
      <c r="AB189" s="393"/>
      <c r="AC189" s="678"/>
      <c r="AD189" s="679"/>
      <c r="AE189" s="679"/>
      <c r="AF189" s="679"/>
      <c r="AG189" s="680"/>
      <c r="AH189" s="672"/>
      <c r="AI189" s="673"/>
      <c r="AJ189" s="673"/>
      <c r="AK189" s="673"/>
      <c r="AL189" s="673"/>
      <c r="AM189" s="673"/>
      <c r="AN189" s="673"/>
      <c r="AO189" s="673"/>
      <c r="AP189" s="673"/>
      <c r="AQ189" s="673"/>
      <c r="AR189" s="673"/>
      <c r="AS189" s="673"/>
      <c r="AT189" s="674"/>
      <c r="AU189" s="391"/>
      <c r="AV189" s="392"/>
      <c r="AW189" s="392"/>
      <c r="AX189" s="660"/>
      <c r="AY189" s="34">
        <f t="shared" ref="AY189:AY199" si="14">$AY$187</f>
        <v>0</v>
      </c>
    </row>
    <row r="190" spans="1:51"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4"/>
      <c r="B200" s="1055"/>
      <c r="C200" s="1055"/>
      <c r="D200" s="1055"/>
      <c r="E200" s="1055"/>
      <c r="F200" s="1056"/>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c r="AY200">
        <f>COUNTA($G$202,$AC$202)</f>
        <v>0</v>
      </c>
    </row>
    <row r="201" spans="1:51" ht="24.75" customHeight="1" x14ac:dyDescent="0.15">
      <c r="A201" s="1054"/>
      <c r="B201" s="1055"/>
      <c r="C201" s="1055"/>
      <c r="D201" s="1055"/>
      <c r="E201" s="1055"/>
      <c r="F201" s="1056"/>
      <c r="G201" s="819"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19"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1"/>
      <c r="Z202" s="392"/>
      <c r="AA202" s="392"/>
      <c r="AB202" s="393"/>
      <c r="AC202" s="678"/>
      <c r="AD202" s="679"/>
      <c r="AE202" s="679"/>
      <c r="AF202" s="679"/>
      <c r="AG202" s="680"/>
      <c r="AH202" s="672"/>
      <c r="AI202" s="673"/>
      <c r="AJ202" s="673"/>
      <c r="AK202" s="673"/>
      <c r="AL202" s="673"/>
      <c r="AM202" s="673"/>
      <c r="AN202" s="673"/>
      <c r="AO202" s="673"/>
      <c r="AP202" s="673"/>
      <c r="AQ202" s="673"/>
      <c r="AR202" s="673"/>
      <c r="AS202" s="673"/>
      <c r="AT202" s="674"/>
      <c r="AU202" s="391"/>
      <c r="AV202" s="392"/>
      <c r="AW202" s="392"/>
      <c r="AX202" s="660"/>
      <c r="AY202" s="34">
        <f t="shared" ref="AY202:AY212" si="15">$AY$200</f>
        <v>0</v>
      </c>
    </row>
    <row r="203" spans="1:51"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c r="AY214">
        <f>COUNTA($G$216,$AC$216)</f>
        <v>0</v>
      </c>
    </row>
    <row r="215" spans="1:51" ht="24.75" customHeight="1" x14ac:dyDescent="0.15">
      <c r="A215" s="1054"/>
      <c r="B215" s="1055"/>
      <c r="C215" s="1055"/>
      <c r="D215" s="1055"/>
      <c r="E215" s="1055"/>
      <c r="F215" s="1056"/>
      <c r="G215" s="819"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19"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1"/>
      <c r="Z216" s="392"/>
      <c r="AA216" s="392"/>
      <c r="AB216" s="393"/>
      <c r="AC216" s="678"/>
      <c r="AD216" s="679"/>
      <c r="AE216" s="679"/>
      <c r="AF216" s="679"/>
      <c r="AG216" s="680"/>
      <c r="AH216" s="672"/>
      <c r="AI216" s="673"/>
      <c r="AJ216" s="673"/>
      <c r="AK216" s="673"/>
      <c r="AL216" s="673"/>
      <c r="AM216" s="673"/>
      <c r="AN216" s="673"/>
      <c r="AO216" s="673"/>
      <c r="AP216" s="673"/>
      <c r="AQ216" s="673"/>
      <c r="AR216" s="673"/>
      <c r="AS216" s="673"/>
      <c r="AT216" s="674"/>
      <c r="AU216" s="391"/>
      <c r="AV216" s="392"/>
      <c r="AW216" s="392"/>
      <c r="AX216" s="660"/>
      <c r="AY216" s="34">
        <f t="shared" ref="AY216:AY226" si="16">$AY$214</f>
        <v>0</v>
      </c>
    </row>
    <row r="217" spans="1:51"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4"/>
      <c r="B227" s="1055"/>
      <c r="C227" s="1055"/>
      <c r="D227" s="1055"/>
      <c r="E227" s="1055"/>
      <c r="F227" s="1056"/>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c r="AY227">
        <f>COUNTA($G$229,$AC$229)</f>
        <v>0</v>
      </c>
    </row>
    <row r="228" spans="1:51" ht="25.5" customHeight="1" x14ac:dyDescent="0.15">
      <c r="A228" s="1054"/>
      <c r="B228" s="1055"/>
      <c r="C228" s="1055"/>
      <c r="D228" s="1055"/>
      <c r="E228" s="1055"/>
      <c r="F228" s="1056"/>
      <c r="G228" s="819"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19"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1"/>
      <c r="Z229" s="392"/>
      <c r="AA229" s="392"/>
      <c r="AB229" s="393"/>
      <c r="AC229" s="678"/>
      <c r="AD229" s="679"/>
      <c r="AE229" s="679"/>
      <c r="AF229" s="679"/>
      <c r="AG229" s="680"/>
      <c r="AH229" s="672"/>
      <c r="AI229" s="673"/>
      <c r="AJ229" s="673"/>
      <c r="AK229" s="673"/>
      <c r="AL229" s="673"/>
      <c r="AM229" s="673"/>
      <c r="AN229" s="673"/>
      <c r="AO229" s="673"/>
      <c r="AP229" s="673"/>
      <c r="AQ229" s="673"/>
      <c r="AR229" s="673"/>
      <c r="AS229" s="673"/>
      <c r="AT229" s="674"/>
      <c r="AU229" s="391"/>
      <c r="AV229" s="392"/>
      <c r="AW229" s="392"/>
      <c r="AX229" s="660"/>
      <c r="AY229" s="34">
        <f t="shared" ref="AY229:AY239" si="17">$AY$227</f>
        <v>0</v>
      </c>
    </row>
    <row r="230" spans="1:51"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4"/>
      <c r="B240" s="1055"/>
      <c r="C240" s="1055"/>
      <c r="D240" s="1055"/>
      <c r="E240" s="1055"/>
      <c r="F240" s="1056"/>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c r="AY240">
        <f>COUNTA($G$242,$AC$242)</f>
        <v>0</v>
      </c>
    </row>
    <row r="241" spans="1:51" ht="24.75" customHeight="1" x14ac:dyDescent="0.15">
      <c r="A241" s="1054"/>
      <c r="B241" s="1055"/>
      <c r="C241" s="1055"/>
      <c r="D241" s="1055"/>
      <c r="E241" s="1055"/>
      <c r="F241" s="1056"/>
      <c r="G241" s="819"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19"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1"/>
      <c r="Z242" s="392"/>
      <c r="AA242" s="392"/>
      <c r="AB242" s="393"/>
      <c r="AC242" s="678"/>
      <c r="AD242" s="679"/>
      <c r="AE242" s="679"/>
      <c r="AF242" s="679"/>
      <c r="AG242" s="680"/>
      <c r="AH242" s="672"/>
      <c r="AI242" s="673"/>
      <c r="AJ242" s="673"/>
      <c r="AK242" s="673"/>
      <c r="AL242" s="673"/>
      <c r="AM242" s="673"/>
      <c r="AN242" s="673"/>
      <c r="AO242" s="673"/>
      <c r="AP242" s="673"/>
      <c r="AQ242" s="673"/>
      <c r="AR242" s="673"/>
      <c r="AS242" s="673"/>
      <c r="AT242" s="674"/>
      <c r="AU242" s="391"/>
      <c r="AV242" s="392"/>
      <c r="AW242" s="392"/>
      <c r="AX242" s="660"/>
      <c r="AY242" s="34">
        <f t="shared" ref="AY242:AY252" si="18">$AY$240</f>
        <v>0</v>
      </c>
    </row>
    <row r="243" spans="1:51"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4"/>
      <c r="B253" s="1055"/>
      <c r="C253" s="1055"/>
      <c r="D253" s="1055"/>
      <c r="E253" s="1055"/>
      <c r="F253" s="1056"/>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c r="AY253">
        <f>COUNTA($G$255,$AC$255)</f>
        <v>0</v>
      </c>
    </row>
    <row r="254" spans="1:51" ht="24.75" customHeight="1" x14ac:dyDescent="0.15">
      <c r="A254" s="1054"/>
      <c r="B254" s="1055"/>
      <c r="C254" s="1055"/>
      <c r="D254" s="1055"/>
      <c r="E254" s="1055"/>
      <c r="F254" s="1056"/>
      <c r="G254" s="819"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19"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1"/>
      <c r="Z255" s="392"/>
      <c r="AA255" s="392"/>
      <c r="AB255" s="393"/>
      <c r="AC255" s="678"/>
      <c r="AD255" s="679"/>
      <c r="AE255" s="679"/>
      <c r="AF255" s="679"/>
      <c r="AG255" s="680"/>
      <c r="AH255" s="672"/>
      <c r="AI255" s="673"/>
      <c r="AJ255" s="673"/>
      <c r="AK255" s="673"/>
      <c r="AL255" s="673"/>
      <c r="AM255" s="673"/>
      <c r="AN255" s="673"/>
      <c r="AO255" s="673"/>
      <c r="AP255" s="673"/>
      <c r="AQ255" s="673"/>
      <c r="AR255" s="673"/>
      <c r="AS255" s="673"/>
      <c r="AT255" s="674"/>
      <c r="AU255" s="391"/>
      <c r="AV255" s="392"/>
      <c r="AW255" s="392"/>
      <c r="AX255" s="660"/>
      <c r="AY255" s="34">
        <f t="shared" ref="AY255:AY265" si="19">$AY$253</f>
        <v>0</v>
      </c>
    </row>
    <row r="256" spans="1:51"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加邉 光(kabe-hikari.cc1)</dc:creator>
  <cp:lastModifiedBy>山内 優也(yamauchi-yuuya)</cp:lastModifiedBy>
  <cp:lastPrinted>2021-03-08T07:58:12Z</cp:lastPrinted>
  <dcterms:created xsi:type="dcterms:W3CDTF">2012-03-13T00:50:25Z</dcterms:created>
  <dcterms:modified xsi:type="dcterms:W3CDTF">2021-09-02T10:37:39Z</dcterms:modified>
</cp:coreProperties>
</file>