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修正依頼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<sst xmlns="http://schemas.openxmlformats.org/spreadsheetml/2006/main" count="2399" uniqueCount="678">
  <si>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</si>
  <si>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</si>
  <si>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</si>
  <si>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</si>
  <si>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</si>
  <si>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</si>
  <si>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</si>
  <si>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</si>
  <si>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</si>
  <si>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</si>
  <si>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</si>
  <si>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</si>
  <si>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</si>
  <si>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</si>
  <si>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</si>
  <si>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</si>
  <si>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</si>
  <si>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</si>
  <si>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</si>
  <si>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</si>
  <si>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</si>
  <si>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</si>
  <si>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</si>
  <si>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</si>
  <si>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</si>
  <si>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</si>
  <si>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</si>
  <si>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</si>
  <si>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</si>
  <si>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</si>
  <si>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</si>
  <si>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</si>
  <si>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</si>
  <si>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</si>
  <si>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</si>
  <si>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</si>
  <si>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</si>
  <si>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</si>
  <si>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</si>
  <si>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</si>
  <si>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</si>
  <si>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</si>
  <si>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</si>
  <si>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</si>
  <si>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</si>
  <si>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</si>
  <si>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</si>
  <si>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</si>
  <si>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</si>
  <si>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</si>
  <si>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</si>
  <si>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</si>
  <si>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</si>
  <si>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</si>
  <si>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</si>
  <si>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</si>
  <si>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</si>
  <si>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</si>
  <si>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</si>
  <si>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</si>
  <si>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</si>
  <si>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</si>
  <si>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</si>
  <si>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</si>
  <si>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</si>
  <si>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</si>
  <si>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</si>
  <si>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</si>
  <si>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</si>
  <si>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</si>
  <si>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</si>
  <si>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</si>
  <si>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</si>
  <si>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</si>
  <si>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</si>
  <si>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</si>
  <si>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</si>
  <si>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</si>
  <si>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</si>
  <si>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</si>
  <si>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</si>
  <si>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</si>
  <si>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</si>
  <si>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</si>
  <si>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</si>
  <si>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</si>
  <si>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</si>
  <si>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</si>
  <si>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</si>
  <si>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</si>
  <si>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</si>
  <si>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</si>
  <si>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</si>
  <si>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</si>
  <si>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</si>
  <si>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</si>
  <si>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</si>
  <si>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</si>
  <si>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</si>
  <si>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</si>
  <si>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</si>
  <si>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</si>
  <si>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</si>
  <si>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</si>
  <si>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</si>
  <si>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</si>
  <si>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</si>
  <si>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</si>
  <si>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</si>
  <si>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</si>
  <si>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</si>
  <si>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</si>
  <si>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</si>
  <si>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</si>
  <si>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</si>
  <si>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</si>
  <si>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</si>
  <si>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</si>
  <si>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</si>
  <si>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</si>
  <si>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</si>
  <si>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</si>
  <si>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</si>
  <si>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</si>
  <si>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</si>
  <si>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</si>
  <si>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</si>
  <si>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</si>
  <si>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</si>
  <si>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</si>
  <si>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</si>
  <si>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</si>
  <si>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</si>
  <si>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</si>
  <si>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</si>
  <si>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</si>
  <si>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</si>
  <si>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</si>
  <si>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</si>
  <si>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</si>
  <si>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</si>
  <si>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</si>
  <si>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</si>
  <si>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</si>
  <si>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</si>
  <si>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</si>
  <si>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</si>
  <si>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</si>
  <si>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</si>
  <si>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</si>
  <si>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</si>
  <si>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</si>
  <si>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</si>
  <si>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</si>
  <si>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</si>
  <si>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</si>
  <si>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</si>
  <si>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</si>
  <si>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</si>
  <si>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</si>
  <si>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</si>
  <si>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</si>
  <si>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</si>
  <si>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</si>
  <si>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</si>
  <si>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</si>
  <si>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</si>
  <si>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</si>
  <si>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</si>
  <si>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</si>
  <si>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</si>
  <si>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</si>
  <si>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</si>
  <si>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</si>
  <si>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</si>
  <si>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</si>
  <si>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</si>
  <si>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</si>
  <si>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</si>
  <si>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</si>
  <si>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</si>
  <si>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</si>
  <si>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</si>
  <si>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</si>
  <si>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</si>
  <si>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</si>
  <si>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</si>
  <si>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</si>
  <si>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</si>
  <si>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</si>
  <si>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</si>
  <si>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</si>
  <si>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</si>
  <si>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</si>
  <si>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</si>
  <si>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</si>
  <si>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</si>
  <si>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</si>
  <si>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</si>
  <si>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</si>
  <si>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</si>
  <si>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</si>
  <si>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</si>
  <si>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</si>
  <si>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</si>
  <si>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</si>
  <si>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</si>
  <si>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</si>
  <si>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</si>
  <si>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</si>
  <si>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</si>
  <si>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</si>
  <si>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</si>
  <si>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</si>
  <si>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</si>
  <si>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</si>
  <si>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</si>
  <si>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</si>
  <si>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</si>
  <si>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</si>
  <si>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</si>
  <si>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</si>
  <si>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</si>
  <si>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</si>
  <si>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</si>
  <si>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</si>
  <si>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</si>
  <si>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</si>
  <si>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</si>
  <si>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</si>
  <si>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</si>
  <si>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</si>
  <si>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</si>
  <si>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</si>
  <si>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</si>
  <si>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</si>
  <si>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</si>
  <si>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</si>
  <si>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</si>
  <si>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</si>
  <si>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</si>
  <si>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</si>
  <si>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</si>
  <si>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</si>
  <si>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</si>
  <si>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</si>
  <si>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</si>
  <si>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</si>
  <si>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</si>
  <si>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</si>
  <si>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</si>
  <si>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</si>
  <si>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</si>
  <si>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</si>
  <si>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</si>
  <si>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</si>
  <si>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</si>
  <si>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</si>
  <si>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</si>
  <si>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</si>
  <si>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</si>
  <si>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</si>
  <si>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</si>
  <si>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</si>
  <si>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</si>
  <si>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</si>
  <si>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</si>
  <si>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</si>
  <si>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</si>
  <si>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</si>
  <si>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</si>
  <si>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</si>
  <si>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</si>
  <si>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</si>
  <si>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</si>
  <si>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</si>
  <si>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</si>
  <si>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</si>
  <si>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</si>
  <si>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</si>
  <si>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</si>
  <si>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</si>
  <si>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</si>
  <si>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</si>
  <si>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</si>
  <si>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</si>
  <si>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</si>
  <si>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</si>
  <si>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</si>
  <si>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</si>
  <si>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</si>
  <si>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</si>
  <si>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</si>
  <si>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</si>
  <si>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</si>
  <si>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</si>
  <si>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</si>
  <si>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</si>
  <si>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</si>
  <si>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</si>
  <si>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</si>
  <si>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</si>
  <si>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</si>
  <si>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</si>
  <si>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</si>
  <si>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</si>
  <si>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</si>
  <si>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</si>
  <si>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</si>
  <si>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</si>
  <si>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</si>
  <si>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</si>
  <si>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</si>
  <si>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</si>
  <si>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</si>
  <si>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</si>
  <si>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</si>
  <si>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</si>
  <si>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</si>
  <si>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</si>
  <si>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</si>
  <si>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</si>
  <si>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</si>
  <si>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</si>
  <si>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</si>
  <si>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</si>
  <si>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</si>
  <si>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</si>
  <si>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</si>
  <si>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</si>
  <si>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</si>
  <si>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</si>
  <si>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</si>
  <si>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</si>
  <si>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</si>
  <si>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</si>
  <si>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</si>
  <si>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</si>
  <si>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</si>
  <si>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</si>
  <si>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</si>
  <si>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</si>
  <si>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</si>
  <si>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</si>
  <si>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</si>
  <si>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</si>
  <si>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</si>
  <si>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</si>
  <si>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</si>
  <si>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</si>
  <si>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</si>
  <si>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</si>
  <si>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</si>
  <si>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</si>
  <si>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</si>
  <si>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</si>
  <si>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</si>
  <si>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</si>
  <si>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</si>
  <si>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</si>
  <si>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</si>
  <si>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</si>
  <si>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</si>
  <si>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</si>
  <si>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</si>
  <si>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</si>
  <si>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</si>
  <si>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</si>
  <si>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</si>
  <si>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</si>
  <si>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</si>
  <si>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</si>
  <si>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</si>
  <si>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</si>
  <si>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</si>
  <si>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</si>
  <si>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</si>
  <si>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</si>
  <si>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</si>
  <si>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</si>
  <si>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</si>
  <si>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</si>
  <si>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</si>
  <si>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</si>
  <si>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</si>
  <si>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</si>
  <si>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</si>
  <si>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</si>
  <si>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</si>
  <si>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</si>
  <si>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</si>
  <si>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</si>
  <si>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</si>
  <si>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</si>
  <si>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</si>
  <si>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</si>
  <si>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</si>
  <si>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</si>
  <si>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</si>
  <si>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</si>
  <si>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</si>
  <si>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</si>
  <si>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</si>
  <si>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</si>
  <si>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</si>
  <si>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</si>
  <si>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</si>
  <si>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</si>
  <si>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</si>
  <si>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</si>
  <si>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</si>
  <si>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</si>
  <si>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</si>
  <si>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</si>
  <si>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</si>
  <si>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</si>
  <si>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</si>
  <si>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</si>
  <si>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</si>
  <si>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</si>
  <si>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</si>
  <si>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</si>
  <si>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</si>
  <si>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</si>
  <si>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</si>
  <si>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</si>
  <si>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</si>
  <si>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</si>
  <si>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</si>
  <si>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</si>
  <si>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</si>
  <si>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</si>
  <si>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</si>
  <si>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</si>
  <si>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</si>
  <si>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</si>
  <si>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</si>
  <si>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</si>
  <si>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</si>
  <si>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</si>
  <si>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</si>
  <si>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</si>
  <si>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</si>
  <si>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</si>
  <si>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</si>
  <si>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</si>
  <si>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</si>
  <si>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</si>
  <si>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</si>
  <si>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</si>
  <si>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</si>
  <si>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</si>
  <si>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</si>
  <si>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</si>
  <si>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</si>
  <si>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</si>
  <si>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</si>
  <si>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</si>
  <si>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</si>
  <si>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</si>
  <si>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</si>
  <si>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</si>
  <si>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</si>
  <si>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</si>
  <si>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</si>
  <si>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</si>
  <si>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</si>
  <si>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</si>
  <si>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</si>
  <si>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</si>
  <si>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</si>
  <si>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</si>
  <si>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</si>
  <si>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</si>
  <si>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</si>
  <si>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</si>
  <si>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</si>
  <si>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</si>
  <si>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</si>
  <si>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</si>
  <si>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</si>
  <si>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</si>
  <si>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</si>
  <si>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</si>
  <si>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</si>
  <si>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</si>
  <si>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</si>
  <si>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</si>
  <si>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</si>
  <si>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</si>
  <si>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</si>
  <si>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</si>
  <si>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</si>
  <si>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</si>
  <si>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</si>
  <si>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</si>
  <si>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</si>
  <si>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</si>
  <si>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</si>
  <si>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</si>
  <si>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</si>
  <si>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</si>
  <si>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</si>
  <si>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</si>
  <si>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</si>
  <si>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</si>
  <si>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</si>
  <si>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</si>
  <si>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</si>
  <si>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</si>
  <si>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</si>
  <si>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</si>
  <si>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</si>
  <si>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</si>
  <si>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</si>
  <si>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</si>
  <si>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</si>
  <si>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</si>
  <si>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</si>
  <si>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</si>
  <si>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</si>
  <si>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</si>
  <si>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</si>
  <si>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</si>
  <si>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</si>
  <si>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</si>
  <si>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</si>
  <si>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</si>
  <si>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</si>
  <si>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</si>
  <si>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</si>
  <si>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</si>
  <si>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</si>
  <si>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</si>
  <si>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</si>
  <si>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</si>
  <si>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</si>
  <si>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</si>
  <si>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</si>
  <si>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</si>
  <si>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</si>
  <si>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</si>
  <si>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</si>
  <si>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</si>
  <si>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</si>
  <si>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</si>
  <si>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</si>
  <si>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</si>
  <si>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</si>
  <si>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</si>
  <si>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</si>
  <si>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</si>
  <si>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</si>
  <si>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</si>
  <si>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</si>
  <si>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</si>
  <si>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</si>
  <si>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</si>
  <si>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</si>
  <si>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</si>
  <si>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</si>
  <si>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</si>
  <si>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</si>
  <si>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</si>
  <si>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</si>
  <si>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</si>
  <si>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</si>
  <si>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</si>
  <si>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</si>
  <si>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</si>
  <si>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</si>
  <si>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</si>
  <si>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</si>
  <si>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</si>
  <si>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</si>
  <si>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</si>
  <si>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</si>
  <si>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</si>
  <si>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</si>
  <si>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</si>
  <si>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</si>
  <si>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</si>
  <si>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</si>
  <si>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</si>
  <si>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</si>
  <si>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</si>
  <si>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</si>
  <si>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</si>
  <si>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</si>
  <si>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</si>
  <si>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</si>
  <si>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</si>
  <si>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</si>
  <si>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</si>
  <si>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</si>
  <si>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</si>
  <si>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</si>
  <si>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</si>
  <si>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</si>
  <si>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</si>
  <si>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</si>
  <si>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</si>
  <si>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</si>
  <si>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</si>
  <si>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</si>
  <si>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</si>
  <si>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</si>
  <si>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</si>
  <si>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</si>
  <si>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</si>
  <si>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</si>
  <si>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</si>
  <si>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</si>
  <si>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</si>
  <si>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</si>
  <si>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</si>
  <si>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</si>
  <si>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</si>
  <si>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</si>
  <si>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</si>
  <si>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</si>
  <si>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</si>
  <si>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</si>
  <si>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</si>
  <si>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</si>
  <si>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</si>
  <si>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</si>
  <si>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</si>
  <si>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</si>
  <si>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</si>
  <si>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</si>
  <si>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</si>
  <si>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rPh sb="0" eb="2">
      <t>イヤク</t>
    </rPh>
    <rPh sb="3" eb="5">
      <t>セイカツ</t>
    </rPh>
    <rPh sb="5" eb="8">
      <t>エイセイキョク</t>
    </rPh>
    <phoneticPr fontId="5"/>
  </si>
  <si>
    <t>総務課</t>
    <rPh sb="0" eb="3">
      <t>ソウムカ</t>
    </rPh>
    <phoneticPr fontId="5"/>
  </si>
  <si>
    <t>課長　込山　愛郎</t>
  </si>
  <si>
    <t>○</t>
  </si>
  <si>
    <t>－</t>
  </si>
  <si>
    <t>「経済財政運営と改革の基本方針2020」（令和2年7月17日）
「新たな日常にも対応したデータヘルスの集中改革プラン」（令和2年6月22日）</t>
    <rPh sb="1" eb="3">
      <t>ケイザイ</t>
    </rPh>
    <rPh sb="3" eb="5">
      <t>ザイセイ</t>
    </rPh>
    <rPh sb="5" eb="7">
      <t>ウンエイ</t>
    </rPh>
    <rPh sb="8" eb="10">
      <t>カイカク</t>
    </rPh>
    <rPh sb="11" eb="13">
      <t>キホン</t>
    </rPh>
    <rPh sb="13" eb="15">
      <t>ホウシン</t>
    </rPh>
    <rPh sb="21" eb="23">
      <t>レイワ</t>
    </rPh>
    <rPh sb="24" eb="25">
      <t>ネン</t>
    </rPh>
    <rPh sb="26" eb="27">
      <t>ガツ</t>
    </rPh>
    <rPh sb="29" eb="30">
      <t>ニチ</t>
    </rPh>
    <rPh sb="33" eb="34">
      <t>アラ</t>
    </rPh>
    <rPh sb="36" eb="38">
      <t>ニチジョウ</t>
    </rPh>
    <rPh sb="40" eb="42">
      <t>タイオウ</t>
    </rPh>
    <rPh sb="51" eb="53">
      <t>シュウチュウ</t>
    </rPh>
    <rPh sb="53" eb="55">
      <t>カイカク</t>
    </rPh>
    <rPh sb="60" eb="62">
      <t>レイワ</t>
    </rPh>
    <rPh sb="63" eb="64">
      <t>ネン</t>
    </rPh>
    <rPh sb="65" eb="66">
      <t>ガツ</t>
    </rPh>
    <rPh sb="68" eb="69">
      <t>ニチ</t>
    </rPh>
    <phoneticPr fontId="5"/>
  </si>
  <si>
    <t>オンライン資格確認の基盤を活用した重複投薬の回避にも資する電子処方箋の仕組みについて、令和４年夏を目途に運用開始できるよう、電子処方箋システムの開発を行う。【補助率：10／10】
また令和4年度の電子処方箋の稼働に向けて全国の医療機関・薬局やそのシステムベンダーに対して電子処方箋導入のための説明会、周知広報等を実施する。【委託】</t>
    <rPh sb="162" eb="164">
      <t>イタク</t>
    </rPh>
    <phoneticPr fontId="5"/>
  </si>
  <si>
    <t>-</t>
  </si>
  <si>
    <t>社会保障・税番号制度システム整備費補助金</t>
  </si>
  <si>
    <t>保健福祉調査委託費</t>
  </si>
  <si>
    <t>電子処方箋システムの開発（令和3年度）</t>
    <rPh sb="13" eb="15">
      <t>レイワ</t>
    </rPh>
    <rPh sb="16" eb="18">
      <t>ネンド</t>
    </rPh>
    <phoneticPr fontId="5"/>
  </si>
  <si>
    <t>件</t>
    <rPh sb="0" eb="1">
      <t>ケン</t>
    </rPh>
    <phoneticPr fontId="5"/>
  </si>
  <si>
    <t>医療機関・薬局等対象の説明会件数（令和3年度）</t>
    <rPh sb="0" eb="2">
      <t>イリョウ</t>
    </rPh>
    <rPh sb="2" eb="4">
      <t>キカン</t>
    </rPh>
    <rPh sb="5" eb="7">
      <t>ヤッキョク</t>
    </rPh>
    <rPh sb="7" eb="8">
      <t>トウ</t>
    </rPh>
    <rPh sb="8" eb="10">
      <t>タイショウ</t>
    </rPh>
    <rPh sb="11" eb="14">
      <t>セツメイカイ</t>
    </rPh>
    <rPh sb="14" eb="16">
      <t>ケンスウ</t>
    </rPh>
    <rPh sb="17" eb="19">
      <t>レイワ</t>
    </rPh>
    <rPh sb="20" eb="22">
      <t>ネンド</t>
    </rPh>
    <phoneticPr fontId="5"/>
  </si>
  <si>
    <t>Ｘ：補助金執行額（千円）
／Ｙ：　電子処方箋システムの開発（件）
（令和3年度）</t>
    <rPh sb="30" eb="31">
      <t>ケン</t>
    </rPh>
    <phoneticPr fontId="5"/>
  </si>
  <si>
    <t>千円</t>
    <rPh sb="0" eb="2">
      <t>センエン</t>
    </rPh>
    <phoneticPr fontId="5"/>
  </si>
  <si>
    <t>　Ｘ　/　Ｙ</t>
  </si>
  <si>
    <t>Ｘ：補助金執行額（千円）
／Ｙ：　医療機関・薬局側のシステムの導入（件）
（令和4年度以降）</t>
    <rPh sb="34" eb="35">
      <t>ケン</t>
    </rPh>
    <phoneticPr fontId="5"/>
  </si>
  <si>
    <t>-</t>
    <phoneticPr fontId="5"/>
  </si>
  <si>
    <t>品質・有効性・安全性の高い医薬品・医療機器・再生医療等製品を国民が適切に利用できるようにすること（I-6）</t>
    <phoneticPr fontId="5"/>
  </si>
  <si>
    <t>医薬品の適正使用を推進すること(I-6-3)</t>
    <phoneticPr fontId="5"/>
  </si>
  <si>
    <t>処方箋の電子化のための施策であり、国民や社会のニーズを的確に反映しているものである。</t>
  </si>
  <si>
    <t>処方箋の電子化に係るシステム構築等のための施策は、国において実施する必要がある。</t>
  </si>
  <si>
    <t>処方箋の電子化により、医薬品の安全かつ適切な使用につながることから、優先度の高い事業である。</t>
  </si>
  <si>
    <t>‐</t>
  </si>
  <si>
    <t>無</t>
  </si>
  <si>
    <t>第３次補正予算として、年度末に成立したものであり、繰越しはやむを得ないものと判断している。</t>
    <rPh sb="0" eb="1">
      <t>ダイ</t>
    </rPh>
    <rPh sb="2" eb="3">
      <t>ジ</t>
    </rPh>
    <rPh sb="3" eb="5">
      <t>ホセイ</t>
    </rPh>
    <rPh sb="5" eb="7">
      <t>ヨサン</t>
    </rPh>
    <rPh sb="11" eb="14">
      <t>ネンドマツ</t>
    </rPh>
    <rPh sb="15" eb="17">
      <t>セイリツ</t>
    </rPh>
    <rPh sb="25" eb="27">
      <t>クリコシ</t>
    </rPh>
    <rPh sb="32" eb="33">
      <t>エ</t>
    </rPh>
    <rPh sb="38" eb="40">
      <t>ハンダン</t>
    </rPh>
    <phoneticPr fontId="5"/>
  </si>
  <si>
    <t>電子処方箋管理システムの普及</t>
    <rPh sb="0" eb="7">
      <t>デンシショホウセンカンリ</t>
    </rPh>
    <rPh sb="12" eb="14">
      <t>フキュウ</t>
    </rPh>
    <phoneticPr fontId="5"/>
  </si>
  <si>
    <t>電子処方箋管理システム構築事業</t>
    <phoneticPr fontId="5"/>
  </si>
  <si>
    <t>-</t>
    <phoneticPr fontId="5"/>
  </si>
  <si>
    <t>厚労</t>
    <rPh sb="0" eb="2">
      <t>コウロウ</t>
    </rPh>
    <phoneticPr fontId="5"/>
  </si>
  <si>
    <t>-</t>
    <phoneticPr fontId="5"/>
  </si>
  <si>
    <t>-</t>
    <phoneticPr fontId="5"/>
  </si>
  <si>
    <t>オンライン資格確認の基盤を活用し、電子処方箋システムを開発するとともに、令和4年度の電子処方箋の稼働に向けて、全国の医療機関・薬局やそのシステムベンダーに対して、電子処方箋導入のための説明会、周知広報等を実施することで、新たな日常にも対応するデジタル化を通じた強靱な社会保障の構築に寄与する。</t>
    <rPh sb="5" eb="7">
      <t>シカク</t>
    </rPh>
    <rPh sb="7" eb="9">
      <t>カクニン</t>
    </rPh>
    <rPh sb="10" eb="12">
      <t>キバン</t>
    </rPh>
    <rPh sb="13" eb="15">
      <t>カツヨウ</t>
    </rPh>
    <rPh sb="17" eb="19">
      <t>デンシ</t>
    </rPh>
    <rPh sb="19" eb="22">
      <t>ショホウセン</t>
    </rPh>
    <rPh sb="27" eb="29">
      <t>カイハツ</t>
    </rPh>
    <rPh sb="36" eb="38">
      <t>レイワ</t>
    </rPh>
    <rPh sb="39" eb="41">
      <t>ネンド</t>
    </rPh>
    <rPh sb="42" eb="44">
      <t>デンシ</t>
    </rPh>
    <rPh sb="44" eb="47">
      <t>ショホウセン</t>
    </rPh>
    <rPh sb="48" eb="50">
      <t>カドウ</t>
    </rPh>
    <rPh sb="51" eb="52">
      <t>ム</t>
    </rPh>
    <rPh sb="55" eb="57">
      <t>ゼンコク</t>
    </rPh>
    <rPh sb="58" eb="60">
      <t>イリョウ</t>
    </rPh>
    <rPh sb="60" eb="62">
      <t>キカン</t>
    </rPh>
    <rPh sb="63" eb="65">
      <t>ヤッキョク</t>
    </rPh>
    <rPh sb="77" eb="78">
      <t>タイ</t>
    </rPh>
    <rPh sb="81" eb="83">
      <t>デンシ</t>
    </rPh>
    <rPh sb="83" eb="86">
      <t>ショホウセン</t>
    </rPh>
    <rPh sb="86" eb="88">
      <t>ドウニュウ</t>
    </rPh>
    <rPh sb="92" eb="95">
      <t>セツメイカイ</t>
    </rPh>
    <rPh sb="96" eb="98">
      <t>シュウチ</t>
    </rPh>
    <rPh sb="98" eb="100">
      <t>コウホウ</t>
    </rPh>
    <rPh sb="100" eb="101">
      <t>トウ</t>
    </rPh>
    <rPh sb="102" eb="104">
      <t>ジッシ</t>
    </rPh>
    <rPh sb="110" eb="111">
      <t>アラ</t>
    </rPh>
    <rPh sb="113" eb="115">
      <t>ニチジョウ</t>
    </rPh>
    <rPh sb="117" eb="119">
      <t>タイオウ</t>
    </rPh>
    <rPh sb="125" eb="126">
      <t>カ</t>
    </rPh>
    <rPh sb="127" eb="128">
      <t>ツウ</t>
    </rPh>
    <rPh sb="130" eb="132">
      <t>キョウジン</t>
    </rPh>
    <rPh sb="133" eb="137">
      <t>シャカイホショウ</t>
    </rPh>
    <rPh sb="138" eb="140">
      <t>コウチク</t>
    </rPh>
    <rPh sb="141" eb="143">
      <t>キヨ</t>
    </rPh>
    <phoneticPr fontId="5"/>
  </si>
  <si>
    <t>-</t>
    <phoneticPr fontId="5"/>
  </si>
  <si>
    <t>-</t>
    <phoneticPr fontId="5"/>
  </si>
  <si>
    <t>-</t>
    <phoneticPr fontId="5"/>
  </si>
  <si>
    <t>3,548,000/1</t>
    <phoneticPr fontId="5"/>
  </si>
  <si>
    <t>令和2年度から5年度までのシステム開発期間に限られた事業であるが、初年度の予算が全て繰り越されている事から、自己点検において令和4年度の開始予定への影響の有無を追記すべきである。また、今年度は繰越された予算を適切を執行する事。(栗原　美津枝)</t>
    <phoneticPr fontId="5"/>
  </si>
  <si>
    <t>事業の必要性、効率性及び有効性の観点から、特段問題ない。なお、外部有識者の所見を踏まえ、自己点検において令和4年度の開始予定への影響の有無を追記すること。</t>
    <rPh sb="31" eb="33">
      <t>ガイブ</t>
    </rPh>
    <rPh sb="33" eb="36">
      <t>ユウシキシャ</t>
    </rPh>
    <rPh sb="37" eb="39">
      <t>ショケン</t>
    </rPh>
    <rPh sb="40" eb="41">
      <t>フ</t>
    </rPh>
    <phoneticPr fontId="5"/>
  </si>
  <si>
    <t>新たな成長推進枠　962百万円</t>
    <rPh sb="0" eb="1">
      <t>アラ</t>
    </rPh>
    <rPh sb="3" eb="8">
      <t>セイチョウスイシンワク</t>
    </rPh>
    <rPh sb="12" eb="14">
      <t>ヒャクマン</t>
    </rPh>
    <rPh sb="14" eb="15">
      <t>エン</t>
    </rPh>
    <phoneticPr fontId="5"/>
  </si>
  <si>
    <t>-</t>
    <phoneticPr fontId="5"/>
  </si>
  <si>
    <t>薬局における電子処方箋管理システム導入件数</t>
    <phoneticPr fontId="5"/>
  </si>
  <si>
    <t>初年度の予算が全て繰り越されているものの、第３次補正予算として、年度末に成立したものであり、繰越しはやむを得ないものであり、また、補助事業者における開発スケジュールの修正案を確認したところ、令和４年度中における運用開始に影響はでていない。</t>
    <rPh sb="65" eb="67">
      <t>ホジョ</t>
    </rPh>
    <rPh sb="67" eb="70">
      <t>ジギョウシャ</t>
    </rPh>
    <rPh sb="74" eb="76">
      <t>カイハツ</t>
    </rPh>
    <rPh sb="83" eb="86">
      <t>シュウセイアン</t>
    </rPh>
    <rPh sb="87" eb="89">
      <t>カクニン</t>
    </rPh>
    <rPh sb="95" eb="97">
      <t>レイワ</t>
    </rPh>
    <rPh sb="98" eb="100">
      <t>ネンド</t>
    </rPh>
    <rPh sb="100" eb="101">
      <t>チュウ</t>
    </rPh>
    <rPh sb="105" eb="107">
      <t>ウンヨウ</t>
    </rPh>
    <rPh sb="107" eb="109">
      <t>カイシ</t>
    </rPh>
    <rPh sb="110" eb="112">
      <t>エイキョウ</t>
    </rPh>
    <phoneticPr fontId="5"/>
  </si>
  <si>
    <t>今年度は修正されたスケジュールに基づき、繰越された予算が適切に執行されるよう確認、指導を行っていく。</t>
    <rPh sb="4" eb="6">
      <t>シュウセイ</t>
    </rPh>
    <rPh sb="16" eb="17">
      <t>モト</t>
    </rPh>
    <rPh sb="38" eb="40">
      <t>カクニン</t>
    </rPh>
    <rPh sb="41" eb="43">
      <t>シドウ</t>
    </rPh>
    <rPh sb="44" eb="45">
      <t>オコナ</t>
    </rPh>
    <phoneticPr fontId="5"/>
  </si>
  <si>
    <t>指摘を踏まえ、「点検・改善結果」に追記</t>
    <rPh sb="0" eb="2">
      <t>シテキ</t>
    </rPh>
    <rPh sb="3" eb="4">
      <t>フ</t>
    </rPh>
    <rPh sb="8" eb="10">
      <t>テンケン</t>
    </rPh>
    <rPh sb="11" eb="13">
      <t>カイゼン</t>
    </rPh>
    <rPh sb="13" eb="15">
      <t>ケッカ</t>
    </rPh>
    <rPh sb="17" eb="19">
      <t>ツイキ</t>
    </rPh>
    <phoneticPr fontId="5"/>
  </si>
  <si>
    <t>医療機関・薬局等対象の広報の実施件数（令和3年度）
　※ポータルサイトの設置数</t>
    <rPh sb="0" eb="2">
      <t>イリョウ</t>
    </rPh>
    <rPh sb="2" eb="4">
      <t>キカン</t>
    </rPh>
    <rPh sb="5" eb="7">
      <t>ヤッキョク</t>
    </rPh>
    <rPh sb="7" eb="8">
      <t>トウ</t>
    </rPh>
    <rPh sb="8" eb="10">
      <t>タイショウ</t>
    </rPh>
    <rPh sb="11" eb="13">
      <t>コウホウ</t>
    </rPh>
    <rPh sb="14" eb="16">
      <t>ジッシ</t>
    </rPh>
    <rPh sb="16" eb="18">
      <t>ケンスウ</t>
    </rPh>
    <rPh sb="19" eb="21">
      <t>レイワ</t>
    </rPh>
    <rPh sb="22" eb="24">
      <t>ネンド</t>
    </rPh>
    <rPh sb="36" eb="39">
      <t>セッチスウ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</si>
</sst>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61784</xdr:colOff>
      <xdr:row>748</xdr:row>
      <xdr:rowOff>61785</xdr:rowOff>
    </xdr:from>
    <xdr:to>
      <xdr:col>18</xdr:col>
      <xdr:colOff>118162</xdr:colOff>
      <xdr:row>749</xdr:row>
      <xdr:rowOff>350108</xdr:rowOff>
    </xdr:to>
    <xdr:sp macro="" textlink="">
      <xdr:nvSpPr>
        <xdr:cNvPr id="12" name="テキスト ボックス 11"/>
        <xdr:cNvSpPr txBox="1"/>
      </xdr:nvSpPr>
      <xdr:spPr>
        <a:xfrm>
          <a:off x="1461959" y="37533135"/>
          <a:ext cx="2256653" cy="64074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a:t>
          </a:r>
          <a:r>
            <a:rPr kumimoji="1" lang="ja-JP" altLang="en-US" sz="1200">
              <a:solidFill>
                <a:sysClr val="windowText" lastClr="000000"/>
              </a:solidFill>
            </a:rPr>
            <a:t>，</a:t>
          </a:r>
          <a:r>
            <a:rPr kumimoji="1" lang="en-US" altLang="ja-JP" sz="1200">
              <a:solidFill>
                <a:sysClr val="windowText" lastClr="000000"/>
              </a:solidFill>
            </a:rPr>
            <a:t>803</a:t>
          </a:r>
          <a:r>
            <a:rPr kumimoji="1" lang="ja-JP" altLang="en-US" sz="1200">
              <a:solidFill>
                <a:sysClr val="windowText" lastClr="000000"/>
              </a:solidFill>
            </a:rPr>
            <a:t>百万円</a:t>
          </a:r>
        </a:p>
      </xdr:txBody>
    </xdr:sp>
    <xdr:clientData/>
  </xdr:twoCellAnchor>
  <xdr:twoCellAnchor>
    <xdr:from>
      <xdr:col>14</xdr:col>
      <xdr:colOff>29410</xdr:colOff>
      <xdr:row>751</xdr:row>
      <xdr:rowOff>19051</xdr:rowOff>
    </xdr:from>
    <xdr:to>
      <xdr:col>33</xdr:col>
      <xdr:colOff>164756</xdr:colOff>
      <xdr:row>752</xdr:row>
      <xdr:rowOff>338911</xdr:rowOff>
    </xdr:to>
    <xdr:sp macro="" textlink="">
      <xdr:nvSpPr>
        <xdr:cNvPr id="13" name="テキスト ボックス 12"/>
        <xdr:cNvSpPr txBox="1"/>
      </xdr:nvSpPr>
      <xdr:spPr>
        <a:xfrm>
          <a:off x="2829760" y="38547676"/>
          <a:ext cx="3935821" cy="6722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255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184579</xdr:colOff>
      <xdr:row>750</xdr:row>
      <xdr:rowOff>7209</xdr:rowOff>
    </xdr:from>
    <xdr:to>
      <xdr:col>7</xdr:col>
      <xdr:colOff>184579</xdr:colOff>
      <xdr:row>756</xdr:row>
      <xdr:rowOff>188183</xdr:rowOff>
    </xdr:to>
    <xdr:cxnSp macro="">
      <xdr:nvCxnSpPr>
        <xdr:cNvPr id="14" name="直線コネクタ 13"/>
        <xdr:cNvCxnSpPr/>
      </xdr:nvCxnSpPr>
      <xdr:spPr>
        <a:xfrm>
          <a:off x="1584754" y="38183409"/>
          <a:ext cx="0" cy="22955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751</xdr:row>
      <xdr:rowOff>350107</xdr:rowOff>
    </xdr:from>
    <xdr:to>
      <xdr:col>14</xdr:col>
      <xdr:colOff>4</xdr:colOff>
      <xdr:row>752</xdr:row>
      <xdr:rowOff>6160</xdr:rowOff>
    </xdr:to>
    <xdr:cxnSp macro="">
      <xdr:nvCxnSpPr>
        <xdr:cNvPr id="15" name="直線コネクタ 14"/>
        <xdr:cNvCxnSpPr/>
      </xdr:nvCxnSpPr>
      <xdr:spPr>
        <a:xfrm flipV="1">
          <a:off x="1614772" y="38878732"/>
          <a:ext cx="1185582" cy="8478"/>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25363</xdr:colOff>
      <xdr:row>755</xdr:row>
      <xdr:rowOff>52775</xdr:rowOff>
    </xdr:from>
    <xdr:to>
      <xdr:col>33</xdr:col>
      <xdr:colOff>175054</xdr:colOff>
      <xdr:row>757</xdr:row>
      <xdr:rowOff>24200</xdr:rowOff>
    </xdr:to>
    <xdr:sp macro="" textlink="">
      <xdr:nvSpPr>
        <xdr:cNvPr id="16" name="テキスト ボックス 15"/>
        <xdr:cNvSpPr txBox="1"/>
      </xdr:nvSpPr>
      <xdr:spPr>
        <a:xfrm>
          <a:off x="2825713" y="39991100"/>
          <a:ext cx="3950166"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a:t>
          </a:r>
          <a:r>
            <a:rPr kumimoji="1" lang="ja-JP" altLang="en-US" sz="1100">
              <a:solidFill>
                <a:sysClr val="windowText" lastClr="000000"/>
              </a:solidFill>
            </a:rPr>
            <a:t>，</a:t>
          </a:r>
          <a:r>
            <a:rPr kumimoji="1" lang="en-US" altLang="ja-JP" sz="1100">
              <a:solidFill>
                <a:sysClr val="windowText" lastClr="000000"/>
              </a:solidFill>
            </a:rPr>
            <a:t>548</a:t>
          </a:r>
          <a:r>
            <a:rPr kumimoji="1" lang="ja-JP" altLang="en-US" sz="1100">
              <a:solidFill>
                <a:sysClr val="windowText" lastClr="000000"/>
              </a:solidFill>
            </a:rPr>
            <a:t>百万円</a:t>
          </a:r>
        </a:p>
      </xdr:txBody>
    </xdr:sp>
    <xdr:clientData/>
  </xdr:twoCellAnchor>
  <xdr:twoCellAnchor>
    <xdr:from>
      <xdr:col>19</xdr:col>
      <xdr:colOff>0</xdr:colOff>
      <xdr:row>748</xdr:row>
      <xdr:rowOff>123569</xdr:rowOff>
    </xdr:from>
    <xdr:to>
      <xdr:col>33</xdr:col>
      <xdr:colOff>91131</xdr:colOff>
      <xdr:row>749</xdr:row>
      <xdr:rowOff>308918</xdr:rowOff>
    </xdr:to>
    <xdr:sp macro="" textlink="">
      <xdr:nvSpPr>
        <xdr:cNvPr id="17" name="大かっこ 16"/>
        <xdr:cNvSpPr/>
      </xdr:nvSpPr>
      <xdr:spPr>
        <a:xfrm>
          <a:off x="3800475" y="37594919"/>
          <a:ext cx="2891481" cy="5377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電子処方箋管理サーバ構築事業</a:t>
          </a:r>
          <a:endParaRPr kumimoji="1" lang="en-US" altLang="ja-JP" sz="1100"/>
        </a:p>
      </xdr:txBody>
    </xdr:sp>
    <xdr:clientData/>
  </xdr:twoCellAnchor>
  <xdr:twoCellAnchor>
    <xdr:from>
      <xdr:col>14</xdr:col>
      <xdr:colOff>88042</xdr:colOff>
      <xdr:row>753</xdr:row>
      <xdr:rowOff>35010</xdr:rowOff>
    </xdr:from>
    <xdr:to>
      <xdr:col>34</xdr:col>
      <xdr:colOff>78517</xdr:colOff>
      <xdr:row>753</xdr:row>
      <xdr:rowOff>327969</xdr:rowOff>
    </xdr:to>
    <xdr:sp macro="" textlink="">
      <xdr:nvSpPr>
        <xdr:cNvPr id="18" name="大かっこ 17"/>
        <xdr:cNvSpPr/>
      </xdr:nvSpPr>
      <xdr:spPr>
        <a:xfrm>
          <a:off x="2888392" y="39268485"/>
          <a:ext cx="3990975"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8</xdr:col>
      <xdr:colOff>9525</xdr:colOff>
      <xdr:row>756</xdr:row>
      <xdr:rowOff>168360</xdr:rowOff>
    </xdr:from>
    <xdr:to>
      <xdr:col>13</xdr:col>
      <xdr:colOff>179741</xdr:colOff>
      <xdr:row>756</xdr:row>
      <xdr:rowOff>174521</xdr:rowOff>
    </xdr:to>
    <xdr:cxnSp macro="">
      <xdr:nvCxnSpPr>
        <xdr:cNvPr id="19" name="直線コネクタ 18"/>
        <xdr:cNvCxnSpPr/>
      </xdr:nvCxnSpPr>
      <xdr:spPr>
        <a:xfrm flipV="1">
          <a:off x="1609725" y="40459110"/>
          <a:ext cx="1170341"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4119</xdr:colOff>
      <xdr:row>757</xdr:row>
      <xdr:rowOff>69514</xdr:rowOff>
    </xdr:from>
    <xdr:to>
      <xdr:col>33</xdr:col>
      <xdr:colOff>170420</xdr:colOff>
      <xdr:row>757</xdr:row>
      <xdr:rowOff>350109</xdr:rowOff>
    </xdr:to>
    <xdr:sp macro="" textlink="">
      <xdr:nvSpPr>
        <xdr:cNvPr id="20" name="大かっこ 19"/>
        <xdr:cNvSpPr/>
      </xdr:nvSpPr>
      <xdr:spPr>
        <a:xfrm>
          <a:off x="2804469" y="40712689"/>
          <a:ext cx="3966776" cy="2805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0" zoomScale="91" zoomScaleNormal="75" zoomScaleSheetLayoutView="91"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661</v>
      </c>
      <c r="AK2" s="191"/>
      <c r="AL2" s="191"/>
      <c r="AM2" s="191"/>
      <c r="AN2" s="83" t="s">
        <v>325</v>
      </c>
      <c r="AO2" s="191">
        <v>20</v>
      </c>
      <c r="AP2" s="191"/>
      <c r="AQ2" s="191"/>
      <c r="AR2" s="84" t="s">
        <v>630</v>
      </c>
      <c r="AS2" s="192">
        <v>302</v>
      </c>
      <c r="AT2" s="192"/>
      <c r="AU2" s="192"/>
      <c r="AV2" s="83" t="str">
        <f>IF(AW2="","","-")</f>
        <v/>
      </c>
      <c r="AW2" s="379"/>
      <c r="AX2" s="379"/>
    </row>
    <row r="3" spans="1:50" ht="21" customHeight="1" thickBot="1" x14ac:dyDescent="0.2">
      <c r="A3" s="505" t="s">
        <v>623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631</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659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428</v>
      </c>
      <c r="H5" s="541"/>
      <c r="I5" s="541"/>
      <c r="J5" s="541"/>
      <c r="K5" s="541"/>
      <c r="L5" s="541"/>
      <c r="M5" s="542" t="s">
        <v>65</v>
      </c>
      <c r="N5" s="543"/>
      <c r="O5" s="543"/>
      <c r="P5" s="543"/>
      <c r="Q5" s="543"/>
      <c r="R5" s="544"/>
      <c r="S5" s="545" t="s">
        <v>433</v>
      </c>
      <c r="T5" s="541"/>
      <c r="U5" s="541"/>
      <c r="V5" s="541"/>
      <c r="W5" s="541"/>
      <c r="X5" s="546"/>
      <c r="Y5" s="699" t="s">
        <v>3</v>
      </c>
      <c r="Z5" s="700"/>
      <c r="AA5" s="700"/>
      <c r="AB5" s="700"/>
      <c r="AC5" s="700"/>
      <c r="AD5" s="701"/>
      <c r="AE5" s="702" t="s">
        <v>633</v>
      </c>
      <c r="AF5" s="702"/>
      <c r="AG5" s="702"/>
      <c r="AH5" s="702"/>
      <c r="AI5" s="702"/>
      <c r="AJ5" s="702"/>
      <c r="AK5" s="702"/>
      <c r="AL5" s="702"/>
      <c r="AM5" s="702"/>
      <c r="AN5" s="702"/>
      <c r="AO5" s="702"/>
      <c r="AP5" s="703"/>
      <c r="AQ5" s="704" t="s">
        <v>634</v>
      </c>
      <c r="AR5" s="705"/>
      <c r="AS5" s="705"/>
      <c r="AT5" s="705"/>
      <c r="AU5" s="705"/>
      <c r="AV5" s="705"/>
      <c r="AW5" s="705"/>
      <c r="AX5" s="706"/>
    </row>
    <row r="6" spans="1:50" ht="39" customHeight="1" x14ac:dyDescent="0.15">
      <c r="A6" s="709" t="s">
        <v>4</v>
      </c>
      <c r="B6" s="710"/>
      <c r="C6" s="710"/>
      <c r="D6" s="710"/>
      <c r="E6" s="710"/>
      <c r="F6" s="710"/>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664</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t="s">
        <v>639</v>
      </c>
      <c r="Q13" s="149"/>
      <c r="R13" s="149"/>
      <c r="S13" s="149"/>
      <c r="T13" s="149"/>
      <c r="U13" s="149"/>
      <c r="V13" s="150"/>
      <c r="W13" s="148" t="s">
        <v>639</v>
      </c>
      <c r="X13" s="149"/>
      <c r="Y13" s="149"/>
      <c r="Z13" s="149"/>
      <c r="AA13" s="149"/>
      <c r="AB13" s="149"/>
      <c r="AC13" s="150"/>
      <c r="AD13" s="148" t="s">
        <v>667</v>
      </c>
      <c r="AE13" s="149"/>
      <c r="AF13" s="149"/>
      <c r="AG13" s="149"/>
      <c r="AH13" s="149"/>
      <c r="AI13" s="149"/>
      <c r="AJ13" s="150"/>
      <c r="AK13" s="148" t="s">
        <v>667</v>
      </c>
      <c r="AL13" s="149"/>
      <c r="AM13" s="149"/>
      <c r="AN13" s="149"/>
      <c r="AO13" s="149"/>
      <c r="AP13" s="149"/>
      <c r="AQ13" s="150"/>
      <c r="AR13" s="145">
        <v>962</v>
      </c>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639</v>
      </c>
      <c r="Q14" s="149"/>
      <c r="R14" s="149"/>
      <c r="S14" s="149"/>
      <c r="T14" s="149"/>
      <c r="U14" s="149"/>
      <c r="V14" s="150"/>
      <c r="W14" s="148" t="s">
        <v>639</v>
      </c>
      <c r="X14" s="149"/>
      <c r="Y14" s="149"/>
      <c r="Z14" s="149"/>
      <c r="AA14" s="149"/>
      <c r="AB14" s="149"/>
      <c r="AC14" s="150"/>
      <c r="AD14" s="148">
        <v>3803</v>
      </c>
      <c r="AE14" s="149"/>
      <c r="AF14" s="149"/>
      <c r="AG14" s="149"/>
      <c r="AH14" s="149"/>
      <c r="AI14" s="149"/>
      <c r="AJ14" s="150"/>
      <c r="AK14" s="148" t="s">
        <v>667</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639</v>
      </c>
      <c r="Q15" s="149"/>
      <c r="R15" s="149"/>
      <c r="S15" s="149"/>
      <c r="T15" s="149"/>
      <c r="U15" s="149"/>
      <c r="V15" s="150"/>
      <c r="W15" s="148" t="s">
        <v>639</v>
      </c>
      <c r="X15" s="149"/>
      <c r="Y15" s="149"/>
      <c r="Z15" s="149"/>
      <c r="AA15" s="149"/>
      <c r="AB15" s="149"/>
      <c r="AC15" s="150"/>
      <c r="AD15" s="148" t="s">
        <v>663</v>
      </c>
      <c r="AE15" s="149"/>
      <c r="AF15" s="149"/>
      <c r="AG15" s="149"/>
      <c r="AH15" s="149"/>
      <c r="AI15" s="149"/>
      <c r="AJ15" s="150"/>
      <c r="AK15" s="148">
        <v>3803</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639</v>
      </c>
      <c r="Q16" s="149"/>
      <c r="R16" s="149"/>
      <c r="S16" s="149"/>
      <c r="T16" s="149"/>
      <c r="U16" s="149"/>
      <c r="V16" s="150"/>
      <c r="W16" s="148" t="s">
        <v>639</v>
      </c>
      <c r="X16" s="149"/>
      <c r="Y16" s="149"/>
      <c r="Z16" s="149"/>
      <c r="AA16" s="149"/>
      <c r="AB16" s="149"/>
      <c r="AC16" s="150"/>
      <c r="AD16" s="148">
        <v>-3803</v>
      </c>
      <c r="AE16" s="149"/>
      <c r="AF16" s="149"/>
      <c r="AG16" s="149"/>
      <c r="AH16" s="149"/>
      <c r="AI16" s="149"/>
      <c r="AJ16" s="150"/>
      <c r="AK16" s="148" t="s">
        <v>663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639</v>
      </c>
      <c r="Q17" s="149"/>
      <c r="R17" s="149"/>
      <c r="S17" s="149"/>
      <c r="T17" s="149"/>
      <c r="U17" s="149"/>
      <c r="V17" s="150"/>
      <c r="W17" s="148" t="s">
        <v>639</v>
      </c>
      <c r="X17" s="149"/>
      <c r="Y17" s="149"/>
      <c r="Z17" s="149"/>
      <c r="AA17" s="149"/>
      <c r="AB17" s="149"/>
      <c r="AC17" s="150"/>
      <c r="AD17" s="148" t="s">
        <v>663</v>
      </c>
      <c r="AE17" s="149"/>
      <c r="AF17" s="149"/>
      <c r="AG17" s="149"/>
      <c r="AH17" s="149"/>
      <c r="AI17" s="149"/>
      <c r="AJ17" s="150"/>
      <c r="AK17" s="148" t="s">
        <v>663</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3803</v>
      </c>
      <c r="AL18" s="155"/>
      <c r="AM18" s="155"/>
      <c r="AN18" s="155"/>
      <c r="AO18" s="155"/>
      <c r="AP18" s="155"/>
      <c r="AQ18" s="156"/>
      <c r="AR18" s="154">
        <f>SUM(AR13:AX17)</f>
        <v>962</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0</v>
      </c>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20"/>
    </row>
    <row r="20" spans="1:50" ht="24.75" customHeight="1" x14ac:dyDescent="0.15">
      <c r="A20" s="105"/>
      <c r="B20" s="106"/>
      <c r="C20" s="106"/>
      <c r="D20" s="106"/>
      <c r="E20" s="106"/>
      <c r="F20" s="107"/>
      <c r="G20" s="517" t="s">
        <v>10</v>
      </c>
      <c r="H20" s="518"/>
      <c r="I20" s="518"/>
      <c r="J20" s="518"/>
      <c r="K20" s="518"/>
      <c r="L20" s="518"/>
      <c r="M20" s="518"/>
      <c r="N20" s="518"/>
      <c r="O20" s="518"/>
      <c r="P20" s="521" t="str">
        <f>IF(P18=0, "-", SUM(P19)/P18)</f>
        <v>-</v>
      </c>
      <c r="Q20" s="521"/>
      <c r="R20" s="521"/>
      <c r="S20" s="521"/>
      <c r="T20" s="521"/>
      <c r="U20" s="521"/>
      <c r="V20" s="521"/>
      <c r="W20" s="521" t="str">
        <f t="shared" ref="W20" si="0">IF(W18=0, "-", SUM(W19)/W18)</f>
        <v>-</v>
      </c>
      <c r="X20" s="521"/>
      <c r="Y20" s="521"/>
      <c r="Z20" s="521"/>
      <c r="AA20" s="521"/>
      <c r="AB20" s="521"/>
      <c r="AC20" s="521"/>
      <c r="AD20" s="521" t="str">
        <f t="shared" ref="AD20" si="1">IF(AD18=0, "-", SUM(AD19)/AD18)</f>
        <v>-</v>
      </c>
      <c r="AE20" s="521"/>
      <c r="AF20" s="521"/>
      <c r="AG20" s="521"/>
      <c r="AH20" s="521"/>
      <c r="AI20" s="521"/>
      <c r="AJ20" s="521"/>
      <c r="AK20" s="467"/>
      <c r="AL20" s="467"/>
      <c r="AM20" s="467"/>
      <c r="AN20" s="467"/>
      <c r="AO20" s="467"/>
      <c r="AP20" s="467"/>
      <c r="AQ20" s="468"/>
      <c r="AR20" s="468"/>
      <c r="AS20" s="468"/>
      <c r="AT20" s="468"/>
      <c r="AU20" s="467"/>
      <c r="AV20" s="467"/>
      <c r="AW20" s="467"/>
      <c r="AX20" s="520"/>
    </row>
    <row r="21" spans="1:50" ht="25.5" customHeight="1" x14ac:dyDescent="0.15">
      <c r="A21" s="108"/>
      <c r="B21" s="109"/>
      <c r="C21" s="109"/>
      <c r="D21" s="109"/>
      <c r="E21" s="109"/>
      <c r="F21" s="110"/>
      <c r="G21" s="903" t="s">
        <v>274</v>
      </c>
      <c r="H21" s="904"/>
      <c r="I21" s="904"/>
      <c r="J21" s="904"/>
      <c r="K21" s="904"/>
      <c r="L21" s="904"/>
      <c r="M21" s="904"/>
      <c r="N21" s="904"/>
      <c r="O21" s="904"/>
      <c r="P21" s="521" t="str">
        <f>IF(P19=0, "-", SUM(P19)/SUM(P13,P14))</f>
        <v>-</v>
      </c>
      <c r="Q21" s="521"/>
      <c r="R21" s="521"/>
      <c r="S21" s="521"/>
      <c r="T21" s="521"/>
      <c r="U21" s="521"/>
      <c r="V21" s="521"/>
      <c r="W21" s="521" t="str">
        <f t="shared" ref="W21" si="2">IF(W19=0, "-", SUM(W19)/SUM(W13,W14))</f>
        <v>-</v>
      </c>
      <c r="X21" s="521"/>
      <c r="Y21" s="521"/>
      <c r="Z21" s="521"/>
      <c r="AA21" s="521"/>
      <c r="AB21" s="521"/>
      <c r="AC21" s="521"/>
      <c r="AD21" s="521" t="str">
        <f t="shared" ref="AD21" si="3">IF(AD19=0, "-", SUM(AD19)/SUM(AD13,AD14))</f>
        <v>-</v>
      </c>
      <c r="AE21" s="521"/>
      <c r="AF21" s="521"/>
      <c r="AG21" s="521"/>
      <c r="AH21" s="521"/>
      <c r="AI21" s="521"/>
      <c r="AJ21" s="521"/>
      <c r="AK21" s="467"/>
      <c r="AL21" s="467"/>
      <c r="AM21" s="467"/>
      <c r="AN21" s="467"/>
      <c r="AO21" s="467"/>
      <c r="AP21" s="467"/>
      <c r="AQ21" s="468"/>
      <c r="AR21" s="468"/>
      <c r="AS21" s="468"/>
      <c r="AT21" s="468"/>
      <c r="AU21" s="467"/>
      <c r="AV21" s="467"/>
      <c r="AW21" s="467"/>
      <c r="AX21" s="520"/>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0</v>
      </c>
      <c r="Q23" s="146"/>
      <c r="R23" s="146"/>
      <c r="S23" s="146"/>
      <c r="T23" s="146"/>
      <c r="U23" s="146"/>
      <c r="V23" s="147"/>
      <c r="W23" s="145">
        <v>695</v>
      </c>
      <c r="X23" s="146"/>
      <c r="Y23" s="146"/>
      <c r="Z23" s="146"/>
      <c r="AA23" s="146"/>
      <c r="AB23" s="146"/>
      <c r="AC23" s="147"/>
      <c r="AD23" s="134" t="s">
        <v>671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0</v>
      </c>
      <c r="Q24" s="149"/>
      <c r="R24" s="149"/>
      <c r="S24" s="149"/>
      <c r="T24" s="149"/>
      <c r="U24" s="149"/>
      <c r="V24" s="150"/>
      <c r="W24" s="148">
        <v>267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962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270</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49"/>
      <c r="Z31" s="450"/>
      <c r="AA31" s="451"/>
      <c r="AB31" s="317"/>
      <c r="AC31" s="318"/>
      <c r="AD31" s="319"/>
      <c r="AE31" s="317"/>
      <c r="AF31" s="318"/>
      <c r="AG31" s="318"/>
      <c r="AH31" s="319"/>
      <c r="AI31" s="371"/>
      <c r="AJ31" s="371"/>
      <c r="AK31" s="371"/>
      <c r="AL31" s="317"/>
      <c r="AM31" s="371"/>
      <c r="AN31" s="371"/>
      <c r="AO31" s="371"/>
      <c r="AP31" s="317"/>
      <c r="AQ31" s="216" t="s">
        <v>649</v>
      </c>
      <c r="AR31" s="163"/>
      <c r="AS31" s="164" t="s">
        <v>185</v>
      </c>
      <c r="AT31" s="187"/>
      <c r="AU31" s="256">
        <v>5</v>
      </c>
      <c r="AV31" s="256"/>
      <c r="AW31" s="360" t="s">
        <v>175</v>
      </c>
      <c r="AX31" s="361"/>
    </row>
    <row r="32" spans="1:50" ht="23.25" customHeight="1" x14ac:dyDescent="0.15">
      <c r="A32" s="497"/>
      <c r="B32" s="495"/>
      <c r="C32" s="495"/>
      <c r="D32" s="495"/>
      <c r="E32" s="495"/>
      <c r="F32" s="496"/>
      <c r="G32" s="522" t="s">
        <v>658</v>
      </c>
      <c r="H32" s="523"/>
      <c r="I32" s="523"/>
      <c r="J32" s="523"/>
      <c r="K32" s="523"/>
      <c r="L32" s="523"/>
      <c r="M32" s="523"/>
      <c r="N32" s="523"/>
      <c r="O32" s="524"/>
      <c r="P32" s="176" t="s">
        <v>673</v>
      </c>
      <c r="Q32" s="176"/>
      <c r="R32" s="176"/>
      <c r="S32" s="176"/>
      <c r="T32" s="176"/>
      <c r="U32" s="176"/>
      <c r="V32" s="176"/>
      <c r="W32" s="176"/>
      <c r="X32" s="218"/>
      <c r="Y32" s="324" t="s">
        <v>12</v>
      </c>
      <c r="Z32" s="531"/>
      <c r="AA32" s="532"/>
      <c r="AB32" s="533" t="s">
        <v>649</v>
      </c>
      <c r="AC32" s="533"/>
      <c r="AD32" s="533"/>
      <c r="AE32" s="348" t="s">
        <v>639</v>
      </c>
      <c r="AF32" s="349"/>
      <c r="AG32" s="349"/>
      <c r="AH32" s="349"/>
      <c r="AI32" s="348" t="s">
        <v>639</v>
      </c>
      <c r="AJ32" s="349"/>
      <c r="AK32" s="349"/>
      <c r="AL32" s="349"/>
      <c r="AM32" s="348" t="s">
        <v>639</v>
      </c>
      <c r="AN32" s="349"/>
      <c r="AO32" s="349"/>
      <c r="AP32" s="349"/>
      <c r="AQ32" s="151" t="s">
        <v>639</v>
      </c>
      <c r="AR32" s="152"/>
      <c r="AS32" s="152"/>
      <c r="AT32" s="153"/>
      <c r="AU32" s="349" t="s">
        <v>672</v>
      </c>
      <c r="AV32" s="349"/>
      <c r="AW32" s="349"/>
      <c r="AX32" s="350"/>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649</v>
      </c>
      <c r="AC33" s="504"/>
      <c r="AD33" s="504"/>
      <c r="AE33" s="348" t="s">
        <v>649</v>
      </c>
      <c r="AF33" s="349"/>
      <c r="AG33" s="349"/>
      <c r="AH33" s="349"/>
      <c r="AI33" s="348" t="s">
        <v>639</v>
      </c>
      <c r="AJ33" s="349"/>
      <c r="AK33" s="349"/>
      <c r="AL33" s="349"/>
      <c r="AM33" s="348" t="s">
        <v>639</v>
      </c>
      <c r="AN33" s="349"/>
      <c r="AO33" s="349"/>
      <c r="AP33" s="349"/>
      <c r="AQ33" s="151" t="s">
        <v>639</v>
      </c>
      <c r="AR33" s="152"/>
      <c r="AS33" s="152"/>
      <c r="AT33" s="153"/>
      <c r="AU33" s="349">
        <v>59580</v>
      </c>
      <c r="AV33" s="349"/>
      <c r="AW33" s="349"/>
      <c r="AX33" s="350"/>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8" t="s">
        <v>176</v>
      </c>
      <c r="AC34" s="478"/>
      <c r="AD34" s="478"/>
      <c r="AE34" s="348" t="s">
        <v>649</v>
      </c>
      <c r="AF34" s="349"/>
      <c r="AG34" s="349"/>
      <c r="AH34" s="349"/>
      <c r="AI34" s="348" t="s">
        <v>639</v>
      </c>
      <c r="AJ34" s="349"/>
      <c r="AK34" s="349"/>
      <c r="AL34" s="349"/>
      <c r="AM34" s="348" t="s">
        <v>639</v>
      </c>
      <c r="AN34" s="349"/>
      <c r="AO34" s="349"/>
      <c r="AP34" s="349"/>
      <c r="AQ34" s="151" t="s">
        <v>639</v>
      </c>
      <c r="AR34" s="152"/>
      <c r="AS34" s="152"/>
      <c r="AT34" s="153"/>
      <c r="AU34" s="349" t="s">
        <v>672</v>
      </c>
      <c r="AV34" s="349"/>
      <c r="AW34" s="349"/>
      <c r="AX34" s="350"/>
    </row>
    <row r="35" spans="1:51" ht="23.25" customHeight="1" x14ac:dyDescent="0.15">
      <c r="A35" s="876" t="s">
        <v>299</v>
      </c>
      <c r="B35" s="877"/>
      <c r="C35" s="877"/>
      <c r="D35" s="877"/>
      <c r="E35" s="877"/>
      <c r="F35" s="878"/>
      <c r="G35" s="882" t="s">
        <v>666</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6" t="s">
        <v>270</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6" t="s">
        <v>270</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4" t="s">
        <v>270</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4" t="s">
        <v>270</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481"/>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481"/>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481"/>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481"/>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481"/>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481"/>
      <c r="AU72" s="349"/>
      <c r="AV72" s="349"/>
      <c r="AW72" s="349"/>
      <c r="AX72" s="350"/>
      <c r="AY72">
        <f t="shared" si="8"/>
        <v>0</v>
      </c>
    </row>
    <row r="73" spans="1:51" ht="18.75" hidden="1" customHeight="1" x14ac:dyDescent="0.15">
      <c r="A73" s="816" t="s">
        <v>271</v>
      </c>
      <c r="B73" s="817"/>
      <c r="C73" s="817"/>
      <c r="D73" s="817"/>
      <c r="E73" s="817"/>
      <c r="F73" s="818"/>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4"/>
      <c r="I78" s="230"/>
      <c r="J78" s="230"/>
      <c r="K78" s="230"/>
      <c r="L78" s="230"/>
      <c r="M78" s="230"/>
      <c r="N78" s="230"/>
      <c r="O78" s="775"/>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265</v>
      </c>
      <c r="AP79" s="112"/>
      <c r="AQ79" s="112"/>
      <c r="AR79" s="62"/>
      <c r="AS79" s="111"/>
      <c r="AT79" s="112"/>
      <c r="AU79" s="112"/>
      <c r="AV79" s="112"/>
      <c r="AW79" s="112"/>
      <c r="AX79" s="113"/>
      <c r="AY79">
        <f>COUNTIF($AR$79,"☑")</f>
        <v>0</v>
      </c>
    </row>
    <row r="80" spans="1:51" ht="18.75" hidden="1" customHeight="1" x14ac:dyDescent="0.15">
      <c r="A80" s="501" t="s">
        <v>146</v>
      </c>
      <c r="B80" s="825" t="s">
        <v>262</v>
      </c>
      <c r="C80" s="826"/>
      <c r="D80" s="826"/>
      <c r="E80" s="826"/>
      <c r="F80" s="827"/>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621</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1"/>
      <c r="AY80">
        <f>COUNTA($G$82)</f>
        <v>1</v>
      </c>
    </row>
    <row r="81" spans="1:60" ht="22.5" hidden="1" customHeight="1" x14ac:dyDescent="0.15">
      <c r="A81" s="502"/>
      <c r="B81" s="828"/>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hidden="1" customHeight="1" x14ac:dyDescent="0.15">
      <c r="A82" s="502"/>
      <c r="B82" s="828"/>
      <c r="C82" s="534"/>
      <c r="D82" s="534"/>
      <c r="E82" s="534"/>
      <c r="F82" s="535"/>
      <c r="G82" s="483" t="s">
        <v>660</v>
      </c>
      <c r="H82" s="483"/>
      <c r="I82" s="483"/>
      <c r="J82" s="483"/>
      <c r="K82" s="483"/>
      <c r="L82" s="483"/>
      <c r="M82" s="483"/>
      <c r="N82" s="483"/>
      <c r="O82" s="483"/>
      <c r="P82" s="483"/>
      <c r="Q82" s="483"/>
      <c r="R82" s="483"/>
      <c r="S82" s="483"/>
      <c r="T82" s="483"/>
      <c r="U82" s="483"/>
      <c r="V82" s="483"/>
      <c r="W82" s="483"/>
      <c r="X82" s="483"/>
      <c r="Y82" s="483"/>
      <c r="Z82" s="483"/>
      <c r="AA82" s="734"/>
      <c r="AB82" s="482" t="s">
        <v>660</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22.5" hidden="1" customHeight="1" x14ac:dyDescent="0.15">
      <c r="A83" s="502"/>
      <c r="B83" s="828"/>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19.5" hidden="1" customHeight="1" x14ac:dyDescent="0.15">
      <c r="A84" s="502"/>
      <c r="B84" s="829"/>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1</v>
      </c>
      <c r="AZ86" s="10"/>
      <c r="BA86" s="10"/>
      <c r="BB86" s="10"/>
      <c r="BC86" s="10"/>
      <c r="BD86" s="10"/>
      <c r="BE86" s="10"/>
      <c r="BF86" s="10"/>
      <c r="BG86" s="10"/>
      <c r="BH86" s="10"/>
    </row>
    <row r="87" spans="1:60" ht="23.25" hidden="1" customHeight="1" x14ac:dyDescent="0.15">
      <c r="A87" s="502"/>
      <c r="B87" s="534"/>
      <c r="C87" s="534"/>
      <c r="D87" s="534"/>
      <c r="E87" s="534"/>
      <c r="F87" s="535"/>
      <c r="G87" s="217" t="s">
        <v>660</v>
      </c>
      <c r="H87" s="176"/>
      <c r="I87" s="176"/>
      <c r="J87" s="176"/>
      <c r="K87" s="176"/>
      <c r="L87" s="176"/>
      <c r="M87" s="176"/>
      <c r="N87" s="176"/>
      <c r="O87" s="218"/>
      <c r="P87" s="176" t="s">
        <v>660</v>
      </c>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1</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1</v>
      </c>
      <c r="AZ88" s="10"/>
      <c r="BA88" s="10"/>
      <c r="BB88" s="10"/>
      <c r="BC88" s="10"/>
    </row>
    <row r="89" spans="1:60" ht="23.25" hidden="1" customHeight="1" thickBo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1</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8"/>
      <c r="AC97" s="389"/>
      <c r="AD97" s="390"/>
      <c r="AE97" s="348"/>
      <c r="AF97" s="349"/>
      <c r="AG97" s="349"/>
      <c r="AH97" s="481"/>
      <c r="AI97" s="348"/>
      <c r="AJ97" s="349"/>
      <c r="AK97" s="349"/>
      <c r="AL97" s="48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481"/>
      <c r="AI98" s="348"/>
      <c r="AJ98" s="349"/>
      <c r="AK98" s="349"/>
      <c r="AL98" s="48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59"/>
      <c r="C99" s="859"/>
      <c r="D99" s="859"/>
      <c r="E99" s="859"/>
      <c r="F99" s="860"/>
      <c r="G99" s="786"/>
      <c r="H99" s="233"/>
      <c r="I99" s="233"/>
      <c r="J99" s="233"/>
      <c r="K99" s="233"/>
      <c r="L99" s="233"/>
      <c r="M99" s="233"/>
      <c r="N99" s="233"/>
      <c r="O99" s="787"/>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642</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643</v>
      </c>
      <c r="AC101" s="533"/>
      <c r="AD101" s="533"/>
      <c r="AE101" s="348" t="s">
        <v>639</v>
      </c>
      <c r="AF101" s="349"/>
      <c r="AG101" s="349"/>
      <c r="AH101" s="481"/>
      <c r="AI101" s="348" t="s">
        <v>639</v>
      </c>
      <c r="AJ101" s="349"/>
      <c r="AK101" s="349"/>
      <c r="AL101" s="481"/>
      <c r="AM101" s="343">
        <v>0</v>
      </c>
      <c r="AN101" s="343"/>
      <c r="AO101" s="343"/>
      <c r="AP101" s="343"/>
      <c r="AQ101" s="343" t="s">
        <v>639</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3" t="s">
        <v>643</v>
      </c>
      <c r="AC102" s="533"/>
      <c r="AD102" s="533"/>
      <c r="AE102" s="348" t="s">
        <v>639</v>
      </c>
      <c r="AF102" s="349"/>
      <c r="AG102" s="349"/>
      <c r="AH102" s="481"/>
      <c r="AI102" s="348" t="s">
        <v>639</v>
      </c>
      <c r="AJ102" s="349"/>
      <c r="AK102" s="349"/>
      <c r="AL102" s="481"/>
      <c r="AM102" s="343" t="s">
        <v>639</v>
      </c>
      <c r="AN102" s="343"/>
      <c r="AO102" s="343"/>
      <c r="AP102" s="343"/>
      <c r="AQ102" s="343">
        <v>1</v>
      </c>
      <c r="AR102" s="343"/>
      <c r="AS102" s="343"/>
      <c r="AT102" s="343"/>
      <c r="AU102" s="356" t="s">
        <v>639</v>
      </c>
      <c r="AV102" s="357"/>
      <c r="AW102" s="357"/>
      <c r="AX102" s="909"/>
    </row>
    <row r="103" spans="1:60" ht="31.5" customHeight="1" x14ac:dyDescent="0.15">
      <c r="A103" s="469" t="s">
        <v>272</v>
      </c>
      <c r="B103" s="470"/>
      <c r="C103" s="470"/>
      <c r="D103" s="470"/>
      <c r="E103" s="470"/>
      <c r="F103" s="471"/>
      <c r="G103" s="715" t="s">
        <v>59</v>
      </c>
      <c r="H103" s="715"/>
      <c r="I103" s="715"/>
      <c r="J103" s="715"/>
      <c r="K103" s="715"/>
      <c r="L103" s="715"/>
      <c r="M103" s="715"/>
      <c r="N103" s="715"/>
      <c r="O103" s="715"/>
      <c r="P103" s="715"/>
      <c r="Q103" s="715"/>
      <c r="R103" s="715"/>
      <c r="S103" s="715"/>
      <c r="T103" s="715"/>
      <c r="U103" s="715"/>
      <c r="V103" s="715"/>
      <c r="W103" s="715"/>
      <c r="X103" s="716"/>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1</v>
      </c>
    </row>
    <row r="104" spans="1:60" ht="23.25" customHeight="1" x14ac:dyDescent="0.15">
      <c r="A104" s="472"/>
      <c r="B104" s="473"/>
      <c r="C104" s="473"/>
      <c r="D104" s="473"/>
      <c r="E104" s="473"/>
      <c r="F104" s="474"/>
      <c r="G104" s="176" t="s">
        <v>644</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643</v>
      </c>
      <c r="AC104" s="453"/>
      <c r="AD104" s="454"/>
      <c r="AE104" s="343" t="s">
        <v>639</v>
      </c>
      <c r="AF104" s="343"/>
      <c r="AG104" s="343"/>
      <c r="AH104" s="343"/>
      <c r="AI104" s="343" t="s">
        <v>639</v>
      </c>
      <c r="AJ104" s="343"/>
      <c r="AK104" s="343"/>
      <c r="AL104" s="343"/>
      <c r="AM104" s="343">
        <v>0</v>
      </c>
      <c r="AN104" s="343"/>
      <c r="AO104" s="343"/>
      <c r="AP104" s="343"/>
      <c r="AQ104" s="343" t="s">
        <v>639</v>
      </c>
      <c r="AR104" s="343"/>
      <c r="AS104" s="343"/>
      <c r="AT104" s="343"/>
      <c r="AU104" s="343" t="s">
        <v>639</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643</v>
      </c>
      <c r="AC105" s="389"/>
      <c r="AD105" s="390"/>
      <c r="AE105" s="343" t="s">
        <v>639</v>
      </c>
      <c r="AF105" s="343"/>
      <c r="AG105" s="343"/>
      <c r="AH105" s="343"/>
      <c r="AI105" s="343" t="s">
        <v>639</v>
      </c>
      <c r="AJ105" s="343"/>
      <c r="AK105" s="343"/>
      <c r="AL105" s="343"/>
      <c r="AM105" s="343" t="s">
        <v>639</v>
      </c>
      <c r="AN105" s="343"/>
      <c r="AO105" s="343"/>
      <c r="AP105" s="343"/>
      <c r="AQ105" s="343">
        <v>2</v>
      </c>
      <c r="AR105" s="343"/>
      <c r="AS105" s="343"/>
      <c r="AT105" s="343"/>
      <c r="AU105" s="343" t="s">
        <v>639</v>
      </c>
      <c r="AV105" s="343"/>
      <c r="AW105" s="343"/>
      <c r="AX105" s="344"/>
      <c r="AY105">
        <f>$AY$103</f>
        <v>1</v>
      </c>
    </row>
    <row r="106" spans="1:60" ht="31.5" customHeight="1" x14ac:dyDescent="0.15">
      <c r="A106" s="469" t="s">
        <v>272</v>
      </c>
      <c r="B106" s="470"/>
      <c r="C106" s="470"/>
      <c r="D106" s="470"/>
      <c r="E106" s="470"/>
      <c r="F106" s="471"/>
      <c r="G106" s="715" t="s">
        <v>59</v>
      </c>
      <c r="H106" s="715"/>
      <c r="I106" s="715"/>
      <c r="J106" s="715"/>
      <c r="K106" s="715"/>
      <c r="L106" s="715"/>
      <c r="M106" s="715"/>
      <c r="N106" s="715"/>
      <c r="O106" s="715"/>
      <c r="P106" s="715"/>
      <c r="Q106" s="715"/>
      <c r="R106" s="715"/>
      <c r="S106" s="715"/>
      <c r="T106" s="715"/>
      <c r="U106" s="715"/>
      <c r="V106" s="715"/>
      <c r="W106" s="715"/>
      <c r="X106" s="716"/>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1</v>
      </c>
    </row>
    <row r="107" spans="1:60" ht="23.25" customHeight="1" x14ac:dyDescent="0.15">
      <c r="A107" s="472"/>
      <c r="B107" s="473"/>
      <c r="C107" s="473"/>
      <c r="D107" s="473"/>
      <c r="E107" s="473"/>
      <c r="F107" s="474"/>
      <c r="G107" s="176" t="s">
        <v>677</v>
      </c>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t="s">
        <v>643</v>
      </c>
      <c r="AC107" s="453"/>
      <c r="AD107" s="454"/>
      <c r="AE107" s="343" t="s">
        <v>639</v>
      </c>
      <c r="AF107" s="343"/>
      <c r="AG107" s="343"/>
      <c r="AH107" s="343"/>
      <c r="AI107" s="343" t="s">
        <v>639</v>
      </c>
      <c r="AJ107" s="343"/>
      <c r="AK107" s="343"/>
      <c r="AL107" s="343"/>
      <c r="AM107" s="343">
        <v>0</v>
      </c>
      <c r="AN107" s="343"/>
      <c r="AO107" s="343"/>
      <c r="AP107" s="343"/>
      <c r="AQ107" s="343" t="s">
        <v>639</v>
      </c>
      <c r="AR107" s="343"/>
      <c r="AS107" s="343"/>
      <c r="AT107" s="343"/>
      <c r="AU107" s="343" t="s">
        <v>639</v>
      </c>
      <c r="AV107" s="343"/>
      <c r="AW107" s="343"/>
      <c r="AX107" s="344"/>
      <c r="AY107">
        <f>$AY$106</f>
        <v>1</v>
      </c>
    </row>
    <row r="108" spans="1:60" ht="23.25"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t="s">
        <v>643</v>
      </c>
      <c r="AC108" s="389"/>
      <c r="AD108" s="390"/>
      <c r="AE108" s="343" t="s">
        <v>639</v>
      </c>
      <c r="AF108" s="343"/>
      <c r="AG108" s="343"/>
      <c r="AH108" s="343"/>
      <c r="AI108" s="343" t="s">
        <v>639</v>
      </c>
      <c r="AJ108" s="343"/>
      <c r="AK108" s="343"/>
      <c r="AL108" s="343"/>
      <c r="AM108" s="343" t="s">
        <v>639</v>
      </c>
      <c r="AN108" s="343"/>
      <c r="AO108" s="343"/>
      <c r="AP108" s="343"/>
      <c r="AQ108" s="343">
        <v>1</v>
      </c>
      <c r="AR108" s="343"/>
      <c r="AS108" s="343"/>
      <c r="AT108" s="343"/>
      <c r="AU108" s="343" t="s">
        <v>639</v>
      </c>
      <c r="AV108" s="343"/>
      <c r="AW108" s="343"/>
      <c r="AX108" s="344"/>
      <c r="AY108">
        <f>$AY$106</f>
        <v>1</v>
      </c>
    </row>
    <row r="109" spans="1:60" ht="31.5" hidden="1" customHeight="1" x14ac:dyDescent="0.15">
      <c r="A109" s="469" t="s">
        <v>272</v>
      </c>
      <c r="B109" s="470"/>
      <c r="C109" s="470"/>
      <c r="D109" s="470"/>
      <c r="E109" s="470"/>
      <c r="F109" s="471"/>
      <c r="G109" s="715" t="s">
        <v>59</v>
      </c>
      <c r="H109" s="715"/>
      <c r="I109" s="715"/>
      <c r="J109" s="715"/>
      <c r="K109" s="715"/>
      <c r="L109" s="715"/>
      <c r="M109" s="715"/>
      <c r="N109" s="715"/>
      <c r="O109" s="715"/>
      <c r="P109" s="715"/>
      <c r="Q109" s="715"/>
      <c r="R109" s="715"/>
      <c r="S109" s="715"/>
      <c r="T109" s="715"/>
      <c r="U109" s="715"/>
      <c r="V109" s="715"/>
      <c r="W109" s="715"/>
      <c r="X109" s="716"/>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5" t="s">
        <v>59</v>
      </c>
      <c r="H112" s="715"/>
      <c r="I112" s="715"/>
      <c r="J112" s="715"/>
      <c r="K112" s="715"/>
      <c r="L112" s="715"/>
      <c r="M112" s="715"/>
      <c r="N112" s="715"/>
      <c r="O112" s="715"/>
      <c r="P112" s="715"/>
      <c r="Q112" s="715"/>
      <c r="R112" s="715"/>
      <c r="S112" s="715"/>
      <c r="T112" s="715"/>
      <c r="U112" s="715"/>
      <c r="V112" s="715"/>
      <c r="W112" s="715"/>
      <c r="X112" s="716"/>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481"/>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48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639</v>
      </c>
      <c r="AF116" s="343"/>
      <c r="AG116" s="343"/>
      <c r="AH116" s="343"/>
      <c r="AI116" s="343" t="s">
        <v>639</v>
      </c>
      <c r="AJ116" s="343"/>
      <c r="AK116" s="343"/>
      <c r="AL116" s="343"/>
      <c r="AM116" s="343" t="s">
        <v>639</v>
      </c>
      <c r="AN116" s="343"/>
      <c r="AO116" s="343"/>
      <c r="AP116" s="343"/>
      <c r="AQ116" s="348">
        <v>3548000</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291" t="s">
        <v>639</v>
      </c>
      <c r="AF117" s="291"/>
      <c r="AG117" s="291"/>
      <c r="AH117" s="291"/>
      <c r="AI117" s="291" t="s">
        <v>639</v>
      </c>
      <c r="AJ117" s="291"/>
      <c r="AK117" s="291"/>
      <c r="AL117" s="291"/>
      <c r="AM117" s="291" t="s">
        <v>639</v>
      </c>
      <c r="AN117" s="291"/>
      <c r="AO117" s="291"/>
      <c r="AP117" s="291"/>
      <c r="AQ117" s="291" t="s">
        <v>668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646</v>
      </c>
      <c r="AC119" s="286"/>
      <c r="AD119" s="287"/>
      <c r="AE119" s="343" t="s">
        <v>639</v>
      </c>
      <c r="AF119" s="343"/>
      <c r="AG119" s="343"/>
      <c r="AH119" s="343"/>
      <c r="AI119" s="343" t="s">
        <v>639</v>
      </c>
      <c r="AJ119" s="343"/>
      <c r="AK119" s="343"/>
      <c r="AL119" s="343"/>
      <c r="AM119" s="291" t="s">
        <v>639</v>
      </c>
      <c r="AN119" s="291"/>
      <c r="AO119" s="291"/>
      <c r="AP119" s="291"/>
      <c r="AQ119" s="343" t="s">
        <v>649</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647</v>
      </c>
      <c r="AC120" s="328"/>
      <c r="AD120" s="329"/>
      <c r="AE120" s="291" t="s">
        <v>639</v>
      </c>
      <c r="AF120" s="291"/>
      <c r="AG120" s="291"/>
      <c r="AH120" s="291"/>
      <c r="AI120" s="291" t="s">
        <v>639</v>
      </c>
      <c r="AJ120" s="291"/>
      <c r="AK120" s="291"/>
      <c r="AL120" s="291"/>
      <c r="AM120" s="291" t="s">
        <v>639</v>
      </c>
      <c r="AN120" s="291"/>
      <c r="AO120" s="291"/>
      <c r="AP120" s="291"/>
      <c r="AQ120" s="291" t="s">
        <v>649</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280</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649</v>
      </c>
      <c r="AR133" s="256"/>
      <c r="AS133" s="164" t="s">
        <v>185</v>
      </c>
      <c r="AT133" s="187"/>
      <c r="AU133" s="163" t="s">
        <v>649</v>
      </c>
      <c r="AV133" s="163"/>
      <c r="AW133" s="164" t="s">
        <v>175</v>
      </c>
      <c r="AX133" s="165"/>
      <c r="AY133">
        <f>$AY$132</f>
        <v>1</v>
      </c>
    </row>
    <row r="134" spans="1:51" ht="39.7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649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649</v>
      </c>
      <c r="H154" s="176"/>
      <c r="I154" s="176"/>
      <c r="J154" s="176"/>
      <c r="K154" s="176"/>
      <c r="L154" s="176"/>
      <c r="M154" s="176"/>
      <c r="N154" s="176"/>
      <c r="O154" s="176"/>
      <c r="P154" s="218"/>
      <c r="Q154" s="175" t="s">
        <v>649</v>
      </c>
      <c r="R154" s="176"/>
      <c r="S154" s="176"/>
      <c r="T154" s="176"/>
      <c r="U154" s="176"/>
      <c r="V154" s="176"/>
      <c r="W154" s="176"/>
      <c r="X154" s="176"/>
      <c r="Y154" s="176"/>
      <c r="Z154" s="176"/>
      <c r="AA154" s="900"/>
      <c r="AB154" s="241" t="s">
        <v>649</v>
      </c>
      <c r="AC154" s="242"/>
      <c r="AD154" s="242"/>
      <c r="AE154" s="247" t="s">
        <v>649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649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639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639</v>
      </c>
      <c r="K430" s="228"/>
      <c r="L430" s="228"/>
      <c r="M430" s="228"/>
      <c r="N430" s="228"/>
      <c r="O430" s="228"/>
      <c r="P430" s="228"/>
      <c r="Q430" s="228"/>
      <c r="R430" s="228"/>
      <c r="S430" s="228"/>
      <c r="T430" s="229"/>
      <c r="U430" s="230" t="s">
        <v>639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649</v>
      </c>
      <c r="AF432" s="163"/>
      <c r="AG432" s="164" t="s">
        <v>185</v>
      </c>
      <c r="AH432" s="187"/>
      <c r="AI432" s="201"/>
      <c r="AJ432" s="201"/>
      <c r="AK432" s="201"/>
      <c r="AL432" s="202"/>
      <c r="AM432" s="201"/>
      <c r="AN432" s="201"/>
      <c r="AO432" s="201"/>
      <c r="AP432" s="202"/>
      <c r="AQ432" s="216" t="s">
        <v>649</v>
      </c>
      <c r="AR432" s="163"/>
      <c r="AS432" s="164" t="s">
        <v>185</v>
      </c>
      <c r="AT432" s="187"/>
      <c r="AU432" s="163" t="s">
        <v>649</v>
      </c>
      <c r="AV432" s="163"/>
      <c r="AW432" s="164" t="s">
        <v>175</v>
      </c>
      <c r="AX432" s="165"/>
      <c r="AY432">
        <f>$AY$431</f>
        <v>1</v>
      </c>
    </row>
    <row r="433" spans="1:51" ht="23.25"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649</v>
      </c>
      <c r="AC433" s="160"/>
      <c r="AD433" s="160"/>
      <c r="AE433" s="151" t="s">
        <v>649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649</v>
      </c>
      <c r="AC434" s="209"/>
      <c r="AD434" s="209"/>
      <c r="AE434" s="151" t="s">
        <v>649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649</v>
      </c>
      <c r="AF457" s="163"/>
      <c r="AG457" s="164" t="s">
        <v>185</v>
      </c>
      <c r="AH457" s="187"/>
      <c r="AI457" s="201"/>
      <c r="AJ457" s="201"/>
      <c r="AK457" s="201"/>
      <c r="AL457" s="202"/>
      <c r="AM457" s="201"/>
      <c r="AN457" s="201"/>
      <c r="AO457" s="201"/>
      <c r="AP457" s="202"/>
      <c r="AQ457" s="216" t="s">
        <v>649</v>
      </c>
      <c r="AR457" s="163"/>
      <c r="AS457" s="164" t="s">
        <v>185</v>
      </c>
      <c r="AT457" s="187"/>
      <c r="AU457" s="163" t="s">
        <v>649</v>
      </c>
      <c r="AV457" s="163"/>
      <c r="AW457" s="164" t="s">
        <v>175</v>
      </c>
      <c r="AX457" s="165"/>
      <c r="AY457">
        <f>$AY$456</f>
        <v>1</v>
      </c>
    </row>
    <row r="458" spans="1:51" ht="23.25" customHeight="1" x14ac:dyDescent="0.15">
      <c r="A458" s="973"/>
      <c r="B458" s="238"/>
      <c r="C458" s="237"/>
      <c r="D458" s="238"/>
      <c r="E458" s="181"/>
      <c r="F458" s="182"/>
      <c r="G458" s="217" t="s">
        <v>649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649</v>
      </c>
      <c r="AC458" s="160"/>
      <c r="AD458" s="160"/>
      <c r="AE458" s="151" t="s">
        <v>649</v>
      </c>
      <c r="AF458" s="152"/>
      <c r="AG458" s="152"/>
      <c r="AH458" s="152"/>
      <c r="AI458" s="151" t="s">
        <v>639</v>
      </c>
      <c r="AJ458" s="152"/>
      <c r="AK458" s="152"/>
      <c r="AL458" s="152"/>
      <c r="AM458" s="151" t="s">
        <v>639</v>
      </c>
      <c r="AN458" s="152"/>
      <c r="AO458" s="152"/>
      <c r="AP458" s="153"/>
      <c r="AQ458" s="151" t="s">
        <v>639</v>
      </c>
      <c r="AR458" s="152"/>
      <c r="AS458" s="152"/>
      <c r="AT458" s="153"/>
      <c r="AU458" s="152" t="s">
        <v>639</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649</v>
      </c>
      <c r="AC459" s="209"/>
      <c r="AD459" s="209"/>
      <c r="AE459" s="151" t="s">
        <v>649</v>
      </c>
      <c r="AF459" s="152"/>
      <c r="AG459" s="152"/>
      <c r="AH459" s="153"/>
      <c r="AI459" s="151" t="s">
        <v>639</v>
      </c>
      <c r="AJ459" s="152"/>
      <c r="AK459" s="152"/>
      <c r="AL459" s="152"/>
      <c r="AM459" s="151" t="s">
        <v>639</v>
      </c>
      <c r="AN459" s="152"/>
      <c r="AO459" s="152"/>
      <c r="AP459" s="153"/>
      <c r="AQ459" s="151" t="s">
        <v>639</v>
      </c>
      <c r="AR459" s="152"/>
      <c r="AS459" s="152"/>
      <c r="AT459" s="153"/>
      <c r="AU459" s="152" t="s">
        <v>639</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649</v>
      </c>
      <c r="AF460" s="152"/>
      <c r="AG460" s="152"/>
      <c r="AH460" s="153"/>
      <c r="AI460" s="151" t="s">
        <v>639</v>
      </c>
      <c r="AJ460" s="152"/>
      <c r="AK460" s="152"/>
      <c r="AL460" s="152"/>
      <c r="AM460" s="151" t="s">
        <v>639</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649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3"/>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27"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4" t="s">
        <v>635</v>
      </c>
      <c r="AE702" s="875"/>
      <c r="AF702" s="875"/>
      <c r="AG702" s="864" t="s">
        <v>652</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635</v>
      </c>
      <c r="AE703" s="170"/>
      <c r="AF703" s="170"/>
      <c r="AG703" s="649" t="s">
        <v>653</v>
      </c>
      <c r="AH703" s="650"/>
      <c r="AI703" s="650"/>
      <c r="AJ703" s="650"/>
      <c r="AK703" s="650"/>
      <c r="AL703" s="650"/>
      <c r="AM703" s="650"/>
      <c r="AN703" s="650"/>
      <c r="AO703" s="650"/>
      <c r="AP703" s="650"/>
      <c r="AQ703" s="650"/>
      <c r="AR703" s="650"/>
      <c r="AS703" s="650"/>
      <c r="AT703" s="650"/>
      <c r="AU703" s="650"/>
      <c r="AV703" s="650"/>
      <c r="AW703" s="650"/>
      <c r="AX703" s="651"/>
    </row>
    <row r="704" spans="1:51" ht="27"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635</v>
      </c>
      <c r="AE704" s="568"/>
      <c r="AF704" s="568"/>
      <c r="AG704" s="409" t="s">
        <v>654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655</v>
      </c>
      <c r="AE705" s="718"/>
      <c r="AF705" s="718"/>
      <c r="AG705" s="175" t="s">
        <v>639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300</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656</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655</v>
      </c>
      <c r="AE708" s="653"/>
      <c r="AF708" s="653"/>
      <c r="AG708" s="508" t="s">
        <v>649</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655</v>
      </c>
      <c r="AE709" s="170"/>
      <c r="AF709" s="170"/>
      <c r="AG709" s="649" t="s">
        <v>639</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655</v>
      </c>
      <c r="AE710" s="170"/>
      <c r="AF710" s="170"/>
      <c r="AG710" s="649" t="s">
        <v>639</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655</v>
      </c>
      <c r="AE711" s="170"/>
      <c r="AF711" s="170"/>
      <c r="AG711" s="649" t="s">
        <v>639</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655</v>
      </c>
      <c r="AE712" s="568"/>
      <c r="AF712" s="568"/>
      <c r="AG712" s="576" t="s">
        <v>639</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635</v>
      </c>
      <c r="AE713" s="170"/>
      <c r="AF713" s="171"/>
      <c r="AG713" s="649" t="s">
        <v>657</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246</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655</v>
      </c>
      <c r="AE714" s="574"/>
      <c r="AF714" s="575"/>
      <c r="AG714" s="674" t="s">
        <v>639</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655</v>
      </c>
      <c r="AE715" s="653"/>
      <c r="AF715" s="759"/>
      <c r="AG715" s="508" t="s">
        <v>639</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655</v>
      </c>
      <c r="AE716" s="741"/>
      <c r="AF716" s="741"/>
      <c r="AG716" s="649" t="s">
        <v>639</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655</v>
      </c>
      <c r="AE717" s="170"/>
      <c r="AF717" s="170"/>
      <c r="AG717" s="649" t="s">
        <v>639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655</v>
      </c>
      <c r="AE718" s="170"/>
      <c r="AF718" s="170"/>
      <c r="AG718" s="178" t="s">
        <v>639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655</v>
      </c>
      <c r="AE719" s="653"/>
      <c r="AF719" s="653"/>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5"/>
      <c r="B721" s="636"/>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5"/>
      <c r="B722" s="636"/>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5"/>
      <c r="B723" s="636"/>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5"/>
      <c r="B724" s="636"/>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7"/>
      <c r="B725" s="638"/>
      <c r="C725" s="897"/>
      <c r="D725" s="898"/>
      <c r="E725" s="898"/>
      <c r="F725" s="899"/>
      <c r="G725" s="938"/>
      <c r="H725" s="939"/>
      <c r="I725" s="65" t="str">
        <f t="shared" si="113"/>
        <v/>
      </c>
      <c r="J725" s="940"/>
      <c r="K725" s="940"/>
      <c r="L725" s="65" t="str">
        <f t="shared" si="114"/>
        <v/>
      </c>
      <c r="M725" s="66"/>
      <c r="N725" s="931" t="s">
        <v>665</v>
      </c>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4" t="s">
        <v>52</v>
      </c>
      <c r="D726" s="563"/>
      <c r="E726" s="563"/>
      <c r="F726" s="564"/>
      <c r="G726" s="779" t="s">
        <v>674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675</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669</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137</v>
      </c>
      <c r="B731" s="601"/>
      <c r="C731" s="601"/>
      <c r="D731" s="601"/>
      <c r="E731" s="602"/>
      <c r="F731" s="665" t="s">
        <v>670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137</v>
      </c>
      <c r="B733" s="601"/>
      <c r="C733" s="601"/>
      <c r="D733" s="601"/>
      <c r="E733" s="602"/>
      <c r="F733" s="748" t="s">
        <v>676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273</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593</v>
      </c>
      <c r="B737" s="143"/>
      <c r="C737" s="143"/>
      <c r="D737" s="144"/>
      <c r="E737" s="90" t="s">
        <v>662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631</v>
      </c>
      <c r="F747" s="98"/>
      <c r="G747" s="98"/>
      <c r="H747" s="85" t="str">
        <f>IF(E747="","","-")</f>
        <v>-</v>
      </c>
      <c r="I747" s="98" t="s">
        <v>333</v>
      </c>
      <c r="J747" s="98"/>
      <c r="K747" s="85" t="str">
        <f>IF(I747="","","-")</f>
        <v>-</v>
      </c>
      <c r="L747" s="89">
        <v>46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305</v>
      </c>
      <c r="B787" s="743"/>
      <c r="C787" s="743"/>
      <c r="D787" s="743"/>
      <c r="E787" s="743"/>
      <c r="F787" s="744"/>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8"/>
      <c r="B788" s="745"/>
      <c r="C788" s="745"/>
      <c r="D788" s="745"/>
      <c r="E788" s="745"/>
      <c r="F788" s="746"/>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8"/>
      <c r="B789" s="745"/>
      <c r="C789" s="745"/>
      <c r="D789" s="745"/>
      <c r="E789" s="745"/>
      <c r="F789" s="746"/>
      <c r="G789" s="430" t="s">
        <v>649</v>
      </c>
      <c r="H789" s="431"/>
      <c r="I789" s="431"/>
      <c r="J789" s="431"/>
      <c r="K789" s="432"/>
      <c r="L789" s="433" t="s">
        <v>649</v>
      </c>
      <c r="M789" s="434"/>
      <c r="N789" s="434"/>
      <c r="O789" s="434"/>
      <c r="P789" s="434"/>
      <c r="Q789" s="434"/>
      <c r="R789" s="434"/>
      <c r="S789" s="434"/>
      <c r="T789" s="434"/>
      <c r="U789" s="434"/>
      <c r="V789" s="434"/>
      <c r="W789" s="434"/>
      <c r="X789" s="435"/>
      <c r="Y789" s="436" t="s">
        <v>649</v>
      </c>
      <c r="Z789" s="437"/>
      <c r="AA789" s="437"/>
      <c r="AB789" s="539"/>
      <c r="AC789" s="430" t="s">
        <v>649</v>
      </c>
      <c r="AD789" s="431"/>
      <c r="AE789" s="431"/>
      <c r="AF789" s="431"/>
      <c r="AG789" s="432"/>
      <c r="AH789" s="433" t="s">
        <v>649</v>
      </c>
      <c r="AI789" s="434"/>
      <c r="AJ789" s="434"/>
      <c r="AK789" s="434"/>
      <c r="AL789" s="434"/>
      <c r="AM789" s="434"/>
      <c r="AN789" s="434"/>
      <c r="AO789" s="434"/>
      <c r="AP789" s="434"/>
      <c r="AQ789" s="434"/>
      <c r="AR789" s="434"/>
      <c r="AS789" s="434"/>
      <c r="AT789" s="435"/>
      <c r="AU789" s="436" t="s">
        <v>649</v>
      </c>
      <c r="AV789" s="437"/>
      <c r="AW789" s="437"/>
      <c r="AX789" s="438"/>
    </row>
    <row r="790" spans="1:51" ht="24.75" hidden="1" customHeight="1" x14ac:dyDescent="0.15">
      <c r="A790" s="538"/>
      <c r="B790" s="745"/>
      <c r="C790" s="745"/>
      <c r="D790" s="745"/>
      <c r="E790" s="745"/>
      <c r="F790" s="746"/>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45"/>
      <c r="C798" s="745"/>
      <c r="D798" s="745"/>
      <c r="E798" s="745"/>
      <c r="F798" s="746"/>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8"/>
      <c r="B799" s="745"/>
      <c r="C799" s="745"/>
      <c r="D799" s="745"/>
      <c r="E799" s="745"/>
      <c r="F799" s="746"/>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8"/>
      <c r="B800" s="745"/>
      <c r="C800" s="745"/>
      <c r="D800" s="745"/>
      <c r="E800" s="745"/>
      <c r="F800" s="746"/>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8"/>
      <c r="B801" s="745"/>
      <c r="C801" s="745"/>
      <c r="D801" s="745"/>
      <c r="E801" s="745"/>
      <c r="F801" s="746"/>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8"/>
      <c r="B802" s="745"/>
      <c r="C802" s="745"/>
      <c r="D802" s="745"/>
      <c r="E802" s="745"/>
      <c r="F802" s="746"/>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9"/>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8"/>
      <c r="B803" s="745"/>
      <c r="C803" s="745"/>
      <c r="D803" s="745"/>
      <c r="E803" s="745"/>
      <c r="F803" s="746"/>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8"/>
      <c r="B811" s="745"/>
      <c r="C811" s="745"/>
      <c r="D811" s="745"/>
      <c r="E811" s="745"/>
      <c r="F811" s="746"/>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8"/>
      <c r="B812" s="745"/>
      <c r="C812" s="745"/>
      <c r="D812" s="745"/>
      <c r="E812" s="745"/>
      <c r="F812" s="746"/>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8"/>
      <c r="B813" s="745"/>
      <c r="C813" s="745"/>
      <c r="D813" s="745"/>
      <c r="E813" s="745"/>
      <c r="F813" s="746"/>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8"/>
      <c r="B814" s="745"/>
      <c r="C814" s="745"/>
      <c r="D814" s="745"/>
      <c r="E814" s="745"/>
      <c r="F814" s="746"/>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8"/>
      <c r="B815" s="745"/>
      <c r="C815" s="745"/>
      <c r="D815" s="745"/>
      <c r="E815" s="745"/>
      <c r="F815" s="746"/>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9"/>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8"/>
      <c r="B826" s="745"/>
      <c r="C826" s="745"/>
      <c r="D826" s="745"/>
      <c r="E826" s="745"/>
      <c r="F826" s="746"/>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8"/>
      <c r="B827" s="745"/>
      <c r="C827" s="745"/>
      <c r="D827" s="745"/>
      <c r="E827" s="745"/>
      <c r="F827" s="746"/>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8"/>
      <c r="B828" s="745"/>
      <c r="C828" s="745"/>
      <c r="D828" s="745"/>
      <c r="E828" s="745"/>
      <c r="F828" s="746"/>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9"/>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649</v>
      </c>
      <c r="D845" s="400"/>
      <c r="E845" s="400"/>
      <c r="F845" s="400"/>
      <c r="G845" s="400"/>
      <c r="H845" s="400"/>
      <c r="I845" s="400"/>
      <c r="J845" s="401" t="s">
        <v>649</v>
      </c>
      <c r="K845" s="402"/>
      <c r="L845" s="402"/>
      <c r="M845" s="402"/>
      <c r="N845" s="402"/>
      <c r="O845" s="402"/>
      <c r="P845" s="406" t="s">
        <v>649</v>
      </c>
      <c r="Q845" s="302"/>
      <c r="R845" s="302"/>
      <c r="S845" s="302"/>
      <c r="T845" s="302"/>
      <c r="U845" s="302"/>
      <c r="V845" s="302"/>
      <c r="W845" s="302"/>
      <c r="X845" s="302"/>
      <c r="Y845" s="303" t="s">
        <v>649</v>
      </c>
      <c r="Z845" s="304"/>
      <c r="AA845" s="304"/>
      <c r="AB845" s="305"/>
      <c r="AC845" s="307"/>
      <c r="AD845" s="308"/>
      <c r="AE845" s="308"/>
      <c r="AF845" s="308"/>
      <c r="AG845" s="308"/>
      <c r="AH845" s="403" t="s">
        <v>649</v>
      </c>
      <c r="AI845" s="404"/>
      <c r="AJ845" s="404"/>
      <c r="AK845" s="404"/>
      <c r="AL845" s="311" t="s">
        <v>649</v>
      </c>
      <c r="AM845" s="312"/>
      <c r="AN845" s="312"/>
      <c r="AO845" s="313"/>
      <c r="AP845" s="306" t="s">
        <v>649</v>
      </c>
      <c r="AQ845" s="306"/>
      <c r="AR845" s="306"/>
      <c r="AS845" s="306"/>
      <c r="AT845" s="306"/>
      <c r="AU845" s="306"/>
      <c r="AV845" s="306"/>
      <c r="AW845" s="306"/>
      <c r="AX845" s="306"/>
    </row>
    <row r="846" spans="1:51" ht="30"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639</v>
      </c>
      <c r="D878" s="400"/>
      <c r="E878" s="400"/>
      <c r="F878" s="400"/>
      <c r="G878" s="400"/>
      <c r="H878" s="400"/>
      <c r="I878" s="400"/>
      <c r="J878" s="401" t="s">
        <v>649</v>
      </c>
      <c r="K878" s="402"/>
      <c r="L878" s="402"/>
      <c r="M878" s="402"/>
      <c r="N878" s="402"/>
      <c r="O878" s="402"/>
      <c r="P878" s="406" t="s">
        <v>649</v>
      </c>
      <c r="Q878" s="302"/>
      <c r="R878" s="302"/>
      <c r="S878" s="302"/>
      <c r="T878" s="302"/>
      <c r="U878" s="302"/>
      <c r="V878" s="302"/>
      <c r="W878" s="302"/>
      <c r="X878" s="302"/>
      <c r="Y878" s="303" t="s">
        <v>649</v>
      </c>
      <c r="Z878" s="304"/>
      <c r="AA878" s="304"/>
      <c r="AB878" s="305"/>
      <c r="AC878" s="307"/>
      <c r="AD878" s="308"/>
      <c r="AE878" s="308"/>
      <c r="AF878" s="308"/>
      <c r="AG878" s="308"/>
      <c r="AH878" s="403" t="s">
        <v>649</v>
      </c>
      <c r="AI878" s="404"/>
      <c r="AJ878" s="404"/>
      <c r="AK878" s="404"/>
      <c r="AL878" s="311" t="s">
        <v>649</v>
      </c>
      <c r="AM878" s="312"/>
      <c r="AN878" s="312"/>
      <c r="AO878" s="313"/>
      <c r="AP878" s="306" t="s">
        <v>649</v>
      </c>
      <c r="AQ878" s="306"/>
      <c r="AR878" s="306"/>
      <c r="AS878" s="306"/>
      <c r="AT878" s="306"/>
      <c r="AU878" s="306"/>
      <c r="AV878" s="306"/>
      <c r="AW878" s="306"/>
      <c r="AX878" s="306"/>
      <c r="AY878">
        <f t="shared" si="118"/>
        <v>1</v>
      </c>
    </row>
    <row r="879" spans="1:51" ht="30"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649</v>
      </c>
      <c r="F1110" s="871"/>
      <c r="G1110" s="871"/>
      <c r="H1110" s="871"/>
      <c r="I1110" s="871"/>
      <c r="J1110" s="401" t="s">
        <v>649</v>
      </c>
      <c r="K1110" s="402"/>
      <c r="L1110" s="402"/>
      <c r="M1110" s="402"/>
      <c r="N1110" s="402"/>
      <c r="O1110" s="402"/>
      <c r="P1110" s="406" t="s">
        <v>649</v>
      </c>
      <c r="Q1110" s="302"/>
      <c r="R1110" s="302"/>
      <c r="S1110" s="302"/>
      <c r="T1110" s="302"/>
      <c r="U1110" s="302"/>
      <c r="V1110" s="302"/>
      <c r="W1110" s="302"/>
      <c r="X1110" s="302"/>
      <c r="Y1110" s="303" t="s">
        <v>649</v>
      </c>
      <c r="Z1110" s="304"/>
      <c r="AA1110" s="304"/>
      <c r="AB1110" s="305"/>
      <c r="AC1110" s="307"/>
      <c r="AD1110" s="308"/>
      <c r="AE1110" s="308"/>
      <c r="AF1110" s="308"/>
      <c r="AG1110" s="308"/>
      <c r="AH1110" s="309" t="s">
        <v>649</v>
      </c>
      <c r="AI1110" s="310"/>
      <c r="AJ1110" s="310"/>
      <c r="AK1110" s="310"/>
      <c r="AL1110" s="311" t="s">
        <v>649</v>
      </c>
      <c r="AM1110" s="312"/>
      <c r="AN1110" s="312"/>
      <c r="AO1110" s="313"/>
      <c r="AP1110" s="306" t="s">
        <v>649</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9">
    <cfRule type="expression" dxfId="1" priority="1">
      <formula>IF(RIGHT(TEXT(AM119,"0.#"),1)=".",FALSE,TRUE)</formula>
    </cfRule>
    <cfRule type="expression" dxfId="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8" max="49" man="1"/>
    <brk id="704" max="49" man="1"/>
    <brk id="74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委託・請負、補助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2021-05-17T13:10:38Z</cp:lastPrinted>
  <dcterms:created xsi:type="dcterms:W3CDTF">2012-03-13T00:50:25Z</dcterms:created>
  <dcterms:modified xsi:type="dcterms:W3CDTF">2021-08-27T12:15:46Z</dcterms:modified>
</cp:coreProperties>
</file>