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1年度\05 【作業依頼】①行政事業レビューシート（最終公表版）、②概算要求反映状況調（事業単位整理表）\06 確認依頼②\02 書記室へ\"/>
    </mc:Choice>
  </mc:AlternateContent>
  <bookViews>
    <workbookView xWindow="0" yWindow="0" windowWidth="25605" windowHeight="96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<sst xmlns="http://schemas.openxmlformats.org/spreadsheetml/2006/main" count="3345" uniqueCount="837">
  <si>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</si>
  <si>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</si>
  <si>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</si>
  <si>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</si>
  <si>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</si>
  <si>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</si>
  <si>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</si>
  <si>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</si>
  <si>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</si>
  <si>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</si>
  <si>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</si>
  <si>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</si>
  <si>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</si>
  <si>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</si>
  <si>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</si>
  <si>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</si>
  <si>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</si>
  <si>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</si>
  <si>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</si>
  <si>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</si>
  <si>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</si>
  <si>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</si>
  <si>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</si>
  <si>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</si>
  <si>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</si>
  <si>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</si>
  <si>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</si>
  <si>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</si>
  <si>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</si>
  <si>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</si>
  <si>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</si>
  <si>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</si>
  <si>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</si>
  <si>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</si>
  <si>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</si>
  <si>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</si>
  <si>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</si>
  <si>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</si>
  <si>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</si>
  <si>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</si>
  <si>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</si>
  <si>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</si>
  <si>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</si>
  <si>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</si>
  <si>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</si>
  <si>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</si>
  <si>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</si>
  <si>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</si>
  <si>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</si>
  <si>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</si>
  <si>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</si>
  <si>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</si>
  <si>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</si>
  <si>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</si>
  <si>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</si>
  <si>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</si>
  <si>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</si>
  <si>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</si>
  <si>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</si>
  <si>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</si>
  <si>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</si>
  <si>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</si>
  <si>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</si>
  <si>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</si>
  <si>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</si>
  <si>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</si>
  <si>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</si>
  <si>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</si>
  <si>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</si>
  <si>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</si>
  <si>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</si>
  <si>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</si>
  <si>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</si>
  <si>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</si>
  <si>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</si>
  <si>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</si>
  <si>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</si>
  <si>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</si>
  <si>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</si>
  <si>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</si>
  <si>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</si>
  <si>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</si>
  <si>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</si>
  <si>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</si>
  <si>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</si>
  <si>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</si>
  <si>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</si>
  <si>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</si>
  <si>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</si>
  <si>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</si>
  <si>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</si>
  <si>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</si>
  <si>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</si>
  <si>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</si>
  <si>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</si>
  <si>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</si>
  <si>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</si>
  <si>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</si>
  <si>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</si>
  <si>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</si>
  <si>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</si>
  <si>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</si>
  <si>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</si>
  <si>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</si>
  <si>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</si>
  <si>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</si>
  <si>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</si>
  <si>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</si>
  <si>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</si>
  <si>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</si>
  <si>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</si>
  <si>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</si>
  <si>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</si>
  <si>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</si>
  <si>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</si>
  <si>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</si>
  <si>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</si>
  <si>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</si>
  <si>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</si>
  <si>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</si>
  <si>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</si>
  <si>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</si>
  <si>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</si>
  <si>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</si>
  <si>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</si>
  <si>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</si>
  <si>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</si>
  <si>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</si>
  <si>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</si>
  <si>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</si>
  <si>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</si>
  <si>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</si>
  <si>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</si>
  <si>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</si>
  <si>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</si>
  <si>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</si>
  <si>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</si>
  <si>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</si>
  <si>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</si>
  <si>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</si>
  <si>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</si>
  <si>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</si>
  <si>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</si>
  <si>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</si>
  <si>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</si>
  <si>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</si>
  <si>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</si>
  <si>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</si>
  <si>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</si>
  <si>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</si>
  <si>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</si>
  <si>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</si>
  <si>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</si>
  <si>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</si>
  <si>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</si>
  <si>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</si>
  <si>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</si>
  <si>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</si>
  <si>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</si>
  <si>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</si>
  <si>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</si>
  <si>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</si>
  <si>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</si>
  <si>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</si>
  <si>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</si>
  <si>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</si>
  <si>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</si>
  <si>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</si>
  <si>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</si>
  <si>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</si>
  <si>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</si>
  <si>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</si>
  <si>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</si>
  <si>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</si>
  <si>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</si>
  <si>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</si>
  <si>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</si>
  <si>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</si>
  <si>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</si>
  <si>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</si>
  <si>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</si>
  <si>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</si>
  <si>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</si>
  <si>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</si>
  <si>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</si>
  <si>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</si>
  <si>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</si>
  <si>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</si>
  <si>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</si>
  <si>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</si>
  <si>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</si>
  <si>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</si>
  <si>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</si>
  <si>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</si>
  <si>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</si>
  <si>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</si>
  <si>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</si>
  <si>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</si>
  <si>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</si>
  <si>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</si>
  <si>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</si>
  <si>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</si>
  <si>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</si>
  <si>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</si>
  <si>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</si>
  <si>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</si>
  <si>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</si>
  <si>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</si>
  <si>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</si>
  <si>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</si>
  <si>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</si>
  <si>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</si>
  <si>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</si>
  <si>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</si>
  <si>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</si>
  <si>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</si>
  <si>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</si>
  <si>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</si>
  <si>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</si>
  <si>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</si>
  <si>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</si>
  <si>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</si>
  <si>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</si>
  <si>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</si>
  <si>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</si>
  <si>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</si>
  <si>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</si>
  <si>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</si>
  <si>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</si>
  <si>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</si>
  <si>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</si>
  <si>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</si>
  <si>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</si>
  <si>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</si>
  <si>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</si>
  <si>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</si>
  <si>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</si>
  <si>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</si>
  <si>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</si>
  <si>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</si>
  <si>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</si>
  <si>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</si>
  <si>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</si>
  <si>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</si>
  <si>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</si>
  <si>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</si>
  <si>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</si>
  <si>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</si>
  <si>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</si>
  <si>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</si>
  <si>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</si>
  <si>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</si>
  <si>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</si>
  <si>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</si>
  <si>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</si>
  <si>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</si>
  <si>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</si>
  <si>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</si>
  <si>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</si>
  <si>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</si>
  <si>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</si>
  <si>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</si>
  <si>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</si>
  <si>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</si>
  <si>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</si>
  <si>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</si>
  <si>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</si>
  <si>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</si>
  <si>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</si>
  <si>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</si>
  <si>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</si>
  <si>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</si>
  <si>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</si>
  <si>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</si>
  <si>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</si>
  <si>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</si>
  <si>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</si>
  <si>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</si>
  <si>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</si>
  <si>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</si>
  <si>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</si>
  <si>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</si>
  <si>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</si>
  <si>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</si>
  <si>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</si>
  <si>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</si>
  <si>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</si>
  <si>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</si>
  <si>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</si>
  <si>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</si>
  <si>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</si>
  <si>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</si>
  <si>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</si>
  <si>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</si>
  <si>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</si>
  <si>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</si>
  <si>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</si>
  <si>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</si>
  <si>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</si>
  <si>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</si>
  <si>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</si>
  <si>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</si>
  <si>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</si>
  <si>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</si>
  <si>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</si>
  <si>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</si>
  <si>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</si>
  <si>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</si>
  <si>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</si>
  <si>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</si>
  <si>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</si>
  <si>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</si>
  <si>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</si>
  <si>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</si>
  <si>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</si>
  <si>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</si>
  <si>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</si>
  <si>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</si>
  <si>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</si>
  <si>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</si>
  <si>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</si>
  <si>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</si>
  <si>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</si>
  <si>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</si>
  <si>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</si>
  <si>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</si>
  <si>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</si>
  <si>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</si>
  <si>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</si>
  <si>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</si>
  <si>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</si>
  <si>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</si>
  <si>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</si>
  <si>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</si>
  <si>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</si>
  <si>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</si>
  <si>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</si>
  <si>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</si>
  <si>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</si>
  <si>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</si>
  <si>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</si>
  <si>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</si>
  <si>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</si>
  <si>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</si>
  <si>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</si>
  <si>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</si>
  <si>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</si>
  <si>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</si>
  <si>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</si>
  <si>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</si>
  <si>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</si>
  <si>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</si>
  <si>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</si>
  <si>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</si>
  <si>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</si>
  <si>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</si>
  <si>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</si>
  <si>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</si>
  <si>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</si>
  <si>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</si>
  <si>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</si>
  <si>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</si>
  <si>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</si>
  <si>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</si>
  <si>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</si>
  <si>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</si>
  <si>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</si>
  <si>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</si>
  <si>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</si>
  <si>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</si>
  <si>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</si>
  <si>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</si>
  <si>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</si>
  <si>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</si>
  <si>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</si>
  <si>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</si>
  <si>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</si>
  <si>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</si>
  <si>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</si>
  <si>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</si>
  <si>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</si>
  <si>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</si>
  <si>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</si>
  <si>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</si>
  <si>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</si>
  <si>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</si>
  <si>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</si>
  <si>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</si>
  <si>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</si>
  <si>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</si>
  <si>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</si>
  <si>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</si>
  <si>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</si>
  <si>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</si>
  <si>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</si>
  <si>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</si>
  <si>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</si>
  <si>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</si>
  <si>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</si>
  <si>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</si>
  <si>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</si>
  <si>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</si>
  <si>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</si>
  <si>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</si>
  <si>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</si>
  <si>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</si>
  <si>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</si>
  <si>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</si>
  <si>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</si>
  <si>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</si>
  <si>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</si>
  <si>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</si>
  <si>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</si>
  <si>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</si>
  <si>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</si>
  <si>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</si>
  <si>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</si>
  <si>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</si>
  <si>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</si>
  <si>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</si>
  <si>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</si>
  <si>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</si>
  <si>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</si>
  <si>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</si>
  <si>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</si>
  <si>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</si>
  <si>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</si>
  <si>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</si>
  <si>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</si>
  <si>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</si>
  <si>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</si>
  <si>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</si>
  <si>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</si>
  <si>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</si>
  <si>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</si>
  <si>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</si>
  <si>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</si>
  <si>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</si>
  <si>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</si>
  <si>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</si>
  <si>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</si>
  <si>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</si>
  <si>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</si>
  <si>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</si>
  <si>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</si>
  <si>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</si>
  <si>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</si>
  <si>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</si>
  <si>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</si>
  <si>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</si>
  <si>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</si>
  <si>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</si>
  <si>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</si>
  <si>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</si>
  <si>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</si>
  <si>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</si>
  <si>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</si>
  <si>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</si>
  <si>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</si>
  <si>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</si>
  <si>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</si>
  <si>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</si>
  <si>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</si>
  <si>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</si>
  <si>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</si>
  <si>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</si>
  <si>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</si>
  <si>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</si>
  <si>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</si>
  <si>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</si>
  <si>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</si>
  <si>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</si>
  <si>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</si>
  <si>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</si>
  <si>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</si>
  <si>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</si>
  <si>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</si>
  <si>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</si>
  <si>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</si>
  <si>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</si>
  <si>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</si>
  <si>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</si>
  <si>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</si>
  <si>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</si>
  <si>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</si>
  <si>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</si>
  <si>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</si>
  <si>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</si>
  <si>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</si>
  <si>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</si>
  <si>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</si>
  <si>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</si>
  <si>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</si>
  <si>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</si>
  <si>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</si>
  <si>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</si>
  <si>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</si>
  <si>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</si>
  <si>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</si>
  <si>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</si>
  <si>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</si>
  <si>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</si>
  <si>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</si>
  <si>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</si>
  <si>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</si>
  <si>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</si>
  <si>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</si>
  <si>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</si>
  <si>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</si>
  <si>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</si>
  <si>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</si>
  <si>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</si>
  <si>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</si>
  <si>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</si>
  <si>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</si>
  <si>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</si>
  <si>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</si>
  <si>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</si>
  <si>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</si>
  <si>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</si>
  <si>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</si>
  <si>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</si>
  <si>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</si>
  <si>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</si>
  <si>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</si>
  <si>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</si>
  <si>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</si>
  <si>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</si>
  <si>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</si>
  <si>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</si>
  <si>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</si>
  <si>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</si>
  <si>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</si>
  <si>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</si>
  <si>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</si>
  <si>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</si>
  <si>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</si>
  <si>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</si>
  <si>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</si>
  <si>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</si>
  <si>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</si>
  <si>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</si>
  <si>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</si>
  <si>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</si>
  <si>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</si>
  <si>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</si>
  <si>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</si>
  <si>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</si>
  <si>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</si>
  <si>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</si>
  <si>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</si>
  <si>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</si>
  <si>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</si>
  <si>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</si>
  <si>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</si>
  <si>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</si>
  <si>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</si>
  <si>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</si>
  <si>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</si>
  <si>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</si>
  <si>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</si>
  <si>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</si>
  <si>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</si>
  <si>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</si>
  <si>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</si>
  <si>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</si>
  <si>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</si>
  <si>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</si>
  <si>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</si>
  <si>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</si>
  <si>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</si>
  <si>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</si>
  <si>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</si>
  <si>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</si>
  <si>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</si>
  <si>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</si>
  <si>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</si>
  <si>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</si>
  <si>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</si>
  <si>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</si>
  <si>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</si>
  <si>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</si>
  <si>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</si>
  <si>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</si>
  <si>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</si>
  <si>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</si>
  <si>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</si>
  <si>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</si>
  <si>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</si>
  <si>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</si>
  <si>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</si>
  <si>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</si>
  <si>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</si>
  <si>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</si>
  <si>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</si>
  <si>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</si>
  <si>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</si>
  <si>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</si>
  <si>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</si>
  <si>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</si>
  <si>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</si>
  <si>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</si>
  <si>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</si>
  <si>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</si>
  <si>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</si>
  <si>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</si>
  <si>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</si>
  <si>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</si>
  <si>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</si>
  <si>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</si>
  <si>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</si>
  <si>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</si>
  <si>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</si>
  <si>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</si>
  <si>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</si>
  <si>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</si>
  <si>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</si>
  <si>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</si>
  <si>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</si>
  <si>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</si>
  <si>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</si>
  <si>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</si>
  <si>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</si>
  <si>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</si>
  <si>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</si>
  <si>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</si>
  <si>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</si>
  <si>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</si>
  <si>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</si>
  <si>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</si>
  <si>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</si>
  <si>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</si>
  <si>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</si>
  <si>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</si>
  <si>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</si>
  <si>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</si>
  <si>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</si>
  <si>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</si>
  <si>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</si>
  <si>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</si>
  <si>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</si>
  <si>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</si>
  <si>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</si>
  <si>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</si>
  <si>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</si>
  <si>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</si>
  <si>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</si>
  <si>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</si>
  <si>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</si>
  <si>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</si>
  <si>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</si>
  <si>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</si>
  <si>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</si>
  <si>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</si>
  <si>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</si>
  <si>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</si>
  <si>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</si>
  <si>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</si>
  <si>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</si>
  <si>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</si>
  <si>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</si>
  <si>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</si>
  <si>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</si>
  <si>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</si>
  <si>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</si>
  <si>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</si>
  <si>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</si>
  <si>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</si>
  <si>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</si>
  <si>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</si>
  <si>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</si>
  <si>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</si>
  <si>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</si>
  <si>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</si>
  <si>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</si>
  <si>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</si>
  <si>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</si>
  <si>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</si>
  <si>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</si>
  <si>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</si>
  <si>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</si>
  <si>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</si>
  <si>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</si>
  <si>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</si>
  <si>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</si>
  <si>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</si>
  <si>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</si>
  <si>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</si>
  <si>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</si>
  <si>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</si>
  <si>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</si>
  <si>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</si>
  <si>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</si>
  <si>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</si>
  <si>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</si>
  <si>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</si>
  <si>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</si>
  <si>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</si>
  <si>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</si>
  <si>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</si>
  <si>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</si>
  <si>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</si>
  <si>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</si>
  <si>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</si>
  <si>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</si>
  <si>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</si>
  <si>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</si>
  <si>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</si>
  <si>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</si>
  <si>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</si>
  <si>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</si>
  <si>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</si>
  <si>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療養生活環境整備事業</t>
    <rPh sb="0" eb="2">
      <t>リョウヨウ</t>
    </rPh>
    <rPh sb="2" eb="4">
      <t>セイカツ</t>
    </rPh>
    <rPh sb="4" eb="6">
      <t>カンキョウ</t>
    </rPh>
    <rPh sb="6" eb="8">
      <t>セイビ</t>
    </rPh>
    <rPh sb="8" eb="10">
      <t>ジギョウ</t>
    </rPh>
    <phoneticPr fontId="5"/>
  </si>
  <si>
    <t>健康局</t>
    <rPh sb="0" eb="3">
      <t>ケンコウキョク</t>
    </rPh>
    <phoneticPr fontId="5"/>
  </si>
  <si>
    <t>難病対策課</t>
    <rPh sb="0" eb="2">
      <t>ナンビョウ</t>
    </rPh>
    <rPh sb="2" eb="5">
      <t>タイサクカ</t>
    </rPh>
    <phoneticPr fontId="5"/>
  </si>
  <si>
    <t>課長：尾崎　守正</t>
    <rPh sb="0" eb="2">
      <t>カチョウ</t>
    </rPh>
    <rPh sb="3" eb="5">
      <t>オザキ</t>
    </rPh>
    <rPh sb="6" eb="8">
      <t>モリマサ</t>
    </rPh>
    <phoneticPr fontId="5"/>
  </si>
  <si>
    <t>厚生労働省</t>
  </si>
  <si>
    <t>厚労</t>
  </si>
  <si>
    <t>難病の患者に対する医療等に関する法律（平成26年法律第50号）第28条</t>
  </si>
  <si>
    <t>療養生活環境整備事業について</t>
  </si>
  <si>
    <t>難病の患者に対する医療等に関する法律（平成26年法律第50号）第28条に基づき、難病の患者及びその家族等に対する相談支援や、難病の患者に対する医療等に係る人材育成、在宅療養患者に対する訪問看護を行うことにより、難病の患者の療養生活の質の維持向上を図る。
難病の患者に対する在宅療養支援等を行うことにより、難病の患者及びその家族の生活の質の向上に資する。</t>
  </si>
  <si>
    <t>①難病相談支援センター事業　（補助率1/2）
②難病患者等ホームヘルパー養成研修事業　（補助率1/2）
③在宅人工呼吸器使用患者支援事業　（補助率1/2）</t>
  </si>
  <si>
    <t>-</t>
  </si>
  <si>
    <t>疾病予防対策事業費等補助金</t>
    <rPh sb="0" eb="2">
      <t>シッペイ</t>
    </rPh>
    <rPh sb="2" eb="4">
      <t>ヨボウ</t>
    </rPh>
    <rPh sb="4" eb="6">
      <t>タイサク</t>
    </rPh>
    <rPh sb="6" eb="9">
      <t>ジギョウヒ</t>
    </rPh>
    <rPh sb="9" eb="10">
      <t>トウ</t>
    </rPh>
    <rPh sb="10" eb="13">
      <t>ホジョキン</t>
    </rPh>
    <phoneticPr fontId="5"/>
  </si>
  <si>
    <t>前年度の難病相談支援センターにおける相談件数以上</t>
  </si>
  <si>
    <t>難病相談支援センターにおける相談数</t>
  </si>
  <si>
    <t>件</t>
    <rPh sb="0" eb="1">
      <t>ケン</t>
    </rPh>
    <phoneticPr fontId="5"/>
  </si>
  <si>
    <t>難病相談支援センターにおける相談状況等に関する調査（難病対策課調べ）</t>
  </si>
  <si>
    <t>都道府県の難病相談支援センター設置数</t>
  </si>
  <si>
    <t>箇所</t>
    <rPh sb="0" eb="2">
      <t>カショ</t>
    </rPh>
    <phoneticPr fontId="5"/>
  </si>
  <si>
    <t>単位当たりコスト＝　X　／　Y
X：「執行額」
Y：「難病相談支援センター設置数」　　　　　　　　　　　　　　</t>
    <rPh sb="0" eb="2">
      <t>タンイ</t>
    </rPh>
    <rPh sb="2" eb="3">
      <t>ア</t>
    </rPh>
    <rPh sb="19" eb="21">
      <t>シッコウ</t>
    </rPh>
    <rPh sb="21" eb="22">
      <t>ガク</t>
    </rPh>
    <rPh sb="27" eb="29">
      <t>ナンビョウ</t>
    </rPh>
    <rPh sb="29" eb="31">
      <t>ソウダン</t>
    </rPh>
    <rPh sb="31" eb="33">
      <t>シエン</t>
    </rPh>
    <rPh sb="37" eb="40">
      <t>セッチスウ</t>
    </rPh>
    <phoneticPr fontId="5"/>
  </si>
  <si>
    <t>百万円／施設</t>
    <rPh sb="0" eb="2">
      <t>ヒャクマン</t>
    </rPh>
    <rPh sb="2" eb="3">
      <t>エン</t>
    </rPh>
    <rPh sb="4" eb="6">
      <t>シセツ</t>
    </rPh>
    <phoneticPr fontId="5"/>
  </si>
  <si>
    <t>　　X/Y</t>
  </si>
  <si>
    <t>537/73</t>
  </si>
  <si>
    <t>Ⅰ－５　感染症など健康を脅かす疾病を予防・防止するとともに、感染者等に必要な医療等を確保すること</t>
  </si>
  <si>
    <t>Ⅰ－５－２　難病等の予防・治療等を充実させること</t>
  </si>
  <si>
    <t>衛生行政報告例による難病法に基づく医療受給者証交付件数（アウトカム）</t>
  </si>
  <si>
    <t>難病患者に対し、総合的な相談支援や地域における受入病院の確保を図るとともに、在宅療養上の適切な支援を行うことにより、地域における難病患者対策の一層の推進と安定した療養生活の確保、難病患者及びその家族の生活の質（ＱＯＬ）の向上を図ることで難病対策を推進し、目標達成に寄与する。</t>
  </si>
  <si>
    <t>-</t>
    <phoneticPr fontId="5"/>
  </si>
  <si>
    <t>難病患者の療養環境の確保をするための事業であり、国費を投入しなければ事業目的が達成できない。</t>
  </si>
  <si>
    <t>難病対策の推進を確実に実施する必要があり、国が実施すべき事業である。</t>
  </si>
  <si>
    <t>難病患者に対する様々な事業を実施し、療養環境を確保するという政策目的達成に向けて、優先度の高い事業である。</t>
  </si>
  <si>
    <t>無</t>
  </si>
  <si>
    <t>少額随意契約を行っている。</t>
  </si>
  <si>
    <t>交付要綱により負担割合を定めており、妥当である。</t>
  </si>
  <si>
    <t>難病患者の療養環境の確保をするための単価として妥当である。</t>
  </si>
  <si>
    <t>交付申請書の審査をした上で、必要な経費を交付決定している。</t>
  </si>
  <si>
    <t>交付申請が見込みよりも下回ったため。</t>
  </si>
  <si>
    <t>‐</t>
  </si>
  <si>
    <t>△</t>
  </si>
  <si>
    <t>集計中</t>
  </si>
  <si>
    <t>見込みに見合ったものとなっている。</t>
  </si>
  <si>
    <t>難病相談支援センター事業は、都道府県毎に設置している難病相談支援センターの運営経費の補助事業である。一方、左記事業はハローワークが当該センターと連携して行う難病患者就労支援の強化のための事業であり、適切な役割分担を行っている。</t>
  </si>
  <si>
    <t>本事業は難病患者の療養環境の確保を推進するための事業であり、難病相談支援センターにおける相談数が増加傾向にある等、療養生活環境整備事業全体としてはニーズが高まっており、適切に実施されている。申請が見込みを下回ったため執行率については低い水準となったものの、支援を必要とする者に対し実施できており、適正に実施されている。
資金の流れ、費目・使途等についても適切であった。</t>
  </si>
  <si>
    <t>適切に予算を執行し、事業目標が概ね達成できていることから、難病患者の療養環境確保のための事業を引き続き推進していく。</t>
  </si>
  <si>
    <t>161</t>
    <phoneticPr fontId="5"/>
  </si>
  <si>
    <t>138</t>
    <phoneticPr fontId="5"/>
  </si>
  <si>
    <t>111</t>
    <phoneticPr fontId="5"/>
  </si>
  <si>
    <t>128</t>
    <phoneticPr fontId="5"/>
  </si>
  <si>
    <t>139</t>
    <phoneticPr fontId="5"/>
  </si>
  <si>
    <t>146</t>
    <phoneticPr fontId="5"/>
  </si>
  <si>
    <t>150</t>
    <phoneticPr fontId="5"/>
  </si>
  <si>
    <t>159</t>
    <phoneticPr fontId="5"/>
  </si>
  <si>
    <t>A.千葉県</t>
    <rPh sb="2" eb="5">
      <t>チバケン</t>
    </rPh>
    <phoneticPr fontId="5"/>
  </si>
  <si>
    <t>B.堺市</t>
    <rPh sb="2" eb="3">
      <t>サカイ</t>
    </rPh>
    <rPh sb="3" eb="4">
      <t>シ</t>
    </rPh>
    <phoneticPr fontId="5"/>
  </si>
  <si>
    <t>千葉県</t>
    <rPh sb="0" eb="3">
      <t>チバケン</t>
    </rPh>
    <phoneticPr fontId="5"/>
  </si>
  <si>
    <t>東京都</t>
    <rPh sb="0" eb="3">
      <t>トウキョウト</t>
    </rPh>
    <phoneticPr fontId="5"/>
  </si>
  <si>
    <t>補助金等交付</t>
  </si>
  <si>
    <t>兵庫県</t>
    <rPh sb="0" eb="3">
      <t>ヒョウゴケン</t>
    </rPh>
    <phoneticPr fontId="5"/>
  </si>
  <si>
    <t>福岡県</t>
    <rPh sb="0" eb="3">
      <t>フクオカケン</t>
    </rPh>
    <phoneticPr fontId="5"/>
  </si>
  <si>
    <t>群馬県</t>
    <rPh sb="0" eb="3">
      <t>グンマケン</t>
    </rPh>
    <phoneticPr fontId="5"/>
  </si>
  <si>
    <t>北海道</t>
    <rPh sb="0" eb="3">
      <t>ホッカイドウ</t>
    </rPh>
    <phoneticPr fontId="5"/>
  </si>
  <si>
    <t>徳島県</t>
    <rPh sb="0" eb="3">
      <t>トクシマケン</t>
    </rPh>
    <phoneticPr fontId="5"/>
  </si>
  <si>
    <t>埼玉県</t>
    <rPh sb="0" eb="3">
      <t>サイタマケン</t>
    </rPh>
    <phoneticPr fontId="5"/>
  </si>
  <si>
    <t>大阪府</t>
    <rPh sb="0" eb="3">
      <t>オオサカフ</t>
    </rPh>
    <phoneticPr fontId="5"/>
  </si>
  <si>
    <t>栃木県</t>
    <rPh sb="0" eb="3">
      <t>トチギケン</t>
    </rPh>
    <phoneticPr fontId="5"/>
  </si>
  <si>
    <t>堺市</t>
    <rPh sb="0" eb="2">
      <t>サカイシ</t>
    </rPh>
    <phoneticPr fontId="5"/>
  </si>
  <si>
    <t>福岡市</t>
    <rPh sb="0" eb="3">
      <t>フクオカシ</t>
    </rPh>
    <phoneticPr fontId="5"/>
  </si>
  <si>
    <t>京都市</t>
    <rPh sb="0" eb="3">
      <t>キョウトシ</t>
    </rPh>
    <phoneticPr fontId="5"/>
  </si>
  <si>
    <t>神戸市</t>
    <rPh sb="0" eb="3">
      <t>コウベシ</t>
    </rPh>
    <phoneticPr fontId="5"/>
  </si>
  <si>
    <t>札幌市</t>
    <rPh sb="0" eb="3">
      <t>サッポロシ</t>
    </rPh>
    <phoneticPr fontId="5"/>
  </si>
  <si>
    <t>仙台市</t>
    <rPh sb="0" eb="3">
      <t>センダイシ</t>
    </rPh>
    <phoneticPr fontId="5"/>
  </si>
  <si>
    <t>熊本市</t>
    <rPh sb="0" eb="3">
      <t>クマモトシ</t>
    </rPh>
    <phoneticPr fontId="5"/>
  </si>
  <si>
    <t>横浜市</t>
    <rPh sb="0" eb="3">
      <t>ヨコハマシ</t>
    </rPh>
    <phoneticPr fontId="5"/>
  </si>
  <si>
    <t>大阪市</t>
    <rPh sb="0" eb="3">
      <t>オオサカシ</t>
    </rPh>
    <phoneticPr fontId="5"/>
  </si>
  <si>
    <t>岡山市</t>
    <rPh sb="0" eb="3">
      <t>オカヤマシ</t>
    </rPh>
    <phoneticPr fontId="5"/>
  </si>
  <si>
    <t>報酬</t>
    <rPh sb="0" eb="2">
      <t>ホウシュウ</t>
    </rPh>
    <phoneticPr fontId="5"/>
  </si>
  <si>
    <t>在宅人工呼吸器使用患者支援事業の実施</t>
    <rPh sb="0" eb="2">
      <t>ザイタク</t>
    </rPh>
    <rPh sb="2" eb="4">
      <t>ジンコウ</t>
    </rPh>
    <rPh sb="4" eb="7">
      <t>コキュウキ</t>
    </rPh>
    <rPh sb="7" eb="9">
      <t>シヨウ</t>
    </rPh>
    <rPh sb="9" eb="11">
      <t>カンジャ</t>
    </rPh>
    <rPh sb="11" eb="13">
      <t>シエン</t>
    </rPh>
    <rPh sb="13" eb="14">
      <t>ゴト</t>
    </rPh>
    <rPh sb="14" eb="15">
      <t>ギョウ</t>
    </rPh>
    <rPh sb="16" eb="18">
      <t>ジッシ</t>
    </rPh>
    <phoneticPr fontId="5"/>
  </si>
  <si>
    <t>委託料</t>
    <rPh sb="0" eb="3">
      <t>イタクリョウ</t>
    </rPh>
    <phoneticPr fontId="5"/>
  </si>
  <si>
    <t>難病相談支援センター事業を実施</t>
    <rPh sb="0" eb="2">
      <t>ナンビョウ</t>
    </rPh>
    <rPh sb="2" eb="4">
      <t>ソウダン</t>
    </rPh>
    <rPh sb="4" eb="6">
      <t>シエン</t>
    </rPh>
    <rPh sb="10" eb="12">
      <t>ジギョウ</t>
    </rPh>
    <rPh sb="13" eb="15">
      <t>ジッシ</t>
    </rPh>
    <phoneticPr fontId="5"/>
  </si>
  <si>
    <t>難病患者等ホームヘルパー養成研修の実施</t>
    <rPh sb="0" eb="2">
      <t>ナンビョウ</t>
    </rPh>
    <rPh sb="2" eb="4">
      <t>カンジャ</t>
    </rPh>
    <rPh sb="4" eb="5">
      <t>トウ</t>
    </rPh>
    <rPh sb="12" eb="14">
      <t>ヨウセイ</t>
    </rPh>
    <rPh sb="14" eb="16">
      <t>ケンシュウ</t>
    </rPh>
    <rPh sb="17" eb="19">
      <t>ジッシ</t>
    </rPh>
    <phoneticPr fontId="5"/>
  </si>
  <si>
    <t>報償費</t>
    <rPh sb="0" eb="3">
      <t>ホウショウヒ</t>
    </rPh>
    <phoneticPr fontId="5"/>
  </si>
  <si>
    <t>使用料</t>
    <rPh sb="0" eb="3">
      <t>シヨウリョウ</t>
    </rPh>
    <phoneticPr fontId="5"/>
  </si>
  <si>
    <t>需用費</t>
    <rPh sb="0" eb="3">
      <t>ジュヨウヒ</t>
    </rPh>
    <phoneticPr fontId="5"/>
  </si>
  <si>
    <t>旅費</t>
    <rPh sb="0" eb="2">
      <t>リョヒ</t>
    </rPh>
    <phoneticPr fontId="5"/>
  </si>
  <si>
    <t>在宅人工呼吸器使用患者支援事業の実施</t>
  </si>
  <si>
    <t>委託料</t>
    <rPh sb="0" eb="3">
      <t>イタクリョウ</t>
    </rPh>
    <phoneticPr fontId="5"/>
  </si>
  <si>
    <t>役務費</t>
    <rPh sb="0" eb="2">
      <t>エキム</t>
    </rPh>
    <rPh sb="2" eb="3">
      <t>ヒ</t>
    </rPh>
    <phoneticPr fontId="5"/>
  </si>
  <si>
    <t>需用費</t>
    <rPh sb="0" eb="3">
      <t>ジュヨウヒ</t>
    </rPh>
    <phoneticPr fontId="5"/>
  </si>
  <si>
    <t>大阪府特定疾患研究会</t>
  </si>
  <si>
    <t>有限会社オフィスエイド</t>
  </si>
  <si>
    <t>在宅人工呼吸器使用患者支援事業の実施</t>
    <rPh sb="0" eb="2">
      <t>ザイタク</t>
    </rPh>
    <rPh sb="2" eb="4">
      <t>ジンコウ</t>
    </rPh>
    <rPh sb="4" eb="7">
      <t>コキュウキ</t>
    </rPh>
    <rPh sb="7" eb="9">
      <t>シヨウ</t>
    </rPh>
    <rPh sb="9" eb="11">
      <t>カンジャ</t>
    </rPh>
    <rPh sb="11" eb="13">
      <t>シエン</t>
    </rPh>
    <rPh sb="13" eb="15">
      <t>ジギョウ</t>
    </rPh>
    <rPh sb="16" eb="18">
      <t>ジッシ</t>
    </rPh>
    <phoneticPr fontId="5"/>
  </si>
  <si>
    <t>医療法人寿晄会おおさわクリニック</t>
  </si>
  <si>
    <t>医療法人寿晄会おおさわ．クリニック</t>
  </si>
  <si>
    <t>株式会社ハピネスＴＫ</t>
    <phoneticPr fontId="5"/>
  </si>
  <si>
    <t>スギメディカル株式会社</t>
    <phoneticPr fontId="5"/>
  </si>
  <si>
    <t>-</t>
    <phoneticPr fontId="5"/>
  </si>
  <si>
    <t>大阪府特定疾患研究会</t>
    <phoneticPr fontId="5"/>
  </si>
  <si>
    <t>D.大阪府特定疾患研究会</t>
    <phoneticPr fontId="5"/>
  </si>
  <si>
    <t>運営費</t>
    <rPh sb="0" eb="3">
      <t>ウンエイヒ</t>
    </rPh>
    <phoneticPr fontId="5"/>
  </si>
  <si>
    <t>C.千葉大学医学部附属病院</t>
    <rPh sb="2" eb="4">
      <t>チバ</t>
    </rPh>
    <rPh sb="4" eb="6">
      <t>ダイガク</t>
    </rPh>
    <rPh sb="6" eb="9">
      <t>イガクブ</t>
    </rPh>
    <rPh sb="9" eb="11">
      <t>フゾク</t>
    </rPh>
    <rPh sb="11" eb="13">
      <t>ビョウイン</t>
    </rPh>
    <phoneticPr fontId="5"/>
  </si>
  <si>
    <t>運営費</t>
    <rPh sb="0" eb="3">
      <t>ウンエイヒ</t>
    </rPh>
    <phoneticPr fontId="5"/>
  </si>
  <si>
    <t>難病相談支援センター事業等の実施</t>
    <rPh sb="0" eb="2">
      <t>ナンビョウ</t>
    </rPh>
    <rPh sb="2" eb="4">
      <t>ソウダン</t>
    </rPh>
    <rPh sb="4" eb="6">
      <t>シエン</t>
    </rPh>
    <rPh sb="10" eb="12">
      <t>ジギョウ</t>
    </rPh>
    <rPh sb="12" eb="13">
      <t>トウ</t>
    </rPh>
    <rPh sb="14" eb="16">
      <t>ジッシ</t>
    </rPh>
    <phoneticPr fontId="5"/>
  </si>
  <si>
    <t>千葉大学医学部附属病院</t>
  </si>
  <si>
    <t>順天堂大学医学部附属浦安病院</t>
  </si>
  <si>
    <t>東京慈恵会医科大学附属柏病院</t>
  </si>
  <si>
    <t>成田赤十字病院</t>
  </si>
  <si>
    <t>地方独立行政法人総合病院国保旭中央病院</t>
    <phoneticPr fontId="5"/>
  </si>
  <si>
    <t>地方独立行政法人総合病院国保旭中央病院</t>
  </si>
  <si>
    <t>長生郡市広域市町村圏組合公立長生病院</t>
  </si>
  <si>
    <t>医療法人鉄蕉会亀田総合病院</t>
  </si>
  <si>
    <t>君津中央病院</t>
  </si>
  <si>
    <t>帝京大学ちば医療センター</t>
    <phoneticPr fontId="5"/>
  </si>
  <si>
    <t>帝京大学ちば医療センター</t>
  </si>
  <si>
    <t>君津中央病院企業団</t>
    <rPh sb="6" eb="9">
      <t>キギョウダン</t>
    </rPh>
    <phoneticPr fontId="5"/>
  </si>
  <si>
    <t>528/82</t>
    <phoneticPr fontId="5"/>
  </si>
  <si>
    <t>難病相談・支援センターと連携した就労支援の強化</t>
    <rPh sb="0" eb="2">
      <t>ナンビョウ</t>
    </rPh>
    <rPh sb="2" eb="4">
      <t>ソウダン</t>
    </rPh>
    <rPh sb="5" eb="7">
      <t>シエン</t>
    </rPh>
    <rPh sb="12" eb="14">
      <t>レンケイ</t>
    </rPh>
    <rPh sb="16" eb="18">
      <t>シュウロウ</t>
    </rPh>
    <rPh sb="18" eb="20">
      <t>シエン</t>
    </rPh>
    <rPh sb="21" eb="23">
      <t>キョウカ</t>
    </rPh>
    <phoneticPr fontId="5"/>
  </si>
  <si>
    <t>難病相談支援センター事業等の実施</t>
    <rPh sb="12" eb="13">
      <t>トウ</t>
    </rPh>
    <phoneticPr fontId="5"/>
  </si>
  <si>
    <t>-</t>
    <phoneticPr fontId="5"/>
  </si>
  <si>
    <t>難病相談支援センター事業の実施</t>
    <phoneticPr fontId="5"/>
  </si>
  <si>
    <t>点検対象外</t>
    <rPh sb="0" eb="2">
      <t>テンケン</t>
    </rPh>
    <rPh sb="2" eb="5">
      <t>タイショウガイ</t>
    </rPh>
    <phoneticPr fontId="5"/>
  </si>
  <si>
    <t>難病の患者の療養生活の質の維持向上を図るために必要な事業であり、引き続き、必要な予算額を確保し、適正な執行に努めること。</t>
    <phoneticPr fontId="5"/>
  </si>
  <si>
    <t>-</t>
    <phoneticPr fontId="5"/>
  </si>
  <si>
    <t>548/82</t>
    <phoneticPr fontId="5"/>
  </si>
  <si>
    <t>798/82</t>
    <phoneticPr fontId="5"/>
  </si>
  <si>
    <t>引き続き、必要な予算額を確保し、適正な執行に努める。</t>
    <phoneticPr fontId="5"/>
  </si>
  <si>
    <t>難病相談支援センター事業において就労支援を実施する自治体の数の増</t>
    <rPh sb="0" eb="2">
      <t>ナンビョウ</t>
    </rPh>
    <rPh sb="2" eb="4">
      <t>ソウダン</t>
    </rPh>
    <rPh sb="4" eb="6">
      <t>シエン</t>
    </rPh>
    <rPh sb="10" eb="12">
      <t>ジギョウ</t>
    </rPh>
    <rPh sb="16" eb="18">
      <t>シュウロウ</t>
    </rPh>
    <rPh sb="18" eb="20">
      <t>シエン</t>
    </rPh>
    <rPh sb="21" eb="23">
      <t>ジッシ</t>
    </rPh>
    <rPh sb="25" eb="28">
      <t>ジチタイ</t>
    </rPh>
    <rPh sb="29" eb="30">
      <t>カズ</t>
    </rPh>
    <rPh sb="31" eb="32">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</si>
</sst>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51</xdr:col>
      <xdr:colOff>26625</xdr:colOff>
      <xdr:row>31</xdr:row>
      <xdr:rowOff>101960</xdr:rowOff>
    </xdr:to>
    <xdr:sp macro="" textlink="">
      <xdr:nvSpPr>
        <xdr:cNvPr id="2" name="テキスト ボックス 1"/>
        <xdr:cNvSpPr txBox="1"/>
      </xdr:nvSpPr>
      <xdr:spPr>
        <a:xfrm>
          <a:off x="9201150" y="9991725"/>
          <a:ext cx="1131525" cy="340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xdr:txBody>
    </xdr:sp>
    <xdr:clientData/>
  </xdr:twoCellAnchor>
  <xdr:twoCellAnchor>
    <xdr:from>
      <xdr:col>46</xdr:col>
      <xdr:colOff>0</xdr:colOff>
      <xdr:row>132</xdr:row>
      <xdr:rowOff>0</xdr:rowOff>
    </xdr:from>
    <xdr:to>
      <xdr:col>49</xdr:col>
      <xdr:colOff>228381</xdr:colOff>
      <xdr:row>133</xdr:row>
      <xdr:rowOff>87293</xdr:rowOff>
    </xdr:to>
    <xdr:sp macro="" textlink="">
      <xdr:nvSpPr>
        <xdr:cNvPr id="12" name="テキスト ボックス 11"/>
        <xdr:cNvSpPr txBox="1"/>
      </xdr:nvSpPr>
      <xdr:spPr>
        <a:xfrm>
          <a:off x="9201150" y="15259050"/>
          <a:ext cx="828456" cy="325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oneCellAnchor>
    <xdr:from>
      <xdr:col>23</xdr:col>
      <xdr:colOff>121801</xdr:colOff>
      <xdr:row>749</xdr:row>
      <xdr:rowOff>231322</xdr:rowOff>
    </xdr:from>
    <xdr:ext cx="1689100" cy="492753"/>
    <xdr:sp macro="" textlink="">
      <xdr:nvSpPr>
        <xdr:cNvPr id="14" name="テキスト ボックス 13"/>
        <xdr:cNvSpPr txBox="1"/>
      </xdr:nvSpPr>
      <xdr:spPr>
        <a:xfrm>
          <a:off x="4722376" y="39579097"/>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en-US" altLang="ja-JP" sz="1200"/>
            <a:t>548</a:t>
          </a:r>
          <a:r>
            <a:rPr kumimoji="1" lang="ja-JP" altLang="en-US" sz="1200"/>
            <a:t>百万円</a:t>
          </a:r>
        </a:p>
      </xdr:txBody>
    </xdr:sp>
    <xdr:clientData/>
  </xdr:oneCellAnchor>
  <xdr:twoCellAnchor>
    <xdr:from>
      <xdr:col>20</xdr:col>
      <xdr:colOff>191435</xdr:colOff>
      <xdr:row>751</xdr:row>
      <xdr:rowOff>801</xdr:rowOff>
    </xdr:from>
    <xdr:to>
      <xdr:col>34</xdr:col>
      <xdr:colOff>121795</xdr:colOff>
      <xdr:row>753</xdr:row>
      <xdr:rowOff>90061</xdr:rowOff>
    </xdr:to>
    <xdr:sp macro="" textlink="">
      <xdr:nvSpPr>
        <xdr:cNvPr id="15" name="大かっこ 14"/>
        <xdr:cNvSpPr/>
      </xdr:nvSpPr>
      <xdr:spPr>
        <a:xfrm>
          <a:off x="4191935" y="40053426"/>
          <a:ext cx="2730710" cy="794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療養生活環境整備等事業を実施する補助事業者に資金を補助</a:t>
          </a:r>
        </a:p>
      </xdr:txBody>
    </xdr:sp>
    <xdr:clientData/>
  </xdr:twoCellAnchor>
  <xdr:twoCellAnchor>
    <xdr:from>
      <xdr:col>16</xdr:col>
      <xdr:colOff>54429</xdr:colOff>
      <xdr:row>753</xdr:row>
      <xdr:rowOff>125132</xdr:rowOff>
    </xdr:from>
    <xdr:to>
      <xdr:col>25</xdr:col>
      <xdr:colOff>199119</xdr:colOff>
      <xdr:row>754</xdr:row>
      <xdr:rowOff>244928</xdr:rowOff>
    </xdr:to>
    <xdr:cxnSp macro="">
      <xdr:nvCxnSpPr>
        <xdr:cNvPr id="16" name="直線矢印コネクタ 15"/>
        <xdr:cNvCxnSpPr/>
      </xdr:nvCxnSpPr>
      <xdr:spPr>
        <a:xfrm flipH="1">
          <a:off x="3254829" y="40882607"/>
          <a:ext cx="1944915" cy="4722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23188</xdr:colOff>
      <xdr:row>753</xdr:row>
      <xdr:rowOff>103255</xdr:rowOff>
    </xdr:from>
    <xdr:to>
      <xdr:col>36</xdr:col>
      <xdr:colOff>163286</xdr:colOff>
      <xdr:row>754</xdr:row>
      <xdr:rowOff>272143</xdr:rowOff>
    </xdr:to>
    <xdr:cxnSp macro="">
      <xdr:nvCxnSpPr>
        <xdr:cNvPr id="17" name="直線矢印コネクタ 16"/>
        <xdr:cNvCxnSpPr/>
      </xdr:nvCxnSpPr>
      <xdr:spPr>
        <a:xfrm>
          <a:off x="5623888" y="40860730"/>
          <a:ext cx="1740298" cy="5213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90581</xdr:colOff>
      <xdr:row>755</xdr:row>
      <xdr:rowOff>56029</xdr:rowOff>
    </xdr:from>
    <xdr:ext cx="2374900" cy="1141400"/>
    <xdr:sp macro="" textlink="">
      <xdr:nvSpPr>
        <xdr:cNvPr id="18" name="テキスト ボックス 17"/>
        <xdr:cNvSpPr txBox="1"/>
      </xdr:nvSpPr>
      <xdr:spPr>
        <a:xfrm>
          <a:off x="2490881" y="41518354"/>
          <a:ext cx="2374900" cy="1141400"/>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①難病相談支援センター事業</a:t>
          </a:r>
          <a:endParaRPr lang="ja-JP" altLang="ja-JP">
            <a:effectLst/>
          </a:endParaRPr>
        </a:p>
        <a:p>
          <a:pPr eaLnBrk="1" fontAlgn="auto" latinLnBrk="0" hangingPunct="1"/>
          <a:r>
            <a:rPr kumimoji="1" lang="ja-JP" altLang="ja-JP" sz="1100">
              <a:solidFill>
                <a:schemeClr val="tx1"/>
              </a:solidFill>
              <a:effectLst/>
              <a:latin typeface="+mn-lt"/>
              <a:ea typeface="+mn-ea"/>
              <a:cs typeface="+mn-cs"/>
            </a:rPr>
            <a:t>②難病患者等ホームヘルパー養成</a:t>
          </a:r>
          <a:endParaRPr lang="ja-JP" altLang="ja-JP">
            <a:effectLst/>
          </a:endParaRPr>
        </a:p>
        <a:p>
          <a:pPr eaLnBrk="1" fontAlgn="auto" latinLnBrk="0" hangingPunct="1"/>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研修事業</a:t>
          </a:r>
          <a:endParaRPr lang="ja-JP" altLang="ja-JP">
            <a:effectLst/>
          </a:endParaRPr>
        </a:p>
        <a:p>
          <a:r>
            <a:rPr kumimoji="1" lang="ja-JP" altLang="ja-JP" sz="1100">
              <a:solidFill>
                <a:schemeClr val="tx1"/>
              </a:solidFill>
              <a:effectLst/>
              <a:latin typeface="+mn-lt"/>
              <a:ea typeface="+mn-ea"/>
              <a:cs typeface="+mn-cs"/>
            </a:rPr>
            <a:t>③在宅人工呼吸器使用患者支援事業</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oneCellAnchor>
    <xdr:from>
      <xdr:col>32</xdr:col>
      <xdr:colOff>127136</xdr:colOff>
      <xdr:row>755</xdr:row>
      <xdr:rowOff>87245</xdr:rowOff>
    </xdr:from>
    <xdr:ext cx="2438400" cy="1123791"/>
    <xdr:sp macro="" textlink="">
      <xdr:nvSpPr>
        <xdr:cNvPr id="19" name="テキスト ボックス 18"/>
        <xdr:cNvSpPr txBox="1"/>
      </xdr:nvSpPr>
      <xdr:spPr>
        <a:xfrm>
          <a:off x="6527936" y="41549570"/>
          <a:ext cx="2438400" cy="1123791"/>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①難病相談支援センター事業</a:t>
          </a:r>
          <a:endParaRPr lang="ja-JP" altLang="ja-JP">
            <a:effectLst/>
          </a:endParaRPr>
        </a:p>
        <a:p>
          <a:pPr eaLnBrk="1" fontAlgn="auto" latinLnBrk="0" hangingPunct="1"/>
          <a:r>
            <a:rPr kumimoji="1" lang="ja-JP" altLang="ja-JP" sz="1100">
              <a:solidFill>
                <a:schemeClr val="tx1"/>
              </a:solidFill>
              <a:effectLst/>
              <a:latin typeface="+mn-lt"/>
              <a:ea typeface="+mn-ea"/>
              <a:cs typeface="+mn-cs"/>
            </a:rPr>
            <a:t>②難病患者等ホームヘルパー養成</a:t>
          </a:r>
          <a:endParaRPr lang="ja-JP" altLang="ja-JP">
            <a:effectLst/>
          </a:endParaRPr>
        </a:p>
        <a:p>
          <a:pPr eaLnBrk="1" fontAlgn="auto" latinLnBrk="0" hangingPunct="1"/>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研修事業</a:t>
          </a:r>
          <a:endParaRPr lang="ja-JP" altLang="ja-JP">
            <a:effectLst/>
          </a:endParaRPr>
        </a:p>
        <a:p>
          <a:r>
            <a:rPr kumimoji="1" lang="ja-JP" altLang="ja-JP" sz="1100">
              <a:solidFill>
                <a:schemeClr val="tx1"/>
              </a:solidFill>
              <a:effectLst/>
              <a:latin typeface="+mn-lt"/>
              <a:ea typeface="+mn-ea"/>
              <a:cs typeface="+mn-cs"/>
            </a:rPr>
            <a:t>③在宅人工呼吸器使用患者支援事業</a:t>
          </a:r>
          <a:endParaRPr lang="ja-JP" altLang="ja-JP">
            <a:effectLst/>
          </a:endParaRPr>
        </a:p>
        <a:p>
          <a:endParaRPr kumimoji="1" lang="en-US" altLang="ja-JP" sz="1100"/>
        </a:p>
      </xdr:txBody>
    </xdr:sp>
    <xdr:clientData/>
  </xdr:oneCellAnchor>
  <xdr:oneCellAnchor>
    <xdr:from>
      <xdr:col>14</xdr:col>
      <xdr:colOff>185777</xdr:colOff>
      <xdr:row>758</xdr:row>
      <xdr:rowOff>318033</xdr:rowOff>
    </xdr:from>
    <xdr:ext cx="1261884" cy="292452"/>
    <xdr:sp macro="" textlink="">
      <xdr:nvSpPr>
        <xdr:cNvPr id="20" name="テキスト ボックス 19"/>
        <xdr:cNvSpPr txBox="1"/>
      </xdr:nvSpPr>
      <xdr:spPr>
        <a:xfrm>
          <a:off x="2986127" y="42837633"/>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35</xdr:col>
      <xdr:colOff>143939</xdr:colOff>
      <xdr:row>758</xdr:row>
      <xdr:rowOff>280146</xdr:rowOff>
    </xdr:from>
    <xdr:ext cx="1261884" cy="292452"/>
    <xdr:sp macro="" textlink="">
      <xdr:nvSpPr>
        <xdr:cNvPr id="21" name="テキスト ボックス 20"/>
        <xdr:cNvSpPr txBox="1"/>
      </xdr:nvSpPr>
      <xdr:spPr>
        <a:xfrm>
          <a:off x="7144814" y="42799746"/>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12</xdr:col>
      <xdr:colOff>83243</xdr:colOff>
      <xdr:row>759</xdr:row>
      <xdr:rowOff>306828</xdr:rowOff>
    </xdr:from>
    <xdr:to>
      <xdr:col>23</xdr:col>
      <xdr:colOff>131803</xdr:colOff>
      <xdr:row>761</xdr:row>
      <xdr:rowOff>323264</xdr:rowOff>
    </xdr:to>
    <xdr:sp macro="" textlink="">
      <xdr:nvSpPr>
        <xdr:cNvPr id="22" name="テキスト ボックス 21"/>
        <xdr:cNvSpPr txBox="1"/>
      </xdr:nvSpPr>
      <xdr:spPr>
        <a:xfrm>
          <a:off x="2483543" y="43178853"/>
          <a:ext cx="2248835" cy="721286"/>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　都道府県（</a:t>
          </a:r>
          <a:r>
            <a:rPr kumimoji="1" lang="en-US" altLang="ja-JP" sz="1100">
              <a:solidFill>
                <a:schemeClr val="dk1"/>
              </a:solidFill>
              <a:latin typeface="+mn-lt"/>
              <a:ea typeface="+mn-ea"/>
              <a:cs typeface="+mn-cs"/>
            </a:rPr>
            <a:t>47</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436</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163286</xdr:colOff>
      <xdr:row>759</xdr:row>
      <xdr:rowOff>318834</xdr:rowOff>
    </xdr:from>
    <xdr:to>
      <xdr:col>45</xdr:col>
      <xdr:colOff>0</xdr:colOff>
      <xdr:row>761</xdr:row>
      <xdr:rowOff>312964</xdr:rowOff>
    </xdr:to>
    <xdr:sp macro="" textlink="">
      <xdr:nvSpPr>
        <xdr:cNvPr id="23" name="テキスト ボックス 22"/>
        <xdr:cNvSpPr txBox="1"/>
      </xdr:nvSpPr>
      <xdr:spPr>
        <a:xfrm>
          <a:off x="6564086" y="43190859"/>
          <a:ext cx="2437039" cy="698980"/>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　指定都市（</a:t>
          </a:r>
          <a:r>
            <a:rPr kumimoji="1" lang="en-US" altLang="ja-JP" sz="1100">
              <a:solidFill>
                <a:schemeClr val="dk1"/>
              </a:solidFill>
              <a:latin typeface="+mn-lt"/>
              <a:ea typeface="+mn-ea"/>
              <a:cs typeface="+mn-cs"/>
            </a:rPr>
            <a:t>20</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112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13607</xdr:colOff>
      <xdr:row>762</xdr:row>
      <xdr:rowOff>114728</xdr:rowOff>
    </xdr:from>
    <xdr:to>
      <xdr:col>25</xdr:col>
      <xdr:colOff>47225</xdr:colOff>
      <xdr:row>766</xdr:row>
      <xdr:rowOff>40821</xdr:rowOff>
    </xdr:to>
    <xdr:sp macro="" textlink="">
      <xdr:nvSpPr>
        <xdr:cNvPr id="24" name="大かっこ 23"/>
        <xdr:cNvSpPr/>
      </xdr:nvSpPr>
      <xdr:spPr>
        <a:xfrm>
          <a:off x="2013857" y="44044028"/>
          <a:ext cx="3033993" cy="19644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○以下事業の実施</a:t>
          </a:r>
          <a:endParaRPr kumimoji="1" lang="en-US" altLang="ja-JP" sz="1100"/>
        </a:p>
        <a:p>
          <a:r>
            <a:rPr kumimoji="1" lang="ja-JP" altLang="ja-JP" sz="1100">
              <a:solidFill>
                <a:schemeClr val="tx1"/>
              </a:solidFill>
              <a:effectLst/>
              <a:latin typeface="+mn-lt"/>
              <a:ea typeface="+mn-ea"/>
              <a:cs typeface="+mn-cs"/>
            </a:rPr>
            <a:t>・相談支援、就労支援の実施</a:t>
          </a:r>
          <a:endParaRPr lang="ja-JP" altLang="ja-JP">
            <a:effectLst/>
          </a:endParaRPr>
        </a:p>
        <a:p>
          <a:pPr eaLnBrk="1" fontAlgn="auto" latinLnBrk="0" hangingPunct="1"/>
          <a:r>
            <a:rPr kumimoji="1" lang="ja-JP" altLang="ja-JP" sz="1100">
              <a:solidFill>
                <a:schemeClr val="tx1"/>
              </a:solidFill>
              <a:effectLst/>
              <a:latin typeface="+mn-lt"/>
              <a:ea typeface="+mn-ea"/>
              <a:cs typeface="+mn-cs"/>
            </a:rPr>
            <a:t>・難病患者等ホームヘルパー養成</a:t>
          </a:r>
          <a:endParaRPr lang="ja-JP" altLang="ja-JP">
            <a:effectLst/>
          </a:endParaRPr>
        </a:p>
        <a:p>
          <a:pPr eaLnBrk="1" fontAlgn="auto" latinLnBrk="0" hangingPunct="1"/>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の実施</a:t>
          </a:r>
          <a:endParaRPr lang="ja-JP" altLang="ja-JP">
            <a:effectLst/>
          </a:endParaRPr>
        </a:p>
        <a:p>
          <a:r>
            <a:rPr kumimoji="1" lang="ja-JP" altLang="ja-JP" sz="1100">
              <a:solidFill>
                <a:schemeClr val="tx1"/>
              </a:solidFill>
              <a:effectLst/>
              <a:latin typeface="+mn-lt"/>
              <a:ea typeface="+mn-ea"/>
              <a:cs typeface="+mn-cs"/>
            </a:rPr>
            <a:t>・在宅人工呼吸器使用患者支援事</a:t>
          </a:r>
          <a:endParaRPr lang="ja-JP" altLang="ja-JP">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業の実施</a:t>
          </a:r>
          <a:endParaRPr lang="ja-JP" altLang="ja-JP">
            <a:effectLst/>
          </a:endParaRPr>
        </a:p>
        <a:p>
          <a:r>
            <a:rPr lang="ja-JP" altLang="ja-JP" sz="1100">
              <a:solidFill>
                <a:schemeClr val="tx1"/>
              </a:solidFill>
              <a:effectLst/>
              <a:latin typeface="+mn-lt"/>
              <a:ea typeface="+mn-ea"/>
              <a:cs typeface="+mn-cs"/>
            </a:rPr>
            <a:t>○難病相談支援センター事業を実施</a:t>
          </a:r>
          <a:endParaRPr lang="ja-JP" altLang="ja-JP">
            <a:effectLst/>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する事業者の選定</a:t>
          </a:r>
          <a:endParaRPr lang="ja-JP" altLang="ja-JP">
            <a:effectLst/>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31</xdr:col>
      <xdr:colOff>158479</xdr:colOff>
      <xdr:row>762</xdr:row>
      <xdr:rowOff>70970</xdr:rowOff>
    </xdr:from>
    <xdr:to>
      <xdr:col>47</xdr:col>
      <xdr:colOff>81643</xdr:colOff>
      <xdr:row>766</xdr:row>
      <xdr:rowOff>-1</xdr:rowOff>
    </xdr:to>
    <xdr:sp macro="" textlink="">
      <xdr:nvSpPr>
        <xdr:cNvPr id="25" name="大かっこ 24"/>
        <xdr:cNvSpPr/>
      </xdr:nvSpPr>
      <xdr:spPr>
        <a:xfrm>
          <a:off x="6359254" y="44000270"/>
          <a:ext cx="3123564" cy="19673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○以下事業の実施</a:t>
          </a:r>
          <a:endParaRPr lang="ja-JP" altLang="ja-JP">
            <a:effectLst/>
          </a:endParaRPr>
        </a:p>
        <a:p>
          <a:r>
            <a:rPr kumimoji="1" lang="ja-JP" altLang="ja-JP" sz="1100">
              <a:solidFill>
                <a:schemeClr val="tx1"/>
              </a:solidFill>
              <a:effectLst/>
              <a:latin typeface="+mn-lt"/>
              <a:ea typeface="+mn-ea"/>
              <a:cs typeface="+mn-cs"/>
            </a:rPr>
            <a:t>・相談支援、就労支援の実施</a:t>
          </a:r>
          <a:endParaRPr lang="ja-JP" altLang="ja-JP">
            <a:effectLst/>
          </a:endParaRPr>
        </a:p>
        <a:p>
          <a:pPr eaLnBrk="1" fontAlgn="auto" latinLnBrk="0" hangingPunct="1"/>
          <a:r>
            <a:rPr kumimoji="1" lang="ja-JP" altLang="ja-JP" sz="1100">
              <a:solidFill>
                <a:schemeClr val="tx1"/>
              </a:solidFill>
              <a:effectLst/>
              <a:latin typeface="+mn-lt"/>
              <a:ea typeface="+mn-ea"/>
              <a:cs typeface="+mn-cs"/>
            </a:rPr>
            <a:t>・難病患者等ホームヘルパー養成</a:t>
          </a:r>
          <a:endParaRPr lang="ja-JP" altLang="ja-JP">
            <a:effectLst/>
          </a:endParaRPr>
        </a:p>
        <a:p>
          <a:pPr eaLnBrk="1" fontAlgn="auto" latinLnBrk="0" hangingPunct="1"/>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の実施</a:t>
          </a:r>
          <a:endParaRPr lang="ja-JP" altLang="ja-JP">
            <a:effectLst/>
          </a:endParaRPr>
        </a:p>
        <a:p>
          <a:r>
            <a:rPr kumimoji="1" lang="ja-JP" altLang="ja-JP" sz="1100">
              <a:solidFill>
                <a:schemeClr val="tx1"/>
              </a:solidFill>
              <a:effectLst/>
              <a:latin typeface="+mn-lt"/>
              <a:ea typeface="+mn-ea"/>
              <a:cs typeface="+mn-cs"/>
            </a:rPr>
            <a:t>・在宅人工呼吸器使用患者支援事</a:t>
          </a:r>
          <a:endParaRPr lang="ja-JP" altLang="ja-JP">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業の実施</a:t>
          </a:r>
          <a:endParaRPr lang="ja-JP" altLang="ja-JP">
            <a:effectLst/>
          </a:endParaRPr>
        </a:p>
        <a:p>
          <a:r>
            <a:rPr lang="ja-JP" altLang="ja-JP" sz="1100">
              <a:solidFill>
                <a:schemeClr val="tx1"/>
              </a:solidFill>
              <a:effectLst/>
              <a:latin typeface="+mn-lt"/>
              <a:ea typeface="+mn-ea"/>
              <a:cs typeface="+mn-cs"/>
            </a:rPr>
            <a:t>○難病相談支援センター事業を実施</a:t>
          </a:r>
          <a:endParaRPr lang="ja-JP" altLang="ja-JP">
            <a:effectLst/>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する事業者の選定</a:t>
          </a:r>
          <a:endParaRPr lang="ja-JP" altLang="ja-JP">
            <a:effectLst/>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16</xdr:col>
      <xdr:colOff>13607</xdr:colOff>
      <xdr:row>765</xdr:row>
      <xdr:rowOff>639536</xdr:rowOff>
    </xdr:from>
    <xdr:to>
      <xdr:col>16</xdr:col>
      <xdr:colOff>15074</xdr:colOff>
      <xdr:row>766</xdr:row>
      <xdr:rowOff>342368</xdr:rowOff>
    </xdr:to>
    <xdr:cxnSp macro="">
      <xdr:nvCxnSpPr>
        <xdr:cNvPr id="26" name="直線矢印コネクタ 25"/>
        <xdr:cNvCxnSpPr/>
      </xdr:nvCxnSpPr>
      <xdr:spPr>
        <a:xfrm>
          <a:off x="3214007" y="45940436"/>
          <a:ext cx="1467" cy="3695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767</xdr:row>
      <xdr:rowOff>116460</xdr:rowOff>
    </xdr:from>
    <xdr:to>
      <xdr:col>24</xdr:col>
      <xdr:colOff>81643</xdr:colOff>
      <xdr:row>769</xdr:row>
      <xdr:rowOff>127000</xdr:rowOff>
    </xdr:to>
    <xdr:sp macro="" textlink="">
      <xdr:nvSpPr>
        <xdr:cNvPr id="27" name="テキスト ボックス 26"/>
        <xdr:cNvSpPr txBox="1"/>
      </xdr:nvSpPr>
      <xdr:spPr>
        <a:xfrm>
          <a:off x="2438400" y="49443260"/>
          <a:ext cx="2520043" cy="607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C </a:t>
          </a:r>
          <a:r>
            <a:rPr kumimoji="1" lang="ja-JP" altLang="en-US" sz="1100">
              <a:solidFill>
                <a:sysClr val="windowText" lastClr="000000"/>
              </a:solidFill>
            </a:rPr>
            <a:t>　民間団体等（</a:t>
          </a:r>
          <a:r>
            <a:rPr kumimoji="1" lang="en-US" altLang="ja-JP" sz="1100">
              <a:solidFill>
                <a:sysClr val="windowText" lastClr="000000"/>
              </a:solidFill>
            </a:rPr>
            <a:t>9</a:t>
          </a:r>
          <a:r>
            <a:rPr kumimoji="1" lang="ja-JP" altLang="en-US" sz="1100">
              <a:solidFill>
                <a:sysClr val="windowText" lastClr="000000"/>
              </a:solidFill>
            </a:rPr>
            <a:t>）　</a:t>
          </a:r>
          <a:r>
            <a:rPr kumimoji="1" lang="en-US" altLang="ja-JP" sz="1100">
              <a:solidFill>
                <a:sysClr val="windowText" lastClr="000000"/>
              </a:solidFill>
            </a:rPr>
            <a:t>13.5</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gn="ctr"/>
          <a:r>
            <a:rPr kumimoji="1" lang="ja-JP" altLang="en-US" sz="1100" baseline="0">
              <a:solidFill>
                <a:sysClr val="windowText" lastClr="000000"/>
              </a:solidFill>
            </a:rPr>
            <a:t>（千葉県の場合）</a:t>
          </a:r>
          <a:endParaRPr kumimoji="1" lang="en-US" altLang="ja-JP" sz="1100" baseline="0">
            <a:solidFill>
              <a:sysClr val="windowText" lastClr="000000"/>
            </a:solidFill>
          </a:endParaRPr>
        </a:p>
      </xdr:txBody>
    </xdr:sp>
    <xdr:clientData/>
  </xdr:twoCellAnchor>
  <xdr:twoCellAnchor>
    <xdr:from>
      <xdr:col>10</xdr:col>
      <xdr:colOff>97304</xdr:colOff>
      <xdr:row>769</xdr:row>
      <xdr:rowOff>311975</xdr:rowOff>
    </xdr:from>
    <xdr:to>
      <xdr:col>25</xdr:col>
      <xdr:colOff>64186</xdr:colOff>
      <xdr:row>772</xdr:row>
      <xdr:rowOff>267558</xdr:rowOff>
    </xdr:to>
    <xdr:sp macro="" textlink="">
      <xdr:nvSpPr>
        <xdr:cNvPr id="28" name="大かっこ 27"/>
        <xdr:cNvSpPr/>
      </xdr:nvSpPr>
      <xdr:spPr>
        <a:xfrm>
          <a:off x="2129304" y="50235675"/>
          <a:ext cx="3014882" cy="1098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・難病相談支援センター事業の実施</a:t>
          </a:r>
          <a:endParaRPr lang="ja-JP" altLang="ja-JP">
            <a:effectLst/>
          </a:endParaRPr>
        </a:p>
        <a:p>
          <a:r>
            <a:rPr kumimoji="1" lang="ja-JP" altLang="ja-JP" sz="1100">
              <a:solidFill>
                <a:schemeClr val="tx1"/>
              </a:solidFill>
              <a:effectLst/>
              <a:latin typeface="+mn-lt"/>
              <a:ea typeface="+mn-ea"/>
              <a:cs typeface="+mn-cs"/>
            </a:rPr>
            <a:t>・在宅人工呼吸器使用患者支援事業の実施</a:t>
          </a:r>
          <a:endParaRPr lang="ja-JP" altLang="ja-JP">
            <a:effectLst/>
          </a:endParaRPr>
        </a:p>
      </xdr:txBody>
    </xdr:sp>
    <xdr:clientData/>
  </xdr:twoCellAnchor>
  <xdr:twoCellAnchor>
    <xdr:from>
      <xdr:col>33</xdr:col>
      <xdr:colOff>52696</xdr:colOff>
      <xdr:row>767</xdr:row>
      <xdr:rowOff>90981</xdr:rowOff>
    </xdr:from>
    <xdr:to>
      <xdr:col>47</xdr:col>
      <xdr:colOff>108858</xdr:colOff>
      <xdr:row>769</xdr:row>
      <xdr:rowOff>139700</xdr:rowOff>
    </xdr:to>
    <xdr:sp macro="" textlink="">
      <xdr:nvSpPr>
        <xdr:cNvPr id="29" name="テキスト ボックス 28"/>
        <xdr:cNvSpPr txBox="1"/>
      </xdr:nvSpPr>
      <xdr:spPr>
        <a:xfrm>
          <a:off x="6758296" y="49417781"/>
          <a:ext cx="2900962" cy="6456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baseline="0">
              <a:solidFill>
                <a:sysClr val="windowText" lastClr="000000"/>
              </a:solidFill>
            </a:rPr>
            <a:t>D </a:t>
          </a:r>
          <a:r>
            <a:rPr kumimoji="1" lang="ja-JP" altLang="en-US" sz="1100" baseline="0">
              <a:solidFill>
                <a:sysClr val="windowText" lastClr="000000"/>
              </a:solidFill>
            </a:rPr>
            <a:t>　民間企業（</a:t>
          </a:r>
          <a:r>
            <a:rPr kumimoji="1" lang="en-US" altLang="ja-JP" sz="1100" baseline="0">
              <a:solidFill>
                <a:sysClr val="windowText" lastClr="000000"/>
              </a:solidFill>
            </a:rPr>
            <a:t>5</a:t>
          </a:r>
          <a:r>
            <a:rPr kumimoji="1" lang="ja-JP" altLang="en-US" sz="1100" baseline="0">
              <a:solidFill>
                <a:sysClr val="windowText" lastClr="000000"/>
              </a:solidFill>
            </a:rPr>
            <a:t>）　</a:t>
          </a:r>
          <a:r>
            <a:rPr kumimoji="1" lang="en-US" altLang="ja-JP" sz="1100" baseline="0">
              <a:solidFill>
                <a:sysClr val="windowText" lastClr="000000"/>
              </a:solidFill>
            </a:rPr>
            <a:t>34.4</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gn="ctr">
            <a:lnSpc>
              <a:spcPts val="1300"/>
            </a:lnSpc>
          </a:pPr>
          <a:r>
            <a:rPr kumimoji="1" lang="ja-JP" altLang="en-US" sz="1100" baseline="0">
              <a:solidFill>
                <a:sysClr val="windowText" lastClr="000000"/>
              </a:solidFill>
            </a:rPr>
            <a:t>（堺市の場合）</a:t>
          </a:r>
          <a:endParaRPr kumimoji="1" lang="en-US" altLang="ja-JP" sz="1100" baseline="0">
            <a:solidFill>
              <a:sysClr val="windowText" lastClr="000000"/>
            </a:solidFill>
          </a:endParaRPr>
        </a:p>
      </xdr:txBody>
    </xdr:sp>
    <xdr:clientData/>
  </xdr:twoCellAnchor>
  <xdr:twoCellAnchor>
    <xdr:from>
      <xdr:col>39</xdr:col>
      <xdr:colOff>178359</xdr:colOff>
      <xdr:row>765</xdr:row>
      <xdr:rowOff>612588</xdr:rowOff>
    </xdr:from>
    <xdr:to>
      <xdr:col>39</xdr:col>
      <xdr:colOff>181534</xdr:colOff>
      <xdr:row>766</xdr:row>
      <xdr:rowOff>338230</xdr:rowOff>
    </xdr:to>
    <xdr:cxnSp macro="">
      <xdr:nvCxnSpPr>
        <xdr:cNvPr id="30" name="直線矢印コネクタ 29"/>
        <xdr:cNvCxnSpPr/>
      </xdr:nvCxnSpPr>
      <xdr:spPr>
        <a:xfrm flipH="1">
          <a:off x="7979334" y="45913488"/>
          <a:ext cx="3175" cy="3923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156079</xdr:colOff>
      <xdr:row>766</xdr:row>
      <xdr:rowOff>435294</xdr:rowOff>
    </xdr:from>
    <xdr:ext cx="1723549" cy="292452"/>
    <xdr:sp macro="" textlink="">
      <xdr:nvSpPr>
        <xdr:cNvPr id="31" name="テキスト ボックス 30"/>
        <xdr:cNvSpPr txBox="1"/>
      </xdr:nvSpPr>
      <xdr:spPr>
        <a:xfrm>
          <a:off x="2556379" y="46402944"/>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oneCellAnchor>
    <xdr:from>
      <xdr:col>35</xdr:col>
      <xdr:colOff>67835</xdr:colOff>
      <xdr:row>766</xdr:row>
      <xdr:rowOff>370649</xdr:rowOff>
    </xdr:from>
    <xdr:ext cx="1950214" cy="292452"/>
    <xdr:sp macro="" textlink="">
      <xdr:nvSpPr>
        <xdr:cNvPr id="32" name="テキスト ボックス 31"/>
        <xdr:cNvSpPr txBox="1"/>
      </xdr:nvSpPr>
      <xdr:spPr>
        <a:xfrm>
          <a:off x="7179835" y="49024349"/>
          <a:ext cx="195021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随意契約（少額等）</a:t>
          </a:r>
          <a:r>
            <a:rPr kumimoji="1" lang="en-US" altLang="ja-JP" sz="1200"/>
            <a:t>】</a:t>
          </a:r>
          <a:endParaRPr kumimoji="1" lang="ja-JP" altLang="en-US" sz="1200"/>
        </a:p>
      </xdr:txBody>
    </xdr:sp>
    <xdr:clientData/>
  </xdr:oneCellAnchor>
  <xdr:twoCellAnchor>
    <xdr:from>
      <xdr:col>32</xdr:col>
      <xdr:colOff>25744</xdr:colOff>
      <xdr:row>769</xdr:row>
      <xdr:rowOff>225878</xdr:rowOff>
    </xdr:from>
    <xdr:to>
      <xdr:col>48</xdr:col>
      <xdr:colOff>77230</xdr:colOff>
      <xdr:row>772</xdr:row>
      <xdr:rowOff>178315</xdr:rowOff>
    </xdr:to>
    <xdr:sp macro="" textlink="">
      <xdr:nvSpPr>
        <xdr:cNvPr id="33" name="大かっこ 32"/>
        <xdr:cNvSpPr/>
      </xdr:nvSpPr>
      <xdr:spPr>
        <a:xfrm>
          <a:off x="6528144" y="50149578"/>
          <a:ext cx="3302686" cy="10954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・難病相談支援センター事業の実施</a:t>
          </a:r>
          <a:endParaRPr lang="ja-JP" altLang="ja-JP">
            <a:effectLst/>
          </a:endParaRPr>
        </a:p>
        <a:p>
          <a:r>
            <a:rPr kumimoji="1" lang="ja-JP" altLang="ja-JP" sz="1100">
              <a:solidFill>
                <a:schemeClr val="tx1"/>
              </a:solidFill>
              <a:effectLst/>
              <a:latin typeface="+mn-lt"/>
              <a:ea typeface="+mn-ea"/>
              <a:cs typeface="+mn-cs"/>
            </a:rPr>
            <a:t>・在宅人工呼吸器使用患者支援事業の実施</a:t>
          </a:r>
          <a:endParaRPr kumimoji="1" lang="en-US" altLang="ja-JP" sz="1100">
            <a:solidFill>
              <a:schemeClr val="tx1"/>
            </a:solidFill>
            <a:effectLst/>
            <a:latin typeface="+mn-lt"/>
            <a:ea typeface="+mn-ea"/>
            <a:cs typeface="+mn-cs"/>
          </a:endParaRPr>
        </a:p>
        <a:p>
          <a:r>
            <a:rPr lang="ja-JP" altLang="en-US">
              <a:effectLst/>
            </a:rPr>
            <a:t>・難病患者等ホームヘルパー養成研修の実施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5" zoomScale="75" zoomScaleNormal="75" zoomScaleSheetLayoutView="75" zoomScalePageLayoutView="85" workbookViewId="0">
      <selection activeCell="BA23" sqref="BA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405</v>
      </c>
      <c r="AJ2" s="949" t="s">
        <v>717</v>
      </c>
      <c r="AK2" s="949"/>
      <c r="AL2" s="949"/>
      <c r="AM2" s="949"/>
      <c r="AN2" s="98" t="s">
        <v>405</v>
      </c>
      <c r="AO2" s="949">
        <v>20</v>
      </c>
      <c r="AP2" s="949"/>
      <c r="AQ2" s="949"/>
      <c r="AR2" s="99" t="s">
        <v>710</v>
      </c>
      <c r="AS2" s="955">
        <v>219</v>
      </c>
      <c r="AT2" s="955"/>
      <c r="AU2" s="955"/>
      <c r="AV2" s="98" t="str">
        <f>IF(AW2="","","-")</f>
        <v/>
      </c>
      <c r="AW2" s="915"/>
      <c r="AX2" s="915"/>
    </row>
    <row r="3" spans="1:50" ht="21" customHeight="1" thickBot="1" x14ac:dyDescent="0.2">
      <c r="A3" s="871" t="s">
        <v>703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716</v>
      </c>
      <c r="AK3" s="873"/>
      <c r="AL3" s="873"/>
      <c r="AM3" s="873"/>
      <c r="AN3" s="873"/>
      <c r="AO3" s="873"/>
      <c r="AP3" s="873"/>
      <c r="AQ3" s="873"/>
      <c r="AR3" s="873"/>
      <c r="AS3" s="873"/>
      <c r="AT3" s="873"/>
      <c r="AU3" s="873"/>
      <c r="AV3" s="873"/>
      <c r="AW3" s="873"/>
      <c r="AX3" s="24" t="s">
        <v>65</v>
      </c>
    </row>
    <row r="4" spans="1:50" ht="24.75" customHeight="1" x14ac:dyDescent="0.15">
      <c r="A4" s="710" t="s">
        <v>25</v>
      </c>
      <c r="B4" s="711"/>
      <c r="C4" s="711"/>
      <c r="D4" s="711"/>
      <c r="E4" s="711"/>
      <c r="F4" s="711"/>
      <c r="G4" s="688" t="s">
        <v>712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3" t="s">
        <v>487</v>
      </c>
      <c r="H5" s="844"/>
      <c r="I5" s="844"/>
      <c r="J5" s="844"/>
      <c r="K5" s="844"/>
      <c r="L5" s="844"/>
      <c r="M5" s="845" t="s">
        <v>66</v>
      </c>
      <c r="N5" s="846"/>
      <c r="O5" s="846"/>
      <c r="P5" s="846"/>
      <c r="Q5" s="846"/>
      <c r="R5" s="847"/>
      <c r="S5" s="848" t="s">
        <v>70</v>
      </c>
      <c r="T5" s="844"/>
      <c r="U5" s="844"/>
      <c r="V5" s="844"/>
      <c r="W5" s="844"/>
      <c r="X5" s="849"/>
      <c r="Y5" s="704" t="s">
        <v>3</v>
      </c>
      <c r="Z5" s="547"/>
      <c r="AA5" s="547"/>
      <c r="AB5" s="547"/>
      <c r="AC5" s="547"/>
      <c r="AD5" s="548"/>
      <c r="AE5" s="705" t="s">
        <v>714</v>
      </c>
      <c r="AF5" s="705"/>
      <c r="AG5" s="705"/>
      <c r="AH5" s="705"/>
      <c r="AI5" s="705"/>
      <c r="AJ5" s="705"/>
      <c r="AK5" s="705"/>
      <c r="AL5" s="705"/>
      <c r="AM5" s="705"/>
      <c r="AN5" s="705"/>
      <c r="AO5" s="705"/>
      <c r="AP5" s="706"/>
      <c r="AQ5" s="707" t="s">
        <v>715</v>
      </c>
      <c r="AR5" s="708"/>
      <c r="AS5" s="708"/>
      <c r="AT5" s="708"/>
      <c r="AU5" s="708"/>
      <c r="AV5" s="708"/>
      <c r="AW5" s="708"/>
      <c r="AX5" s="709"/>
    </row>
    <row r="6" spans="1:50" ht="39" customHeight="1" x14ac:dyDescent="0.15">
      <c r="A6" s="712" t="s">
        <v>4</v>
      </c>
      <c r="B6" s="713"/>
      <c r="C6" s="713"/>
      <c r="D6" s="713"/>
      <c r="E6" s="713"/>
      <c r="F6" s="71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718</v>
      </c>
      <c r="H7" s="503"/>
      <c r="I7" s="503"/>
      <c r="J7" s="503"/>
      <c r="K7" s="503"/>
      <c r="L7" s="503"/>
      <c r="M7" s="503"/>
      <c r="N7" s="503"/>
      <c r="O7" s="503"/>
      <c r="P7" s="503"/>
      <c r="Q7" s="503"/>
      <c r="R7" s="503"/>
      <c r="S7" s="503"/>
      <c r="T7" s="503"/>
      <c r="U7" s="503"/>
      <c r="V7" s="503"/>
      <c r="W7" s="503"/>
      <c r="X7" s="504"/>
      <c r="Y7" s="927" t="s">
        <v>388</v>
      </c>
      <c r="Z7" s="444"/>
      <c r="AA7" s="444"/>
      <c r="AB7" s="444"/>
      <c r="AC7" s="444"/>
      <c r="AD7" s="928"/>
      <c r="AE7" s="916" t="s">
        <v>719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256</v>
      </c>
      <c r="B8" s="500"/>
      <c r="C8" s="500"/>
      <c r="D8" s="500"/>
      <c r="E8" s="500"/>
      <c r="F8" s="501"/>
      <c r="G8" s="950" t="str">
        <f>入力規則等!A27</f>
        <v>-</v>
      </c>
      <c r="H8" s="726"/>
      <c r="I8" s="726"/>
      <c r="J8" s="726"/>
      <c r="K8" s="726"/>
      <c r="L8" s="726"/>
      <c r="M8" s="726"/>
      <c r="N8" s="726"/>
      <c r="O8" s="726"/>
      <c r="P8" s="726"/>
      <c r="Q8" s="726"/>
      <c r="R8" s="726"/>
      <c r="S8" s="726"/>
      <c r="T8" s="726"/>
      <c r="U8" s="726"/>
      <c r="V8" s="726"/>
      <c r="W8" s="726"/>
      <c r="X8" s="951"/>
      <c r="Y8" s="850" t="s">
        <v>257</v>
      </c>
      <c r="Z8" s="851"/>
      <c r="AA8" s="851"/>
      <c r="AB8" s="851"/>
      <c r="AC8" s="851"/>
      <c r="AD8" s="852"/>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3" t="s">
        <v>23</v>
      </c>
      <c r="B9" s="854"/>
      <c r="C9" s="854"/>
      <c r="D9" s="854"/>
      <c r="E9" s="854"/>
      <c r="F9" s="854"/>
      <c r="G9" s="855" t="s">
        <v>720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6" t="s">
        <v>30</v>
      </c>
      <c r="B10" s="667"/>
      <c r="C10" s="667"/>
      <c r="D10" s="667"/>
      <c r="E10" s="667"/>
      <c r="F10" s="667"/>
      <c r="G10" s="757" t="s">
        <v>721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8" t="s">
        <v>24</v>
      </c>
      <c r="B12" s="969"/>
      <c r="C12" s="969"/>
      <c r="D12" s="969"/>
      <c r="E12" s="969"/>
      <c r="F12" s="970"/>
      <c r="G12" s="763"/>
      <c r="H12" s="764"/>
      <c r="I12" s="764"/>
      <c r="J12" s="764"/>
      <c r="K12" s="764"/>
      <c r="L12" s="764"/>
      <c r="M12" s="764"/>
      <c r="N12" s="764"/>
      <c r="O12" s="764"/>
      <c r="P12" s="451" t="s">
        <v>389</v>
      </c>
      <c r="Q12" s="446"/>
      <c r="R12" s="446"/>
      <c r="S12" s="446"/>
      <c r="T12" s="446"/>
      <c r="U12" s="446"/>
      <c r="V12" s="447"/>
      <c r="W12" s="451" t="s">
        <v>411</v>
      </c>
      <c r="X12" s="446"/>
      <c r="Y12" s="446"/>
      <c r="Z12" s="446"/>
      <c r="AA12" s="446"/>
      <c r="AB12" s="446"/>
      <c r="AC12" s="447"/>
      <c r="AD12" s="451" t="s">
        <v>700</v>
      </c>
      <c r="AE12" s="446"/>
      <c r="AF12" s="446"/>
      <c r="AG12" s="446"/>
      <c r="AH12" s="446"/>
      <c r="AI12" s="446"/>
      <c r="AJ12" s="447"/>
      <c r="AK12" s="451" t="s">
        <v>704</v>
      </c>
      <c r="AL12" s="446"/>
      <c r="AM12" s="446"/>
      <c r="AN12" s="446"/>
      <c r="AO12" s="446"/>
      <c r="AP12" s="446"/>
      <c r="AQ12" s="447"/>
      <c r="AR12" s="451" t="s">
        <v>705</v>
      </c>
      <c r="AS12" s="446"/>
      <c r="AT12" s="446"/>
      <c r="AU12" s="446"/>
      <c r="AV12" s="446"/>
      <c r="AW12" s="446"/>
      <c r="AX12" s="728"/>
    </row>
    <row r="13" spans="1:50" ht="21" customHeight="1" x14ac:dyDescent="0.15">
      <c r="A13" s="620"/>
      <c r="B13" s="621"/>
      <c r="C13" s="621"/>
      <c r="D13" s="621"/>
      <c r="E13" s="621"/>
      <c r="F13" s="622"/>
      <c r="G13" s="729" t="s">
        <v>6</v>
      </c>
      <c r="H13" s="730"/>
      <c r="I13" s="767" t="s">
        <v>7</v>
      </c>
      <c r="J13" s="768"/>
      <c r="K13" s="768"/>
      <c r="L13" s="768"/>
      <c r="M13" s="768"/>
      <c r="N13" s="768"/>
      <c r="O13" s="769"/>
      <c r="P13" s="663">
        <v>772</v>
      </c>
      <c r="Q13" s="664"/>
      <c r="R13" s="664"/>
      <c r="S13" s="664"/>
      <c r="T13" s="664"/>
      <c r="U13" s="664"/>
      <c r="V13" s="665"/>
      <c r="W13" s="663">
        <v>775</v>
      </c>
      <c r="X13" s="664"/>
      <c r="Y13" s="664"/>
      <c r="Z13" s="664"/>
      <c r="AA13" s="664"/>
      <c r="AB13" s="664"/>
      <c r="AC13" s="665"/>
      <c r="AD13" s="663">
        <v>805</v>
      </c>
      <c r="AE13" s="664"/>
      <c r="AF13" s="664"/>
      <c r="AG13" s="664"/>
      <c r="AH13" s="664"/>
      <c r="AI13" s="664"/>
      <c r="AJ13" s="665"/>
      <c r="AK13" s="663">
        <v>798</v>
      </c>
      <c r="AL13" s="664"/>
      <c r="AM13" s="664"/>
      <c r="AN13" s="664"/>
      <c r="AO13" s="664"/>
      <c r="AP13" s="664"/>
      <c r="AQ13" s="665"/>
      <c r="AR13" s="924">
        <v>900</v>
      </c>
      <c r="AS13" s="925"/>
      <c r="AT13" s="925"/>
      <c r="AU13" s="925"/>
      <c r="AV13" s="925"/>
      <c r="AW13" s="925"/>
      <c r="AX13" s="926"/>
    </row>
    <row r="14" spans="1:50" ht="21" customHeight="1" x14ac:dyDescent="0.15">
      <c r="A14" s="620"/>
      <c r="B14" s="621"/>
      <c r="C14" s="621"/>
      <c r="D14" s="621"/>
      <c r="E14" s="621"/>
      <c r="F14" s="622"/>
      <c r="G14" s="731"/>
      <c r="H14" s="732"/>
      <c r="I14" s="717" t="s">
        <v>8</v>
      </c>
      <c r="J14" s="765"/>
      <c r="K14" s="765"/>
      <c r="L14" s="765"/>
      <c r="M14" s="765"/>
      <c r="N14" s="765"/>
      <c r="O14" s="766"/>
      <c r="P14" s="663" t="s">
        <v>722</v>
      </c>
      <c r="Q14" s="664"/>
      <c r="R14" s="664"/>
      <c r="S14" s="664"/>
      <c r="T14" s="664"/>
      <c r="U14" s="664"/>
      <c r="V14" s="665"/>
      <c r="W14" s="663" t="s">
        <v>722</v>
      </c>
      <c r="X14" s="664"/>
      <c r="Y14" s="664"/>
      <c r="Z14" s="664"/>
      <c r="AA14" s="664"/>
      <c r="AB14" s="664"/>
      <c r="AC14" s="665"/>
      <c r="AD14" s="663" t="s">
        <v>722</v>
      </c>
      <c r="AE14" s="664"/>
      <c r="AF14" s="664"/>
      <c r="AG14" s="664"/>
      <c r="AH14" s="664"/>
      <c r="AI14" s="664"/>
      <c r="AJ14" s="665"/>
      <c r="AK14" s="663" t="s">
        <v>722</v>
      </c>
      <c r="AL14" s="664"/>
      <c r="AM14" s="664"/>
      <c r="AN14" s="664"/>
      <c r="AO14" s="664"/>
      <c r="AP14" s="664"/>
      <c r="AQ14" s="665"/>
      <c r="AR14" s="791"/>
      <c r="AS14" s="791"/>
      <c r="AT14" s="791"/>
      <c r="AU14" s="791"/>
      <c r="AV14" s="791"/>
      <c r="AW14" s="791"/>
      <c r="AX14" s="792"/>
    </row>
    <row r="15" spans="1:50" ht="21" customHeight="1" x14ac:dyDescent="0.15">
      <c r="A15" s="620"/>
      <c r="B15" s="621"/>
      <c r="C15" s="621"/>
      <c r="D15" s="621"/>
      <c r="E15" s="621"/>
      <c r="F15" s="622"/>
      <c r="G15" s="731"/>
      <c r="H15" s="732"/>
      <c r="I15" s="717" t="s">
        <v>51</v>
      </c>
      <c r="J15" s="718"/>
      <c r="K15" s="718"/>
      <c r="L15" s="718"/>
      <c r="M15" s="718"/>
      <c r="N15" s="718"/>
      <c r="O15" s="719"/>
      <c r="P15" s="663" t="s">
        <v>722</v>
      </c>
      <c r="Q15" s="664"/>
      <c r="R15" s="664"/>
      <c r="S15" s="664"/>
      <c r="T15" s="664"/>
      <c r="U15" s="664"/>
      <c r="V15" s="665"/>
      <c r="W15" s="663" t="s">
        <v>722</v>
      </c>
      <c r="X15" s="664"/>
      <c r="Y15" s="664"/>
      <c r="Z15" s="664"/>
      <c r="AA15" s="664"/>
      <c r="AB15" s="664"/>
      <c r="AC15" s="665"/>
      <c r="AD15" s="663" t="s">
        <v>722</v>
      </c>
      <c r="AE15" s="664"/>
      <c r="AF15" s="664"/>
      <c r="AG15" s="664"/>
      <c r="AH15" s="664"/>
      <c r="AI15" s="664"/>
      <c r="AJ15" s="665"/>
      <c r="AK15" s="663" t="s">
        <v>722</v>
      </c>
      <c r="AL15" s="664"/>
      <c r="AM15" s="664"/>
      <c r="AN15" s="664"/>
      <c r="AO15" s="664"/>
      <c r="AP15" s="664"/>
      <c r="AQ15" s="665"/>
      <c r="AR15" s="663"/>
      <c r="AS15" s="664"/>
      <c r="AT15" s="664"/>
      <c r="AU15" s="664"/>
      <c r="AV15" s="664"/>
      <c r="AW15" s="664"/>
      <c r="AX15" s="808"/>
    </row>
    <row r="16" spans="1:50" ht="21" customHeight="1" x14ac:dyDescent="0.15">
      <c r="A16" s="620"/>
      <c r="B16" s="621"/>
      <c r="C16" s="621"/>
      <c r="D16" s="621"/>
      <c r="E16" s="621"/>
      <c r="F16" s="622"/>
      <c r="G16" s="731"/>
      <c r="H16" s="732"/>
      <c r="I16" s="717" t="s">
        <v>52</v>
      </c>
      <c r="J16" s="718"/>
      <c r="K16" s="718"/>
      <c r="L16" s="718"/>
      <c r="M16" s="718"/>
      <c r="N16" s="718"/>
      <c r="O16" s="719"/>
      <c r="P16" s="663" t="s">
        <v>722</v>
      </c>
      <c r="Q16" s="664"/>
      <c r="R16" s="664"/>
      <c r="S16" s="664"/>
      <c r="T16" s="664"/>
      <c r="U16" s="664"/>
      <c r="V16" s="665"/>
      <c r="W16" s="663" t="s">
        <v>722</v>
      </c>
      <c r="X16" s="664"/>
      <c r="Y16" s="664"/>
      <c r="Z16" s="664"/>
      <c r="AA16" s="664"/>
      <c r="AB16" s="664"/>
      <c r="AC16" s="665"/>
      <c r="AD16" s="663" t="s">
        <v>722</v>
      </c>
      <c r="AE16" s="664"/>
      <c r="AF16" s="664"/>
      <c r="AG16" s="664"/>
      <c r="AH16" s="664"/>
      <c r="AI16" s="664"/>
      <c r="AJ16" s="665"/>
      <c r="AK16" s="663" t="s">
        <v>722</v>
      </c>
      <c r="AL16" s="664"/>
      <c r="AM16" s="664"/>
      <c r="AN16" s="664"/>
      <c r="AO16" s="664"/>
      <c r="AP16" s="664"/>
      <c r="AQ16" s="665"/>
      <c r="AR16" s="760"/>
      <c r="AS16" s="761"/>
      <c r="AT16" s="761"/>
      <c r="AU16" s="761"/>
      <c r="AV16" s="761"/>
      <c r="AW16" s="761"/>
      <c r="AX16" s="762"/>
    </row>
    <row r="17" spans="1:50" ht="24.75" customHeight="1" x14ac:dyDescent="0.15">
      <c r="A17" s="620"/>
      <c r="B17" s="621"/>
      <c r="C17" s="621"/>
      <c r="D17" s="621"/>
      <c r="E17" s="621"/>
      <c r="F17" s="622"/>
      <c r="G17" s="731"/>
      <c r="H17" s="732"/>
      <c r="I17" s="717" t="s">
        <v>50</v>
      </c>
      <c r="J17" s="765"/>
      <c r="K17" s="765"/>
      <c r="L17" s="765"/>
      <c r="M17" s="765"/>
      <c r="N17" s="765"/>
      <c r="O17" s="766"/>
      <c r="P17" s="663" t="s">
        <v>722</v>
      </c>
      <c r="Q17" s="664"/>
      <c r="R17" s="664"/>
      <c r="S17" s="664"/>
      <c r="T17" s="664"/>
      <c r="U17" s="664"/>
      <c r="V17" s="665"/>
      <c r="W17" s="663" t="s">
        <v>722</v>
      </c>
      <c r="X17" s="664"/>
      <c r="Y17" s="664"/>
      <c r="Z17" s="664"/>
      <c r="AA17" s="664"/>
      <c r="AB17" s="664"/>
      <c r="AC17" s="665"/>
      <c r="AD17" s="663" t="s">
        <v>722</v>
      </c>
      <c r="AE17" s="664"/>
      <c r="AF17" s="664"/>
      <c r="AG17" s="664"/>
      <c r="AH17" s="664"/>
      <c r="AI17" s="664"/>
      <c r="AJ17" s="665"/>
      <c r="AK17" s="663" t="s">
        <v>722</v>
      </c>
      <c r="AL17" s="664"/>
      <c r="AM17" s="664"/>
      <c r="AN17" s="664"/>
      <c r="AO17" s="664"/>
      <c r="AP17" s="664"/>
      <c r="AQ17" s="665"/>
      <c r="AR17" s="922"/>
      <c r="AS17" s="922"/>
      <c r="AT17" s="922"/>
      <c r="AU17" s="922"/>
      <c r="AV17" s="922"/>
      <c r="AW17" s="922"/>
      <c r="AX17" s="923"/>
    </row>
    <row r="18" spans="1:50" ht="24.75" customHeight="1" x14ac:dyDescent="0.15">
      <c r="A18" s="620"/>
      <c r="B18" s="621"/>
      <c r="C18" s="621"/>
      <c r="D18" s="621"/>
      <c r="E18" s="621"/>
      <c r="F18" s="622"/>
      <c r="G18" s="733"/>
      <c r="H18" s="734"/>
      <c r="I18" s="722" t="s">
        <v>20</v>
      </c>
      <c r="J18" s="723"/>
      <c r="K18" s="723"/>
      <c r="L18" s="723"/>
      <c r="M18" s="723"/>
      <c r="N18" s="723"/>
      <c r="O18" s="724"/>
      <c r="P18" s="882">
        <f>SUM(P13:V17)</f>
        <v>772</v>
      </c>
      <c r="Q18" s="883"/>
      <c r="R18" s="883"/>
      <c r="S18" s="883"/>
      <c r="T18" s="883"/>
      <c r="U18" s="883"/>
      <c r="V18" s="884"/>
      <c r="W18" s="882">
        <f>SUM(W13:AC17)</f>
        <v>775</v>
      </c>
      <c r="X18" s="883"/>
      <c r="Y18" s="883"/>
      <c r="Z18" s="883"/>
      <c r="AA18" s="883"/>
      <c r="AB18" s="883"/>
      <c r="AC18" s="884"/>
      <c r="AD18" s="882">
        <f>SUM(AD13:AJ17)</f>
        <v>805</v>
      </c>
      <c r="AE18" s="883"/>
      <c r="AF18" s="883"/>
      <c r="AG18" s="883"/>
      <c r="AH18" s="883"/>
      <c r="AI18" s="883"/>
      <c r="AJ18" s="884"/>
      <c r="AK18" s="882">
        <f>SUM(AK13:AQ17)</f>
        <v>798</v>
      </c>
      <c r="AL18" s="883"/>
      <c r="AM18" s="883"/>
      <c r="AN18" s="883"/>
      <c r="AO18" s="883"/>
      <c r="AP18" s="883"/>
      <c r="AQ18" s="884"/>
      <c r="AR18" s="882">
        <f>SUM(AR13:AX17)</f>
        <v>900</v>
      </c>
      <c r="AS18" s="883"/>
      <c r="AT18" s="883"/>
      <c r="AU18" s="883"/>
      <c r="AV18" s="883"/>
      <c r="AW18" s="883"/>
      <c r="AX18" s="885"/>
    </row>
    <row r="19" spans="1:50" ht="24.75" customHeight="1" x14ac:dyDescent="0.15">
      <c r="A19" s="620"/>
      <c r="B19" s="621"/>
      <c r="C19" s="621"/>
      <c r="D19" s="621"/>
      <c r="E19" s="621"/>
      <c r="F19" s="622"/>
      <c r="G19" s="880" t="s">
        <v>9</v>
      </c>
      <c r="H19" s="881"/>
      <c r="I19" s="881"/>
      <c r="J19" s="881"/>
      <c r="K19" s="881"/>
      <c r="L19" s="881"/>
      <c r="M19" s="881"/>
      <c r="N19" s="881"/>
      <c r="O19" s="881"/>
      <c r="P19" s="663">
        <v>537</v>
      </c>
      <c r="Q19" s="664"/>
      <c r="R19" s="664"/>
      <c r="S19" s="664"/>
      <c r="T19" s="664"/>
      <c r="U19" s="664"/>
      <c r="V19" s="665"/>
      <c r="W19" s="663">
        <v>528</v>
      </c>
      <c r="X19" s="664"/>
      <c r="Y19" s="664"/>
      <c r="Z19" s="664"/>
      <c r="AA19" s="664"/>
      <c r="AB19" s="664"/>
      <c r="AC19" s="665"/>
      <c r="AD19" s="663">
        <v>548</v>
      </c>
      <c r="AE19" s="664"/>
      <c r="AF19" s="664"/>
      <c r="AG19" s="664"/>
      <c r="AH19" s="664"/>
      <c r="AI19" s="664"/>
      <c r="AJ19" s="665"/>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880" t="s">
        <v>10</v>
      </c>
      <c r="H20" s="881"/>
      <c r="I20" s="881"/>
      <c r="J20" s="881"/>
      <c r="K20" s="881"/>
      <c r="L20" s="881"/>
      <c r="M20" s="881"/>
      <c r="N20" s="881"/>
      <c r="O20" s="881"/>
      <c r="P20" s="316">
        <f>IF(P18=0, "-", SUM(P19)/P18)</f>
        <v>0.69559585492227982</v>
      </c>
      <c r="Q20" s="316"/>
      <c r="R20" s="316"/>
      <c r="S20" s="316"/>
      <c r="T20" s="316"/>
      <c r="U20" s="316"/>
      <c r="V20" s="316"/>
      <c r="W20" s="316">
        <f t="shared" ref="W20" si="0">IF(W18=0, "-", SUM(W19)/W18)</f>
        <v>0.68129032258064515</v>
      </c>
      <c r="X20" s="316"/>
      <c r="Y20" s="316"/>
      <c r="Z20" s="316"/>
      <c r="AA20" s="316"/>
      <c r="AB20" s="316"/>
      <c r="AC20" s="316"/>
      <c r="AD20" s="316">
        <f t="shared" ref="AD20" si="1">IF(AD18=0, "-", SUM(AD19)/AD18)</f>
        <v>0.68074534161490685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71"/>
      <c r="G21" s="314" t="s">
        <v>352</v>
      </c>
      <c r="H21" s="315"/>
      <c r="I21" s="315"/>
      <c r="J21" s="315"/>
      <c r="K21" s="315"/>
      <c r="L21" s="315"/>
      <c r="M21" s="315"/>
      <c r="N21" s="315"/>
      <c r="O21" s="315"/>
      <c r="P21" s="316">
        <f>IF(P19=0, "-", SUM(P19)/SUM(P13,P14))</f>
        <v>0.69559585492227982</v>
      </c>
      <c r="Q21" s="316"/>
      <c r="R21" s="316"/>
      <c r="S21" s="316"/>
      <c r="T21" s="316"/>
      <c r="U21" s="316"/>
      <c r="V21" s="316"/>
      <c r="W21" s="316">
        <f t="shared" ref="W21" si="2">IF(W19=0, "-", SUM(W19)/SUM(W13,W14))</f>
        <v>0.68129032258064515</v>
      </c>
      <c r="X21" s="316"/>
      <c r="Y21" s="316"/>
      <c r="Z21" s="316"/>
      <c r="AA21" s="316"/>
      <c r="AB21" s="316"/>
      <c r="AC21" s="316"/>
      <c r="AD21" s="316">
        <f t="shared" ref="AD21" si="3">IF(AD19=0, "-", SUM(AD19)/SUM(AD13,AD14))</f>
        <v>0.68074534161490685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708</v>
      </c>
      <c r="B22" s="978"/>
      <c r="C22" s="978"/>
      <c r="D22" s="978"/>
      <c r="E22" s="978"/>
      <c r="F22" s="979"/>
      <c r="G22" s="973" t="s">
        <v>331</v>
      </c>
      <c r="H22" s="222"/>
      <c r="I22" s="222"/>
      <c r="J22" s="222"/>
      <c r="K22" s="222"/>
      <c r="L22" s="222"/>
      <c r="M22" s="222"/>
      <c r="N22" s="222"/>
      <c r="O22" s="223"/>
      <c r="P22" s="938" t="s">
        <v>706</v>
      </c>
      <c r="Q22" s="222"/>
      <c r="R22" s="222"/>
      <c r="S22" s="222"/>
      <c r="T22" s="222"/>
      <c r="U22" s="222"/>
      <c r="V22" s="223"/>
      <c r="W22" s="938" t="s">
        <v>707</v>
      </c>
      <c r="X22" s="222"/>
      <c r="Y22" s="222"/>
      <c r="Z22" s="222"/>
      <c r="AA22" s="222"/>
      <c r="AB22" s="222"/>
      <c r="AC22" s="223"/>
      <c r="AD22" s="938" t="s">
        <v>330</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723</v>
      </c>
      <c r="H23" s="975"/>
      <c r="I23" s="975"/>
      <c r="J23" s="975"/>
      <c r="K23" s="975"/>
      <c r="L23" s="975"/>
      <c r="M23" s="975"/>
      <c r="N23" s="975"/>
      <c r="O23" s="976"/>
      <c r="P23" s="924">
        <v>798</v>
      </c>
      <c r="Q23" s="925"/>
      <c r="R23" s="925"/>
      <c r="S23" s="925"/>
      <c r="T23" s="925"/>
      <c r="U23" s="925"/>
      <c r="V23" s="939"/>
      <c r="W23" s="924">
        <v>900</v>
      </c>
      <c r="X23" s="925"/>
      <c r="Y23" s="925"/>
      <c r="Z23" s="925"/>
      <c r="AA23" s="925"/>
      <c r="AB23" s="925"/>
      <c r="AC23" s="939"/>
      <c r="AD23" s="987" t="s">
        <v>836</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40"/>
      <c r="H24" s="941"/>
      <c r="I24" s="941"/>
      <c r="J24" s="941"/>
      <c r="K24" s="941"/>
      <c r="L24" s="941"/>
      <c r="M24" s="941"/>
      <c r="N24" s="941"/>
      <c r="O24" s="942"/>
      <c r="P24" s="663"/>
      <c r="Q24" s="664"/>
      <c r="R24" s="664"/>
      <c r="S24" s="664"/>
      <c r="T24" s="664"/>
      <c r="U24" s="664"/>
      <c r="V24" s="665"/>
      <c r="W24" s="663"/>
      <c r="X24" s="664"/>
      <c r="Y24" s="664"/>
      <c r="Z24" s="664"/>
      <c r="AA24" s="664"/>
      <c r="AB24" s="664"/>
      <c r="AC24" s="665"/>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40"/>
      <c r="H25" s="941"/>
      <c r="I25" s="941"/>
      <c r="J25" s="941"/>
      <c r="K25" s="941"/>
      <c r="L25" s="941"/>
      <c r="M25" s="941"/>
      <c r="N25" s="941"/>
      <c r="O25" s="942"/>
      <c r="P25" s="663"/>
      <c r="Q25" s="664"/>
      <c r="R25" s="664"/>
      <c r="S25" s="664"/>
      <c r="T25" s="664"/>
      <c r="U25" s="664"/>
      <c r="V25" s="665"/>
      <c r="W25" s="663"/>
      <c r="X25" s="664"/>
      <c r="Y25" s="664"/>
      <c r="Z25" s="664"/>
      <c r="AA25" s="664"/>
      <c r="AB25" s="664"/>
      <c r="AC25" s="665"/>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40"/>
      <c r="H26" s="941"/>
      <c r="I26" s="941"/>
      <c r="J26" s="941"/>
      <c r="K26" s="941"/>
      <c r="L26" s="941"/>
      <c r="M26" s="941"/>
      <c r="N26" s="941"/>
      <c r="O26" s="942"/>
      <c r="P26" s="663"/>
      <c r="Q26" s="664"/>
      <c r="R26" s="664"/>
      <c r="S26" s="664"/>
      <c r="T26" s="664"/>
      <c r="U26" s="664"/>
      <c r="V26" s="665"/>
      <c r="W26" s="663"/>
      <c r="X26" s="664"/>
      <c r="Y26" s="664"/>
      <c r="Z26" s="664"/>
      <c r="AA26" s="664"/>
      <c r="AB26" s="664"/>
      <c r="AC26" s="665"/>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63"/>
      <c r="Q27" s="664"/>
      <c r="R27" s="664"/>
      <c r="S27" s="664"/>
      <c r="T27" s="664"/>
      <c r="U27" s="664"/>
      <c r="V27" s="665"/>
      <c r="W27" s="663"/>
      <c r="X27" s="664"/>
      <c r="Y27" s="664"/>
      <c r="Z27" s="664"/>
      <c r="AA27" s="664"/>
      <c r="AB27" s="664"/>
      <c r="AC27" s="665"/>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335</v>
      </c>
      <c r="H28" s="944"/>
      <c r="I28" s="944"/>
      <c r="J28" s="944"/>
      <c r="K28" s="944"/>
      <c r="L28" s="944"/>
      <c r="M28" s="944"/>
      <c r="N28" s="944"/>
      <c r="O28" s="945"/>
      <c r="P28" s="882">
        <f>P29-SUM(P23:P27)</f>
        <v>0</v>
      </c>
      <c r="Q28" s="883"/>
      <c r="R28" s="883"/>
      <c r="S28" s="883"/>
      <c r="T28" s="883"/>
      <c r="U28" s="883"/>
      <c r="V28" s="884"/>
      <c r="W28" s="882">
        <f>W29-SUM(W23:W27)</f>
        <v>0</v>
      </c>
      <c r="X28" s="883"/>
      <c r="Y28" s="883"/>
      <c r="Z28" s="883"/>
      <c r="AA28" s="883"/>
      <c r="AB28" s="883"/>
      <c r="AC28" s="88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332</v>
      </c>
      <c r="H29" s="947"/>
      <c r="I29" s="947"/>
      <c r="J29" s="947"/>
      <c r="K29" s="947"/>
      <c r="L29" s="947"/>
      <c r="M29" s="947"/>
      <c r="N29" s="947"/>
      <c r="O29" s="948"/>
      <c r="P29" s="663">
        <f>AK13</f>
        <v>798</v>
      </c>
      <c r="Q29" s="664"/>
      <c r="R29" s="664"/>
      <c r="S29" s="664"/>
      <c r="T29" s="664"/>
      <c r="U29" s="664"/>
      <c r="V29" s="665"/>
      <c r="W29" s="956">
        <f>AR13</f>
        <v>900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5" t="s">
        <v>347</v>
      </c>
      <c r="B30" s="866"/>
      <c r="C30" s="866"/>
      <c r="D30" s="866"/>
      <c r="E30" s="866"/>
      <c r="F30" s="867"/>
      <c r="G30" s="776" t="s">
        <v>146</v>
      </c>
      <c r="H30" s="777"/>
      <c r="I30" s="777"/>
      <c r="J30" s="777"/>
      <c r="K30" s="777"/>
      <c r="L30" s="777"/>
      <c r="M30" s="777"/>
      <c r="N30" s="777"/>
      <c r="O30" s="778"/>
      <c r="P30" s="861" t="s">
        <v>59</v>
      </c>
      <c r="Q30" s="777"/>
      <c r="R30" s="777"/>
      <c r="S30" s="777"/>
      <c r="T30" s="777"/>
      <c r="U30" s="777"/>
      <c r="V30" s="777"/>
      <c r="W30" s="777"/>
      <c r="X30" s="778"/>
      <c r="Y30" s="858"/>
      <c r="Z30" s="859"/>
      <c r="AA30" s="860"/>
      <c r="AB30" s="862" t="s">
        <v>11</v>
      </c>
      <c r="AC30" s="863"/>
      <c r="AD30" s="864"/>
      <c r="AE30" s="862" t="s">
        <v>389</v>
      </c>
      <c r="AF30" s="863"/>
      <c r="AG30" s="863"/>
      <c r="AH30" s="864"/>
      <c r="AI30" s="919" t="s">
        <v>411</v>
      </c>
      <c r="AJ30" s="919"/>
      <c r="AK30" s="919"/>
      <c r="AL30" s="862"/>
      <c r="AM30" s="919" t="s">
        <v>508</v>
      </c>
      <c r="AN30" s="919"/>
      <c r="AO30" s="919"/>
      <c r="AP30" s="862"/>
      <c r="AQ30" s="770" t="s">
        <v>232</v>
      </c>
      <c r="AR30" s="771"/>
      <c r="AS30" s="771"/>
      <c r="AT30" s="772"/>
      <c r="AU30" s="777" t="s">
        <v>134</v>
      </c>
      <c r="AV30" s="777"/>
      <c r="AW30" s="777"/>
      <c r="AX30" s="921"/>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0"/>
      <c r="AJ31" s="920"/>
      <c r="AK31" s="920"/>
      <c r="AL31" s="412"/>
      <c r="AM31" s="920"/>
      <c r="AN31" s="920"/>
      <c r="AO31" s="920"/>
      <c r="AP31" s="412"/>
      <c r="AQ31" s="250" t="s">
        <v>722</v>
      </c>
      <c r="AR31" s="201"/>
      <c r="AS31" s="136" t="s">
        <v>233</v>
      </c>
      <c r="AT31" s="137"/>
      <c r="AU31" s="200"/>
      <c r="AV31" s="200"/>
      <c r="AW31" s="397" t="s">
        <v>179</v>
      </c>
      <c r="AX31" s="398"/>
    </row>
    <row r="32" spans="1:50" ht="23.25" customHeight="1" x14ac:dyDescent="0.15">
      <c r="A32" s="402"/>
      <c r="B32" s="400"/>
      <c r="C32" s="400"/>
      <c r="D32" s="400"/>
      <c r="E32" s="400"/>
      <c r="F32" s="401"/>
      <c r="G32" s="568" t="s">
        <v>724</v>
      </c>
      <c r="H32" s="569"/>
      <c r="I32" s="569"/>
      <c r="J32" s="569"/>
      <c r="K32" s="569"/>
      <c r="L32" s="569"/>
      <c r="M32" s="569"/>
      <c r="N32" s="569"/>
      <c r="O32" s="570"/>
      <c r="P32" s="108" t="s">
        <v>725</v>
      </c>
      <c r="Q32" s="108"/>
      <c r="R32" s="108"/>
      <c r="S32" s="108"/>
      <c r="T32" s="108"/>
      <c r="U32" s="108"/>
      <c r="V32" s="108"/>
      <c r="W32" s="108"/>
      <c r="X32" s="109"/>
      <c r="Y32" s="475" t="s">
        <v>12</v>
      </c>
      <c r="Z32" s="535"/>
      <c r="AA32" s="536"/>
      <c r="AB32" s="465" t="s">
        <v>726</v>
      </c>
      <c r="AC32" s="465"/>
      <c r="AD32" s="465"/>
      <c r="AE32" s="218">
        <v>108374</v>
      </c>
      <c r="AF32" s="219"/>
      <c r="AG32" s="219"/>
      <c r="AH32" s="219"/>
      <c r="AI32" s="218" t="s">
        <v>828</v>
      </c>
      <c r="AJ32" s="219"/>
      <c r="AK32" s="219"/>
      <c r="AL32" s="219"/>
      <c r="AM32" s="218" t="s">
        <v>828</v>
      </c>
      <c r="AN32" s="219"/>
      <c r="AO32" s="219"/>
      <c r="AP32" s="219"/>
      <c r="AQ32" s="336" t="s">
        <v>722</v>
      </c>
      <c r="AR32" s="208"/>
      <c r="AS32" s="208"/>
      <c r="AT32" s="337"/>
      <c r="AU32" s="219" t="s">
        <v>722</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726</v>
      </c>
      <c r="AC33" s="527"/>
      <c r="AD33" s="527"/>
      <c r="AE33" s="218">
        <v>105517</v>
      </c>
      <c r="AF33" s="219"/>
      <c r="AG33" s="219"/>
      <c r="AH33" s="219"/>
      <c r="AI33" s="218">
        <v>108374</v>
      </c>
      <c r="AJ33" s="219"/>
      <c r="AK33" s="219"/>
      <c r="AL33" s="219"/>
      <c r="AM33" s="218">
        <v>108374</v>
      </c>
      <c r="AN33" s="219"/>
      <c r="AO33" s="219"/>
      <c r="AP33" s="219"/>
      <c r="AQ33" s="336" t="s">
        <v>722</v>
      </c>
      <c r="AR33" s="208"/>
      <c r="AS33" s="208"/>
      <c r="AT33" s="337"/>
      <c r="AU33" s="219" t="s">
        <v>832</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103</v>
      </c>
      <c r="AF34" s="219"/>
      <c r="AG34" s="219"/>
      <c r="AH34" s="219"/>
      <c r="AI34" s="218" t="s">
        <v>828</v>
      </c>
      <c r="AJ34" s="219"/>
      <c r="AK34" s="219"/>
      <c r="AL34" s="219"/>
      <c r="AM34" s="218" t="s">
        <v>828</v>
      </c>
      <c r="AN34" s="219"/>
      <c r="AO34" s="219"/>
      <c r="AP34" s="219"/>
      <c r="AQ34" s="336" t="s">
        <v>722</v>
      </c>
      <c r="AR34" s="208"/>
      <c r="AS34" s="208"/>
      <c r="AT34" s="337"/>
      <c r="AU34" s="219" t="s">
        <v>722</v>
      </c>
      <c r="AV34" s="219"/>
      <c r="AW34" s="219"/>
      <c r="AX34" s="221"/>
    </row>
    <row r="35" spans="1:51" ht="23.25" customHeight="1" x14ac:dyDescent="0.15">
      <c r="A35" s="228" t="s">
        <v>379</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347</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389</v>
      </c>
      <c r="AF37" s="247"/>
      <c r="AG37" s="247"/>
      <c r="AH37" s="247"/>
      <c r="AI37" s="247" t="s">
        <v>411</v>
      </c>
      <c r="AJ37" s="247"/>
      <c r="AK37" s="247"/>
      <c r="AL37" s="247"/>
      <c r="AM37" s="247" t="s">
        <v>508</v>
      </c>
      <c r="AN37" s="247"/>
      <c r="AO37" s="247"/>
      <c r="AP37" s="247"/>
      <c r="AQ37" s="154" t="s">
        <v>232</v>
      </c>
      <c r="AR37" s="155"/>
      <c r="AS37" s="155"/>
      <c r="AT37" s="156"/>
      <c r="AU37" s="416" t="s">
        <v>134</v>
      </c>
      <c r="AV37" s="416"/>
      <c r="AW37" s="416"/>
      <c r="AX37" s="914"/>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347</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389</v>
      </c>
      <c r="AF44" s="247"/>
      <c r="AG44" s="247"/>
      <c r="AH44" s="247"/>
      <c r="AI44" s="247" t="s">
        <v>411</v>
      </c>
      <c r="AJ44" s="247"/>
      <c r="AK44" s="247"/>
      <c r="AL44" s="247"/>
      <c r="AM44" s="247" t="s">
        <v>508</v>
      </c>
      <c r="AN44" s="247"/>
      <c r="AO44" s="247"/>
      <c r="AP44" s="247"/>
      <c r="AQ44" s="154" t="s">
        <v>232</v>
      </c>
      <c r="AR44" s="155"/>
      <c r="AS44" s="155"/>
      <c r="AT44" s="156"/>
      <c r="AU44" s="416" t="s">
        <v>134</v>
      </c>
      <c r="AV44" s="416"/>
      <c r="AW44" s="416"/>
      <c r="AX44" s="914"/>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347</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389</v>
      </c>
      <c r="AF51" s="247"/>
      <c r="AG51" s="247"/>
      <c r="AH51" s="247"/>
      <c r="AI51" s="247" t="s">
        <v>411</v>
      </c>
      <c r="AJ51" s="247"/>
      <c r="AK51" s="247"/>
      <c r="AL51" s="247"/>
      <c r="AM51" s="247" t="s">
        <v>508</v>
      </c>
      <c r="AN51" s="247"/>
      <c r="AO51" s="247"/>
      <c r="AP51" s="247"/>
      <c r="AQ51" s="154" t="s">
        <v>232</v>
      </c>
      <c r="AR51" s="155"/>
      <c r="AS51" s="155"/>
      <c r="AT51" s="156"/>
      <c r="AU51" s="929" t="s">
        <v>134</v>
      </c>
      <c r="AV51" s="929"/>
      <c r="AW51" s="929"/>
      <c r="AX51" s="930"/>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347</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389</v>
      </c>
      <c r="AF58" s="247"/>
      <c r="AG58" s="247"/>
      <c r="AH58" s="247"/>
      <c r="AI58" s="247" t="s">
        <v>411</v>
      </c>
      <c r="AJ58" s="247"/>
      <c r="AK58" s="247"/>
      <c r="AL58" s="247"/>
      <c r="AM58" s="247" t="s">
        <v>508</v>
      </c>
      <c r="AN58" s="247"/>
      <c r="AO58" s="247"/>
      <c r="AP58" s="247"/>
      <c r="AQ58" s="154" t="s">
        <v>232</v>
      </c>
      <c r="AR58" s="155"/>
      <c r="AS58" s="155"/>
      <c r="AT58" s="156"/>
      <c r="AU58" s="929" t="s">
        <v>134</v>
      </c>
      <c r="AV58" s="929"/>
      <c r="AW58" s="929"/>
      <c r="AX58" s="930"/>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348</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343</v>
      </c>
      <c r="X65" s="492"/>
      <c r="Y65" s="495"/>
      <c r="Z65" s="495"/>
      <c r="AA65" s="496"/>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353</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348</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7"/>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4"/>
      <c r="AF77" s="895"/>
      <c r="AG77" s="895"/>
      <c r="AH77" s="895"/>
      <c r="AI77" s="894"/>
      <c r="AJ77" s="895"/>
      <c r="AK77" s="895"/>
      <c r="AL77" s="895"/>
      <c r="AM77" s="894"/>
      <c r="AN77" s="895"/>
      <c r="AO77" s="895"/>
      <c r="AP77" s="895"/>
      <c r="AQ77" s="336"/>
      <c r="AR77" s="208"/>
      <c r="AS77" s="208"/>
      <c r="AT77" s="337"/>
      <c r="AU77" s="219"/>
      <c r="AV77" s="219"/>
      <c r="AW77" s="219"/>
      <c r="AX77" s="221"/>
      <c r="AY77">
        <f t="shared" si="9"/>
        <v>0</v>
      </c>
    </row>
    <row r="78" spans="1:51" ht="69.75" hidden="1" customHeight="1" x14ac:dyDescent="0.15">
      <c r="A78" s="329" t="s">
        <v>382</v>
      </c>
      <c r="B78" s="330"/>
      <c r="C78" s="330"/>
      <c r="D78" s="330"/>
      <c r="E78" s="327" t="s">
        <v>326</v>
      </c>
      <c r="F78" s="328"/>
      <c r="G78" s="54" t="s">
        <v>235</v>
      </c>
      <c r="H78" s="591"/>
      <c r="I78" s="592"/>
      <c r="J78" s="592"/>
      <c r="K78" s="592"/>
      <c r="L78" s="592"/>
      <c r="M78" s="592"/>
      <c r="N78" s="592"/>
      <c r="O78" s="593"/>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342</v>
      </c>
      <c r="AP79" s="274"/>
      <c r="AQ79" s="274"/>
      <c r="AR79" s="76"/>
      <c r="AS79" s="273"/>
      <c r="AT79" s="274"/>
      <c r="AU79" s="274"/>
      <c r="AV79" s="274"/>
      <c r="AW79" s="274"/>
      <c r="AX79" s="972"/>
      <c r="AY79">
        <f>COUNTIF($AR$79,"☑")</f>
        <v>0</v>
      </c>
    </row>
    <row r="80" spans="1:51" ht="18.75" hidden="1" customHeight="1" x14ac:dyDescent="0.15">
      <c r="A80" s="868" t="s">
        <v>147</v>
      </c>
      <c r="B80" s="528" t="s">
        <v>339</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9"/>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9"/>
      <c r="B82" s="531"/>
      <c r="C82" s="429"/>
      <c r="D82" s="429"/>
      <c r="E82" s="429"/>
      <c r="F82" s="430"/>
      <c r="G82" s="682"/>
      <c r="H82" s="682"/>
      <c r="I82" s="682"/>
      <c r="J82" s="682"/>
      <c r="K82" s="682"/>
      <c r="L82" s="682"/>
      <c r="M82" s="682"/>
      <c r="N82" s="682"/>
      <c r="O82" s="682"/>
      <c r="P82" s="682"/>
      <c r="Q82" s="682"/>
      <c r="R82" s="682"/>
      <c r="S82" s="682"/>
      <c r="T82" s="682"/>
      <c r="U82" s="682"/>
      <c r="V82" s="682"/>
      <c r="W82" s="682"/>
      <c r="X82" s="682"/>
      <c r="Y82" s="682"/>
      <c r="Z82" s="682"/>
      <c r="AA82" s="683"/>
      <c r="AB82" s="888"/>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9"/>
      <c r="AY82">
        <f t="shared" ref="AY82:AY89" si="10">$AY$80</f>
        <v>0</v>
      </c>
    </row>
    <row r="83" spans="1:60" ht="22.5" hidden="1" customHeight="1" x14ac:dyDescent="0.15">
      <c r="A83" s="869"/>
      <c r="B83" s="531"/>
      <c r="C83" s="429"/>
      <c r="D83" s="429"/>
      <c r="E83" s="429"/>
      <c r="F83" s="430"/>
      <c r="G83" s="684"/>
      <c r="H83" s="684"/>
      <c r="I83" s="684"/>
      <c r="J83" s="684"/>
      <c r="K83" s="684"/>
      <c r="L83" s="684"/>
      <c r="M83" s="684"/>
      <c r="N83" s="684"/>
      <c r="O83" s="684"/>
      <c r="P83" s="684"/>
      <c r="Q83" s="684"/>
      <c r="R83" s="684"/>
      <c r="S83" s="684"/>
      <c r="T83" s="684"/>
      <c r="U83" s="684"/>
      <c r="V83" s="684"/>
      <c r="W83" s="684"/>
      <c r="X83" s="684"/>
      <c r="Y83" s="684"/>
      <c r="Z83" s="684"/>
      <c r="AA83" s="685"/>
      <c r="AB83" s="890"/>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1"/>
      <c r="AY83">
        <f t="shared" si="10"/>
        <v>0</v>
      </c>
    </row>
    <row r="84" spans="1:60" ht="19.5" hidden="1" customHeight="1" x14ac:dyDescent="0.15">
      <c r="A84" s="869"/>
      <c r="B84" s="532"/>
      <c r="C84" s="533"/>
      <c r="D84" s="533"/>
      <c r="E84" s="533"/>
      <c r="F84" s="534"/>
      <c r="G84" s="686"/>
      <c r="H84" s="686"/>
      <c r="I84" s="686"/>
      <c r="J84" s="686"/>
      <c r="K84" s="686"/>
      <c r="L84" s="686"/>
      <c r="M84" s="686"/>
      <c r="N84" s="686"/>
      <c r="O84" s="686"/>
      <c r="P84" s="686"/>
      <c r="Q84" s="686"/>
      <c r="R84" s="686"/>
      <c r="S84" s="686"/>
      <c r="T84" s="686"/>
      <c r="U84" s="686"/>
      <c r="V84" s="686"/>
      <c r="W84" s="686"/>
      <c r="X84" s="686"/>
      <c r="Y84" s="686"/>
      <c r="Z84" s="686"/>
      <c r="AA84" s="687"/>
      <c r="AB84" s="892"/>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3"/>
      <c r="AY84">
        <f t="shared" si="10"/>
        <v>0</v>
      </c>
    </row>
    <row r="85" spans="1:60" ht="18.75" hidden="1" customHeight="1" x14ac:dyDescent="0.15">
      <c r="A85" s="869"/>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389</v>
      </c>
      <c r="AF85" s="247"/>
      <c r="AG85" s="247"/>
      <c r="AH85" s="247"/>
      <c r="AI85" s="247" t="s">
        <v>411</v>
      </c>
      <c r="AJ85" s="247"/>
      <c r="AK85" s="247"/>
      <c r="AL85" s="247"/>
      <c r="AM85" s="247" t="s">
        <v>508</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9"/>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9"/>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9"/>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9"/>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9"/>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389</v>
      </c>
      <c r="AF90" s="247"/>
      <c r="AG90" s="247"/>
      <c r="AH90" s="247"/>
      <c r="AI90" s="247" t="s">
        <v>411</v>
      </c>
      <c r="AJ90" s="247"/>
      <c r="AK90" s="247"/>
      <c r="AL90" s="247"/>
      <c r="AM90" s="247" t="s">
        <v>508</v>
      </c>
      <c r="AN90" s="247"/>
      <c r="AO90" s="247"/>
      <c r="AP90" s="247"/>
      <c r="AQ90" s="158" t="s">
        <v>232</v>
      </c>
      <c r="AR90" s="133"/>
      <c r="AS90" s="133"/>
      <c r="AT90" s="134"/>
      <c r="AU90" s="537" t="s">
        <v>134</v>
      </c>
      <c r="AV90" s="537"/>
      <c r="AW90" s="537"/>
      <c r="AX90" s="538"/>
      <c r="AY90">
        <f>COUNTA($G$92)</f>
        <v>0</v>
      </c>
    </row>
    <row r="91" spans="1:60" ht="18.75" hidden="1" customHeight="1" x14ac:dyDescent="0.15">
      <c r="A91" s="869"/>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9"/>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9"/>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9"/>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9"/>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389</v>
      </c>
      <c r="AF95" s="247"/>
      <c r="AG95" s="247"/>
      <c r="AH95" s="247"/>
      <c r="AI95" s="247" t="s">
        <v>411</v>
      </c>
      <c r="AJ95" s="247"/>
      <c r="AK95" s="247"/>
      <c r="AL95" s="247"/>
      <c r="AM95" s="247" t="s">
        <v>508</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9"/>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9"/>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9"/>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0"/>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349</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389</v>
      </c>
      <c r="AF100" s="544"/>
      <c r="AG100" s="544"/>
      <c r="AH100" s="545"/>
      <c r="AI100" s="543" t="s">
        <v>411</v>
      </c>
      <c r="AJ100" s="544"/>
      <c r="AK100" s="544"/>
      <c r="AL100" s="545"/>
      <c r="AM100" s="543" t="s">
        <v>508</v>
      </c>
      <c r="AN100" s="544"/>
      <c r="AO100" s="544"/>
      <c r="AP100" s="545"/>
      <c r="AQ100" s="317" t="s">
        <v>416</v>
      </c>
      <c r="AR100" s="318"/>
      <c r="AS100" s="318"/>
      <c r="AT100" s="319"/>
      <c r="AU100" s="317" t="s">
        <v>542</v>
      </c>
      <c r="AV100" s="318"/>
      <c r="AW100" s="318"/>
      <c r="AX100" s="320"/>
    </row>
    <row r="101" spans="1:60" ht="23.25" customHeight="1" x14ac:dyDescent="0.15">
      <c r="A101" s="423"/>
      <c r="B101" s="424"/>
      <c r="C101" s="424"/>
      <c r="D101" s="424"/>
      <c r="E101" s="424"/>
      <c r="F101" s="425"/>
      <c r="G101" s="108" t="s">
        <v>728</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729</v>
      </c>
      <c r="AC101" s="465"/>
      <c r="AD101" s="465"/>
      <c r="AE101" s="282">
        <v>73</v>
      </c>
      <c r="AF101" s="282"/>
      <c r="AG101" s="282"/>
      <c r="AH101" s="282"/>
      <c r="AI101" s="282">
        <v>82</v>
      </c>
      <c r="AJ101" s="282"/>
      <c r="AK101" s="282"/>
      <c r="AL101" s="282"/>
      <c r="AM101" s="282">
        <v>82</v>
      </c>
      <c r="AN101" s="282"/>
      <c r="AO101" s="282"/>
      <c r="AP101" s="282"/>
      <c r="AQ101" s="282" t="s">
        <v>722</v>
      </c>
      <c r="AR101" s="282"/>
      <c r="AS101" s="282"/>
      <c r="AT101" s="282"/>
      <c r="AU101" s="218" t="s">
        <v>832</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729</v>
      </c>
      <c r="AC102" s="465"/>
      <c r="AD102" s="465"/>
      <c r="AE102" s="282">
        <v>67</v>
      </c>
      <c r="AF102" s="282"/>
      <c r="AG102" s="282"/>
      <c r="AH102" s="282"/>
      <c r="AI102" s="282">
        <v>73</v>
      </c>
      <c r="AJ102" s="282"/>
      <c r="AK102" s="282"/>
      <c r="AL102" s="282"/>
      <c r="AM102" s="282">
        <v>82</v>
      </c>
      <c r="AN102" s="282"/>
      <c r="AO102" s="282"/>
      <c r="AP102" s="282"/>
      <c r="AQ102" s="282">
        <v>82</v>
      </c>
      <c r="AR102" s="282"/>
      <c r="AS102" s="282"/>
      <c r="AT102" s="282"/>
      <c r="AU102" s="225">
        <v>82</v>
      </c>
      <c r="AV102" s="226"/>
      <c r="AW102" s="226"/>
      <c r="AX102" s="321"/>
    </row>
    <row r="103" spans="1:60" ht="31.5" hidden="1" customHeight="1" x14ac:dyDescent="0.15">
      <c r="A103" s="420" t="s">
        <v>349</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542</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349</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542</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349</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542</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349</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542</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389</v>
      </c>
      <c r="AF115" s="247"/>
      <c r="AG115" s="247"/>
      <c r="AH115" s="247"/>
      <c r="AI115" s="247" t="s">
        <v>411</v>
      </c>
      <c r="AJ115" s="247"/>
      <c r="AK115" s="247"/>
      <c r="AL115" s="247"/>
      <c r="AM115" s="247" t="s">
        <v>508</v>
      </c>
      <c r="AN115" s="247"/>
      <c r="AO115" s="247"/>
      <c r="AP115" s="247"/>
      <c r="AQ115" s="594" t="s">
        <v>543</v>
      </c>
      <c r="AR115" s="595"/>
      <c r="AS115" s="595"/>
      <c r="AT115" s="595"/>
      <c r="AU115" s="595"/>
      <c r="AV115" s="595"/>
      <c r="AW115" s="595"/>
      <c r="AX115" s="596"/>
    </row>
    <row r="116" spans="1:51" ht="23.25" customHeight="1" x14ac:dyDescent="0.15">
      <c r="A116" s="440"/>
      <c r="B116" s="441"/>
      <c r="C116" s="441"/>
      <c r="D116" s="441"/>
      <c r="E116" s="441"/>
      <c r="F116" s="442"/>
      <c r="G116" s="392" t="s">
        <v>730</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731</v>
      </c>
      <c r="AC116" s="467"/>
      <c r="AD116" s="468"/>
      <c r="AE116" s="282">
        <v>7.4</v>
      </c>
      <c r="AF116" s="282"/>
      <c r="AG116" s="282"/>
      <c r="AH116" s="282"/>
      <c r="AI116" s="282">
        <v>6.4</v>
      </c>
      <c r="AJ116" s="282"/>
      <c r="AK116" s="282"/>
      <c r="AL116" s="282"/>
      <c r="AM116" s="282">
        <v>6.7</v>
      </c>
      <c r="AN116" s="282"/>
      <c r="AO116" s="282"/>
      <c r="AP116" s="282"/>
      <c r="AQ116" s="218">
        <v>9.6999999999999993</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732</v>
      </c>
      <c r="AC117" s="477"/>
      <c r="AD117" s="478"/>
      <c r="AE117" s="555" t="s">
        <v>733</v>
      </c>
      <c r="AF117" s="555"/>
      <c r="AG117" s="555"/>
      <c r="AH117" s="555"/>
      <c r="AI117" s="555" t="s">
        <v>825</v>
      </c>
      <c r="AJ117" s="555"/>
      <c r="AK117" s="555"/>
      <c r="AL117" s="555"/>
      <c r="AM117" s="555" t="s">
        <v>833</v>
      </c>
      <c r="AN117" s="555"/>
      <c r="AO117" s="555"/>
      <c r="AP117" s="555"/>
      <c r="AQ117" s="555" t="s">
        <v>834</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389</v>
      </c>
      <c r="AF118" s="247"/>
      <c r="AG118" s="247"/>
      <c r="AH118" s="247"/>
      <c r="AI118" s="247" t="s">
        <v>411</v>
      </c>
      <c r="AJ118" s="247"/>
      <c r="AK118" s="247"/>
      <c r="AL118" s="247"/>
      <c r="AM118" s="247" t="s">
        <v>508</v>
      </c>
      <c r="AN118" s="247"/>
      <c r="AO118" s="247"/>
      <c r="AP118" s="247"/>
      <c r="AQ118" s="594" t="s">
        <v>543</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357</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356</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389</v>
      </c>
      <c r="AF121" s="247"/>
      <c r="AG121" s="247"/>
      <c r="AH121" s="247"/>
      <c r="AI121" s="247" t="s">
        <v>411</v>
      </c>
      <c r="AJ121" s="247"/>
      <c r="AK121" s="247"/>
      <c r="AL121" s="247"/>
      <c r="AM121" s="247" t="s">
        <v>508</v>
      </c>
      <c r="AN121" s="247"/>
      <c r="AO121" s="247"/>
      <c r="AP121" s="247"/>
      <c r="AQ121" s="594" t="s">
        <v>543</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358</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359</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389</v>
      </c>
      <c r="AF124" s="247"/>
      <c r="AG124" s="247"/>
      <c r="AH124" s="247"/>
      <c r="AI124" s="247" t="s">
        <v>411</v>
      </c>
      <c r="AJ124" s="247"/>
      <c r="AK124" s="247"/>
      <c r="AL124" s="247"/>
      <c r="AM124" s="247" t="s">
        <v>508</v>
      </c>
      <c r="AN124" s="247"/>
      <c r="AO124" s="247"/>
      <c r="AP124" s="247"/>
      <c r="AQ124" s="594" t="s">
        <v>543</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539</v>
      </c>
      <c r="H125" s="392"/>
      <c r="I125" s="392"/>
      <c r="J125" s="392"/>
      <c r="K125" s="392"/>
      <c r="L125" s="392"/>
      <c r="M125" s="392"/>
      <c r="N125" s="392"/>
      <c r="O125" s="392"/>
      <c r="P125" s="392"/>
      <c r="Q125" s="392"/>
      <c r="R125" s="392"/>
      <c r="S125" s="392"/>
      <c r="T125" s="392"/>
      <c r="U125" s="392"/>
      <c r="V125" s="392"/>
      <c r="W125" s="392"/>
      <c r="X125" s="934"/>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5"/>
      <c r="Y126" s="475" t="s">
        <v>49</v>
      </c>
      <c r="Z126" s="449"/>
      <c r="AA126" s="450"/>
      <c r="AB126" s="476" t="s">
        <v>356</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7"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1"/>
      <c r="Z127" s="932"/>
      <c r="AA127" s="933"/>
      <c r="AB127" s="412" t="s">
        <v>11</v>
      </c>
      <c r="AC127" s="413"/>
      <c r="AD127" s="414"/>
      <c r="AE127" s="247" t="s">
        <v>389</v>
      </c>
      <c r="AF127" s="247"/>
      <c r="AG127" s="247"/>
      <c r="AH127" s="247"/>
      <c r="AI127" s="247" t="s">
        <v>411</v>
      </c>
      <c r="AJ127" s="247"/>
      <c r="AK127" s="247"/>
      <c r="AL127" s="247"/>
      <c r="AM127" s="247" t="s">
        <v>508</v>
      </c>
      <c r="AN127" s="247"/>
      <c r="AO127" s="247"/>
      <c r="AP127" s="247"/>
      <c r="AQ127" s="594" t="s">
        <v>543</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540</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356</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404</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726</v>
      </c>
      <c r="AC134" s="206"/>
      <c r="AD134" s="206"/>
      <c r="AE134" s="207">
        <v>912714</v>
      </c>
      <c r="AF134" s="208"/>
      <c r="AG134" s="208"/>
      <c r="AH134" s="208"/>
      <c r="AI134" s="207">
        <v>946110</v>
      </c>
      <c r="AJ134" s="208"/>
      <c r="AK134" s="208"/>
      <c r="AL134" s="208"/>
      <c r="AM134" s="207" t="s">
        <v>828</v>
      </c>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726</v>
      </c>
      <c r="AC135" s="214"/>
      <c r="AD135" s="214"/>
      <c r="AE135" s="207">
        <v>892445</v>
      </c>
      <c r="AF135" s="208"/>
      <c r="AG135" s="208"/>
      <c r="AH135" s="208"/>
      <c r="AI135" s="207">
        <v>912714</v>
      </c>
      <c r="AJ135" s="208"/>
      <c r="AK135" s="208"/>
      <c r="AL135" s="208"/>
      <c r="AM135" s="207">
        <v>946110</v>
      </c>
      <c r="AN135" s="208"/>
      <c r="AO135" s="208"/>
      <c r="AP135" s="208"/>
      <c r="AQ135" s="207" t="s">
        <v>722</v>
      </c>
      <c r="AR135" s="208"/>
      <c r="AS135" s="208"/>
      <c r="AT135" s="208"/>
      <c r="AU135" s="207" t="s">
        <v>828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722</v>
      </c>
      <c r="H154" s="108"/>
      <c r="I154" s="108"/>
      <c r="J154" s="108"/>
      <c r="K154" s="108"/>
      <c r="L154" s="108"/>
      <c r="M154" s="108"/>
      <c r="N154" s="108"/>
      <c r="O154" s="108"/>
      <c r="P154" s="109"/>
      <c r="Q154" s="128" t="s">
        <v>722</v>
      </c>
      <c r="R154" s="108"/>
      <c r="S154" s="108"/>
      <c r="T154" s="108"/>
      <c r="U154" s="108"/>
      <c r="V154" s="108"/>
      <c r="W154" s="108"/>
      <c r="X154" s="108"/>
      <c r="Y154" s="108"/>
      <c r="Z154" s="108"/>
      <c r="AA154" s="290"/>
      <c r="AB154" s="144" t="s">
        <v>722</v>
      </c>
      <c r="AC154" s="145"/>
      <c r="AD154" s="145"/>
      <c r="AE154" s="150" t="s">
        <v>722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6"/>
      <c r="E430" s="175" t="s">
        <v>398</v>
      </c>
      <c r="F430" s="902"/>
      <c r="G430" s="903" t="s">
        <v>252</v>
      </c>
      <c r="H430" s="126"/>
      <c r="I430" s="126"/>
      <c r="J430" s="904" t="s">
        <v>722</v>
      </c>
      <c r="K430" s="905"/>
      <c r="L430" s="905"/>
      <c r="M430" s="905"/>
      <c r="N430" s="905"/>
      <c r="O430" s="905"/>
      <c r="P430" s="905"/>
      <c r="Q430" s="905"/>
      <c r="R430" s="905"/>
      <c r="S430" s="905"/>
      <c r="T430" s="906"/>
      <c r="U430" s="592" t="s">
        <v>738</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738</v>
      </c>
      <c r="AF432" s="201"/>
      <c r="AG432" s="136" t="s">
        <v>233</v>
      </c>
      <c r="AH432" s="137"/>
      <c r="AI432" s="335"/>
      <c r="AJ432" s="335"/>
      <c r="AK432" s="335"/>
      <c r="AL432" s="157"/>
      <c r="AM432" s="335"/>
      <c r="AN432" s="335"/>
      <c r="AO432" s="335"/>
      <c r="AP432" s="157"/>
      <c r="AQ432" s="250" t="s">
        <v>738</v>
      </c>
      <c r="AR432" s="201"/>
      <c r="AS432" s="136" t="s">
        <v>233</v>
      </c>
      <c r="AT432" s="137"/>
      <c r="AU432" s="201" t="s">
        <v>738</v>
      </c>
      <c r="AV432" s="201"/>
      <c r="AW432" s="136" t="s">
        <v>179</v>
      </c>
      <c r="AX432" s="196"/>
      <c r="AY432">
        <f>$AY$431</f>
        <v>1</v>
      </c>
    </row>
    <row r="433" spans="1:51" ht="23.25" customHeight="1" x14ac:dyDescent="0.15">
      <c r="A433" s="190"/>
      <c r="B433" s="187"/>
      <c r="C433" s="181"/>
      <c r="D433" s="187"/>
      <c r="E433" s="338"/>
      <c r="F433" s="339"/>
      <c r="G433" s="107" t="s">
        <v>738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738</v>
      </c>
      <c r="AC433" s="214"/>
      <c r="AD433" s="214"/>
      <c r="AE433" s="336" t="s">
        <v>738</v>
      </c>
      <c r="AF433" s="208"/>
      <c r="AG433" s="208"/>
      <c r="AH433" s="208"/>
      <c r="AI433" s="336" t="s">
        <v>722</v>
      </c>
      <c r="AJ433" s="208"/>
      <c r="AK433" s="208"/>
      <c r="AL433" s="208"/>
      <c r="AM433" s="336" t="s">
        <v>722</v>
      </c>
      <c r="AN433" s="208"/>
      <c r="AO433" s="208"/>
      <c r="AP433" s="337"/>
      <c r="AQ433" s="336" t="s">
        <v>738</v>
      </c>
      <c r="AR433" s="208"/>
      <c r="AS433" s="208"/>
      <c r="AT433" s="337"/>
      <c r="AU433" s="208" t="s">
        <v>738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738</v>
      </c>
      <c r="AC434" s="206"/>
      <c r="AD434" s="206"/>
      <c r="AE434" s="336" t="s">
        <v>738</v>
      </c>
      <c r="AF434" s="208"/>
      <c r="AG434" s="208"/>
      <c r="AH434" s="337"/>
      <c r="AI434" s="336" t="s">
        <v>722</v>
      </c>
      <c r="AJ434" s="208"/>
      <c r="AK434" s="208"/>
      <c r="AL434" s="208"/>
      <c r="AM434" s="336" t="s">
        <v>722</v>
      </c>
      <c r="AN434" s="208"/>
      <c r="AO434" s="208"/>
      <c r="AP434" s="337"/>
      <c r="AQ434" s="336" t="s">
        <v>738</v>
      </c>
      <c r="AR434" s="208"/>
      <c r="AS434" s="208"/>
      <c r="AT434" s="337"/>
      <c r="AU434" s="208" t="s">
        <v>738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738</v>
      </c>
      <c r="AF435" s="208"/>
      <c r="AG435" s="208"/>
      <c r="AH435" s="337"/>
      <c r="AI435" s="336" t="s">
        <v>722</v>
      </c>
      <c r="AJ435" s="208"/>
      <c r="AK435" s="208"/>
      <c r="AL435" s="208"/>
      <c r="AM435" s="336" t="s">
        <v>722</v>
      </c>
      <c r="AN435" s="208"/>
      <c r="AO435" s="208"/>
      <c r="AP435" s="337"/>
      <c r="AQ435" s="336" t="s">
        <v>738</v>
      </c>
      <c r="AR435" s="208"/>
      <c r="AS435" s="208"/>
      <c r="AT435" s="337"/>
      <c r="AU435" s="208" t="s">
        <v>738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738</v>
      </c>
      <c r="AF457" s="201"/>
      <c r="AG457" s="136" t="s">
        <v>233</v>
      </c>
      <c r="AH457" s="137"/>
      <c r="AI457" s="335"/>
      <c r="AJ457" s="335"/>
      <c r="AK457" s="335"/>
      <c r="AL457" s="157"/>
      <c r="AM457" s="335"/>
      <c r="AN457" s="335"/>
      <c r="AO457" s="335"/>
      <c r="AP457" s="157"/>
      <c r="AQ457" s="250" t="s">
        <v>738</v>
      </c>
      <c r="AR457" s="201"/>
      <c r="AS457" s="136" t="s">
        <v>233</v>
      </c>
      <c r="AT457" s="137"/>
      <c r="AU457" s="201" t="s">
        <v>738</v>
      </c>
      <c r="AV457" s="201"/>
      <c r="AW457" s="136" t="s">
        <v>179</v>
      </c>
      <c r="AX457" s="196"/>
      <c r="AY457">
        <f>$AY$456</f>
        <v>1</v>
      </c>
    </row>
    <row r="458" spans="1:51" ht="23.25" customHeight="1" x14ac:dyDescent="0.15">
      <c r="A458" s="190"/>
      <c r="B458" s="187"/>
      <c r="C458" s="181"/>
      <c r="D458" s="187"/>
      <c r="E458" s="338"/>
      <c r="F458" s="339"/>
      <c r="G458" s="107" t="s">
        <v>738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738</v>
      </c>
      <c r="AC458" s="214"/>
      <c r="AD458" s="214"/>
      <c r="AE458" s="336" t="s">
        <v>738</v>
      </c>
      <c r="AF458" s="208"/>
      <c r="AG458" s="208"/>
      <c r="AH458" s="208"/>
      <c r="AI458" s="336" t="s">
        <v>738</v>
      </c>
      <c r="AJ458" s="208"/>
      <c r="AK458" s="208"/>
      <c r="AL458" s="208"/>
      <c r="AM458" s="336" t="s">
        <v>738</v>
      </c>
      <c r="AN458" s="208"/>
      <c r="AO458" s="208"/>
      <c r="AP458" s="337"/>
      <c r="AQ458" s="336" t="s">
        <v>738</v>
      </c>
      <c r="AR458" s="208"/>
      <c r="AS458" s="208"/>
      <c r="AT458" s="337"/>
      <c r="AU458" s="208" t="s">
        <v>738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738</v>
      </c>
      <c r="AC459" s="206"/>
      <c r="AD459" s="206"/>
      <c r="AE459" s="336" t="s">
        <v>738</v>
      </c>
      <c r="AF459" s="208"/>
      <c r="AG459" s="208"/>
      <c r="AH459" s="337"/>
      <c r="AI459" s="336" t="s">
        <v>738</v>
      </c>
      <c r="AJ459" s="208"/>
      <c r="AK459" s="208"/>
      <c r="AL459" s="208"/>
      <c r="AM459" s="336" t="s">
        <v>738</v>
      </c>
      <c r="AN459" s="208"/>
      <c r="AO459" s="208"/>
      <c r="AP459" s="337"/>
      <c r="AQ459" s="336" t="s">
        <v>738</v>
      </c>
      <c r="AR459" s="208"/>
      <c r="AS459" s="208"/>
      <c r="AT459" s="337"/>
      <c r="AU459" s="208" t="s">
        <v>738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738</v>
      </c>
      <c r="AF460" s="208"/>
      <c r="AG460" s="208"/>
      <c r="AH460" s="337"/>
      <c r="AI460" s="336" t="s">
        <v>738</v>
      </c>
      <c r="AJ460" s="208"/>
      <c r="AK460" s="208"/>
      <c r="AL460" s="208"/>
      <c r="AM460" s="336" t="s">
        <v>738</v>
      </c>
      <c r="AN460" s="208"/>
      <c r="AO460" s="208"/>
      <c r="AP460" s="337"/>
      <c r="AQ460" s="336" t="s">
        <v>738</v>
      </c>
      <c r="AR460" s="208"/>
      <c r="AS460" s="208"/>
      <c r="AT460" s="337"/>
      <c r="AU460" s="208" t="s">
        <v>738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903" t="s">
        <v>252</v>
      </c>
      <c r="H484" s="126"/>
      <c r="I484" s="126"/>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3" t="s">
        <v>252</v>
      </c>
      <c r="H538" s="126"/>
      <c r="I538" s="126"/>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3" t="s">
        <v>252</v>
      </c>
      <c r="H592" s="126"/>
      <c r="I592" s="126"/>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3" t="s">
        <v>252</v>
      </c>
      <c r="H646" s="126"/>
      <c r="I646" s="126"/>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1" ht="27" customHeight="1" x14ac:dyDescent="0.15">
      <c r="A702" s="874" t="s">
        <v>140</v>
      </c>
      <c r="B702" s="875"/>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711</v>
      </c>
      <c r="AE702" s="342"/>
      <c r="AF702" s="342"/>
      <c r="AG702" s="384" t="s">
        <v>739</v>
      </c>
      <c r="AH702" s="385"/>
      <c r="AI702" s="385"/>
      <c r="AJ702" s="385"/>
      <c r="AK702" s="385"/>
      <c r="AL702" s="385"/>
      <c r="AM702" s="385"/>
      <c r="AN702" s="385"/>
      <c r="AO702" s="385"/>
      <c r="AP702" s="385"/>
      <c r="AQ702" s="385"/>
      <c r="AR702" s="385"/>
      <c r="AS702" s="385"/>
      <c r="AT702" s="385"/>
      <c r="AU702" s="385"/>
      <c r="AV702" s="385"/>
      <c r="AW702" s="385"/>
      <c r="AX702" s="386"/>
    </row>
    <row r="703" spans="1:51" ht="27"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2" t="s">
        <v>711</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8"/>
      <c r="B704" s="879"/>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711</v>
      </c>
      <c r="AE704" s="786"/>
      <c r="AF704" s="786"/>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6" t="s">
        <v>39</v>
      </c>
      <c r="B705" s="647"/>
      <c r="C705" s="823" t="s">
        <v>41</v>
      </c>
      <c r="D705" s="824"/>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5"/>
      <c r="AD705" s="720" t="s">
        <v>711</v>
      </c>
      <c r="AE705" s="721"/>
      <c r="AF705" s="721"/>
      <c r="AG705" s="128" t="s">
        <v>743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797"/>
      <c r="D706" s="798"/>
      <c r="E706" s="736" t="s">
        <v>380</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742</v>
      </c>
      <c r="AE706" s="323"/>
      <c r="AF706" s="66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8"/>
      <c r="B707" s="649"/>
      <c r="C707" s="799"/>
      <c r="D707" s="800"/>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9" t="s">
        <v>742</v>
      </c>
      <c r="AE707" s="840"/>
      <c r="AF707" s="84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8"/>
      <c r="B708" s="650"/>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7" t="s">
        <v>711</v>
      </c>
      <c r="AE708" s="608"/>
      <c r="AF708" s="608"/>
      <c r="AG708" s="745" t="s">
        <v>744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8"/>
      <c r="B709" s="650"/>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711</v>
      </c>
      <c r="AE709" s="323"/>
      <c r="AF709" s="323"/>
      <c r="AG709" s="104" t="s">
        <v>745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748</v>
      </c>
      <c r="AE710" s="323"/>
      <c r="AF710" s="323"/>
      <c r="AG710" s="104" t="s">
        <v>722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9"/>
      <c r="AD711" s="322" t="s">
        <v>711</v>
      </c>
      <c r="AE711" s="323"/>
      <c r="AF711" s="323"/>
      <c r="AG711" s="104" t="s">
        <v>746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8"/>
      <c r="B712" s="650"/>
      <c r="C712" s="390" t="s">
        <v>344</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9"/>
      <c r="AD712" s="785" t="s">
        <v>749</v>
      </c>
      <c r="AE712" s="786"/>
      <c r="AF712" s="786"/>
      <c r="AG712" s="812" t="s">
        <v>747</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8"/>
      <c r="B713" s="650"/>
      <c r="C713" s="952" t="s">
        <v>345</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748</v>
      </c>
      <c r="AE713" s="323"/>
      <c r="AF713" s="669"/>
      <c r="AG713" s="104" t="s">
        <v>722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1"/>
      <c r="B714" s="652"/>
      <c r="C714" s="653" t="s">
        <v>323</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09" t="s">
        <v>748</v>
      </c>
      <c r="AE714" s="810"/>
      <c r="AF714" s="811"/>
      <c r="AG714" s="612" t="s">
        <v>722</v>
      </c>
      <c r="AH714" s="613"/>
      <c r="AI714" s="613"/>
      <c r="AJ714" s="613"/>
      <c r="AK714" s="613"/>
      <c r="AL714" s="613"/>
      <c r="AM714" s="613"/>
      <c r="AN714" s="613"/>
      <c r="AO714" s="613"/>
      <c r="AP714" s="613"/>
      <c r="AQ714" s="613"/>
      <c r="AR714" s="613"/>
      <c r="AS714" s="613"/>
      <c r="AT714" s="613"/>
      <c r="AU714" s="613"/>
      <c r="AV714" s="613"/>
      <c r="AW714" s="613"/>
      <c r="AX714" s="614"/>
    </row>
    <row r="715" spans="1:50" ht="27" customHeight="1" x14ac:dyDescent="0.15">
      <c r="A715" s="646" t="s">
        <v>40</v>
      </c>
      <c r="B715" s="787"/>
      <c r="C715" s="788" t="s">
        <v>324</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748</v>
      </c>
      <c r="AE715" s="608"/>
      <c r="AF715" s="662"/>
      <c r="AG715" s="745" t="s">
        <v>750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748</v>
      </c>
      <c r="AE716" s="633"/>
      <c r="AF716" s="633"/>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8"/>
      <c r="B717" s="650"/>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711</v>
      </c>
      <c r="AE717" s="323"/>
      <c r="AF717" s="323"/>
      <c r="AG717" s="104" t="s">
        <v>751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748</v>
      </c>
      <c r="AE718" s="323"/>
      <c r="AF718" s="323"/>
      <c r="AG718" s="612" t="s">
        <v>722</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79" t="s">
        <v>58</v>
      </c>
      <c r="B719" s="780"/>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7" t="s">
        <v>711</v>
      </c>
      <c r="AE719" s="608"/>
      <c r="AF719" s="608"/>
      <c r="AG719" s="128" t="s">
        <v>752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t="s">
        <v>716</v>
      </c>
      <c r="D721" s="294"/>
      <c r="E721" s="294"/>
      <c r="F721" s="295"/>
      <c r="G721" s="284"/>
      <c r="H721" s="285"/>
      <c r="I721" s="77" t="str">
        <f>IF(OR(G721="　", G721=""), "", "-")</f>
        <v/>
      </c>
      <c r="J721" s="288">
        <v>656</v>
      </c>
      <c r="K721" s="288"/>
      <c r="L721" s="77" t="str">
        <f>IF(M721="","","-")</f>
        <v/>
      </c>
      <c r="M721" s="78"/>
      <c r="N721" s="301" t="s">
        <v>826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6" t="s">
        <v>48</v>
      </c>
      <c r="B726" s="802"/>
      <c r="C726" s="817" t="s">
        <v>53</v>
      </c>
      <c r="D726" s="841"/>
      <c r="E726" s="841"/>
      <c r="F726" s="842"/>
      <c r="G726" s="581" t="s">
        <v>753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3"/>
      <c r="B727" s="804"/>
      <c r="C727" s="751" t="s">
        <v>57</v>
      </c>
      <c r="D727" s="752"/>
      <c r="E727" s="752"/>
      <c r="F727" s="753"/>
      <c r="G727" s="579" t="s">
        <v>754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40" t="s">
        <v>830</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9" t="s">
        <v>138</v>
      </c>
      <c r="B731" s="680"/>
      <c r="C731" s="680"/>
      <c r="D731" s="680"/>
      <c r="E731" s="681"/>
      <c r="F731" s="735" t="s">
        <v>831</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9" t="s">
        <v>138</v>
      </c>
      <c r="B733" s="680"/>
      <c r="C733" s="680"/>
      <c r="D733" s="680"/>
      <c r="E733" s="681"/>
      <c r="F733" s="643" t="s">
        <v>835</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6" t="s">
        <v>350</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995" t="s">
        <v>673</v>
      </c>
      <c r="B737" s="211"/>
      <c r="C737" s="211"/>
      <c r="D737" s="212"/>
      <c r="E737" s="959" t="s">
        <v>755</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396</v>
      </c>
      <c r="B738" s="361"/>
      <c r="C738" s="361"/>
      <c r="D738" s="361"/>
      <c r="E738" s="959" t="s">
        <v>756</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395</v>
      </c>
      <c r="B739" s="361"/>
      <c r="C739" s="361"/>
      <c r="D739" s="361"/>
      <c r="E739" s="959" t="s">
        <v>757</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394</v>
      </c>
      <c r="B740" s="361"/>
      <c r="C740" s="361"/>
      <c r="D740" s="361"/>
      <c r="E740" s="959" t="s">
        <v>758</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393</v>
      </c>
      <c r="B741" s="361"/>
      <c r="C741" s="361"/>
      <c r="D741" s="361"/>
      <c r="E741" s="959" t="s">
        <v>759</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392</v>
      </c>
      <c r="B742" s="361"/>
      <c r="C742" s="361"/>
      <c r="D742" s="361"/>
      <c r="E742" s="959" t="s">
        <v>760</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391</v>
      </c>
      <c r="B743" s="361"/>
      <c r="C743" s="361"/>
      <c r="D743" s="361"/>
      <c r="E743" s="959" t="s">
        <v>760</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390</v>
      </c>
      <c r="B744" s="361"/>
      <c r="C744" s="361"/>
      <c r="D744" s="361"/>
      <c r="E744" s="959" t="s">
        <v>761</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389</v>
      </c>
      <c r="B745" s="361"/>
      <c r="C745" s="361"/>
      <c r="D745" s="361"/>
      <c r="E745" s="996" t="s">
        <v>762</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546</v>
      </c>
      <c r="B746" s="361"/>
      <c r="C746" s="361"/>
      <c r="D746" s="361"/>
      <c r="E746" s="965" t="s">
        <v>716</v>
      </c>
      <c r="F746" s="963"/>
      <c r="G746" s="963"/>
      <c r="H746" s="100" t="str">
        <f>IF(E746="","","-")</f>
        <v>-</v>
      </c>
      <c r="I746" s="963"/>
      <c r="J746" s="963"/>
      <c r="K746" s="100" t="str">
        <f>IF(I746="","","-")</f>
        <v/>
      </c>
      <c r="L746" s="964">
        <v>166</v>
      </c>
      <c r="M746" s="964"/>
      <c r="N746" s="100" t="str">
        <f>IF(O746="","","-")</f>
        <v>-</v>
      </c>
      <c r="O746" s="966">
        <v>0</v>
      </c>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508</v>
      </c>
      <c r="B747" s="361"/>
      <c r="C747" s="361"/>
      <c r="D747" s="361"/>
      <c r="E747" s="965" t="s">
        <v>716</v>
      </c>
      <c r="F747" s="963"/>
      <c r="G747" s="963"/>
      <c r="H747" s="100" t="str">
        <f>IF(E747="","","-")</f>
        <v>-</v>
      </c>
      <c r="I747" s="963"/>
      <c r="J747" s="963"/>
      <c r="K747" s="100" t="str">
        <f>IF(I747="","","-")</f>
        <v/>
      </c>
      <c r="L747" s="964">
        <v>174</v>
      </c>
      <c r="M747" s="964"/>
      <c r="N747" s="100" t="str">
        <f>IF(O747="","","-")</f>
        <v>-</v>
      </c>
      <c r="O747" s="966">
        <v>0</v>
      </c>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20" t="s">
        <v>383</v>
      </c>
      <c r="B748" s="621"/>
      <c r="C748" s="621"/>
      <c r="D748" s="621"/>
      <c r="E748" s="621"/>
      <c r="F748" s="6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thickBot="1" x14ac:dyDescent="0.2">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385</v>
      </c>
      <c r="B787" s="635"/>
      <c r="C787" s="635"/>
      <c r="D787" s="635"/>
      <c r="E787" s="635"/>
      <c r="F787" s="636"/>
      <c r="G787" s="598" t="s">
        <v>763</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764</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7"/>
      <c r="B788" s="638"/>
      <c r="C788" s="638"/>
      <c r="D788" s="638"/>
      <c r="E788" s="638"/>
      <c r="F788" s="639"/>
      <c r="G788" s="817" t="s">
        <v>17</v>
      </c>
      <c r="H788" s="674"/>
      <c r="I788" s="674"/>
      <c r="J788" s="674"/>
      <c r="K788" s="674"/>
      <c r="L788" s="673" t="s">
        <v>18</v>
      </c>
      <c r="M788" s="674"/>
      <c r="N788" s="674"/>
      <c r="O788" s="674"/>
      <c r="P788" s="674"/>
      <c r="Q788" s="674"/>
      <c r="R788" s="674"/>
      <c r="S788" s="674"/>
      <c r="T788" s="674"/>
      <c r="U788" s="674"/>
      <c r="V788" s="674"/>
      <c r="W788" s="674"/>
      <c r="X788" s="675"/>
      <c r="Y788" s="659" t="s">
        <v>19</v>
      </c>
      <c r="Z788" s="660"/>
      <c r="AA788" s="660"/>
      <c r="AB788" s="801"/>
      <c r="AC788" s="817" t="s">
        <v>17</v>
      </c>
      <c r="AD788" s="674"/>
      <c r="AE788" s="674"/>
      <c r="AF788" s="674"/>
      <c r="AG788" s="674"/>
      <c r="AH788" s="673" t="s">
        <v>18</v>
      </c>
      <c r="AI788" s="674"/>
      <c r="AJ788" s="674"/>
      <c r="AK788" s="674"/>
      <c r="AL788" s="674"/>
      <c r="AM788" s="674"/>
      <c r="AN788" s="674"/>
      <c r="AO788" s="674"/>
      <c r="AP788" s="674"/>
      <c r="AQ788" s="674"/>
      <c r="AR788" s="674"/>
      <c r="AS788" s="674"/>
      <c r="AT788" s="675"/>
      <c r="AU788" s="659" t="s">
        <v>19</v>
      </c>
      <c r="AV788" s="660"/>
      <c r="AW788" s="660"/>
      <c r="AX788" s="661"/>
    </row>
    <row r="789" spans="1:51" ht="24.75" customHeight="1" x14ac:dyDescent="0.15">
      <c r="A789" s="637"/>
      <c r="B789" s="638"/>
      <c r="C789" s="638"/>
      <c r="D789" s="638"/>
      <c r="E789" s="638"/>
      <c r="F789" s="639"/>
      <c r="G789" s="676" t="s">
        <v>786</v>
      </c>
      <c r="H789" s="677"/>
      <c r="I789" s="677"/>
      <c r="J789" s="677"/>
      <c r="K789" s="678"/>
      <c r="L789" s="670" t="s">
        <v>787</v>
      </c>
      <c r="M789" s="837"/>
      <c r="N789" s="837"/>
      <c r="O789" s="837"/>
      <c r="P789" s="837"/>
      <c r="Q789" s="837"/>
      <c r="R789" s="837"/>
      <c r="S789" s="837"/>
      <c r="T789" s="837"/>
      <c r="U789" s="837"/>
      <c r="V789" s="837"/>
      <c r="W789" s="837"/>
      <c r="X789" s="838"/>
      <c r="Y789" s="387">
        <v>22.207999999999998</v>
      </c>
      <c r="Z789" s="388"/>
      <c r="AA789" s="388"/>
      <c r="AB789" s="805"/>
      <c r="AC789" s="676" t="s">
        <v>788</v>
      </c>
      <c r="AD789" s="677"/>
      <c r="AE789" s="677"/>
      <c r="AF789" s="677"/>
      <c r="AG789" s="678"/>
      <c r="AH789" s="670" t="s">
        <v>829</v>
      </c>
      <c r="AI789" s="671"/>
      <c r="AJ789" s="671"/>
      <c r="AK789" s="671"/>
      <c r="AL789" s="671"/>
      <c r="AM789" s="671"/>
      <c r="AN789" s="671"/>
      <c r="AO789" s="671"/>
      <c r="AP789" s="671"/>
      <c r="AQ789" s="671"/>
      <c r="AR789" s="671"/>
      <c r="AS789" s="671"/>
      <c r="AT789" s="672"/>
      <c r="AU789" s="387">
        <v>25.2</v>
      </c>
      <c r="AV789" s="388"/>
      <c r="AW789" s="388"/>
      <c r="AX789" s="389"/>
    </row>
    <row r="790" spans="1:51" ht="24.75" customHeight="1" x14ac:dyDescent="0.15">
      <c r="A790" s="637"/>
      <c r="B790" s="638"/>
      <c r="C790" s="638"/>
      <c r="D790" s="638"/>
      <c r="E790" s="638"/>
      <c r="F790" s="639"/>
      <c r="G790" s="609" t="s">
        <v>788</v>
      </c>
      <c r="H790" s="610"/>
      <c r="I790" s="610"/>
      <c r="J790" s="610"/>
      <c r="K790" s="611"/>
      <c r="L790" s="601" t="s">
        <v>789</v>
      </c>
      <c r="M790" s="602"/>
      <c r="N790" s="602"/>
      <c r="O790" s="602"/>
      <c r="P790" s="602"/>
      <c r="Q790" s="602"/>
      <c r="R790" s="602"/>
      <c r="S790" s="602"/>
      <c r="T790" s="602"/>
      <c r="U790" s="602"/>
      <c r="V790" s="602"/>
      <c r="W790" s="602"/>
      <c r="X790" s="603"/>
      <c r="Y790" s="604">
        <v>13.457000000000001</v>
      </c>
      <c r="Z790" s="605"/>
      <c r="AA790" s="605"/>
      <c r="AB790" s="618"/>
      <c r="AC790" s="609" t="s">
        <v>786</v>
      </c>
      <c r="AD790" s="610"/>
      <c r="AE790" s="610"/>
      <c r="AF790" s="610"/>
      <c r="AG790" s="611"/>
      <c r="AH790" s="601" t="s">
        <v>795</v>
      </c>
      <c r="AI790" s="806"/>
      <c r="AJ790" s="806"/>
      <c r="AK790" s="806"/>
      <c r="AL790" s="806"/>
      <c r="AM790" s="806"/>
      <c r="AN790" s="806"/>
      <c r="AO790" s="806"/>
      <c r="AP790" s="806"/>
      <c r="AQ790" s="806"/>
      <c r="AR790" s="806"/>
      <c r="AS790" s="806"/>
      <c r="AT790" s="807"/>
      <c r="AU790" s="604">
        <v>9.1</v>
      </c>
      <c r="AV790" s="605"/>
      <c r="AW790" s="605"/>
      <c r="AX790" s="606"/>
    </row>
    <row r="791" spans="1:51" ht="24.75" customHeight="1" x14ac:dyDescent="0.15">
      <c r="A791" s="637"/>
      <c r="B791" s="638"/>
      <c r="C791" s="638"/>
      <c r="D791" s="638"/>
      <c r="E791" s="638"/>
      <c r="F791" s="639"/>
      <c r="G791" s="609" t="s">
        <v>791</v>
      </c>
      <c r="H791" s="610"/>
      <c r="I791" s="610"/>
      <c r="J791" s="610"/>
      <c r="K791" s="611"/>
      <c r="L791" s="601" t="s">
        <v>790</v>
      </c>
      <c r="M791" s="602"/>
      <c r="N791" s="602"/>
      <c r="O791" s="602"/>
      <c r="P791" s="602"/>
      <c r="Q791" s="602"/>
      <c r="R791" s="602"/>
      <c r="S791" s="602"/>
      <c r="T791" s="602"/>
      <c r="U791" s="602"/>
      <c r="V791" s="602"/>
      <c r="W791" s="602"/>
      <c r="X791" s="603"/>
      <c r="Y791" s="604">
        <v>0.13</v>
      </c>
      <c r="Z791" s="605"/>
      <c r="AA791" s="605"/>
      <c r="AB791" s="618"/>
      <c r="AC791" s="609" t="s">
        <v>796</v>
      </c>
      <c r="AD791" s="610"/>
      <c r="AE791" s="610"/>
      <c r="AF791" s="610"/>
      <c r="AG791" s="611"/>
      <c r="AH791" s="601" t="s">
        <v>790</v>
      </c>
      <c r="AI791" s="602"/>
      <c r="AJ791" s="602"/>
      <c r="AK791" s="602"/>
      <c r="AL791" s="602"/>
      <c r="AM791" s="602"/>
      <c r="AN791" s="602"/>
      <c r="AO791" s="602"/>
      <c r="AP791" s="602"/>
      <c r="AQ791" s="602"/>
      <c r="AR791" s="602"/>
      <c r="AS791" s="602"/>
      <c r="AT791" s="603"/>
      <c r="AU791" s="604">
        <v>0</v>
      </c>
      <c r="AV791" s="605"/>
      <c r="AW791" s="605"/>
      <c r="AX791" s="606"/>
    </row>
    <row r="792" spans="1:51" ht="24.75" customHeight="1" x14ac:dyDescent="0.15">
      <c r="A792" s="637"/>
      <c r="B792" s="638"/>
      <c r="C792" s="638"/>
      <c r="D792" s="638"/>
      <c r="E792" s="638"/>
      <c r="F792" s="639"/>
      <c r="G792" s="609" t="s">
        <v>792</v>
      </c>
      <c r="H792" s="610"/>
      <c r="I792" s="610"/>
      <c r="J792" s="610"/>
      <c r="K792" s="611"/>
      <c r="L792" s="601" t="s">
        <v>790</v>
      </c>
      <c r="M792" s="602"/>
      <c r="N792" s="602"/>
      <c r="O792" s="602"/>
      <c r="P792" s="602"/>
      <c r="Q792" s="602"/>
      <c r="R792" s="602"/>
      <c r="S792" s="602"/>
      <c r="T792" s="602"/>
      <c r="U792" s="602"/>
      <c r="V792" s="602"/>
      <c r="W792" s="602"/>
      <c r="X792" s="603"/>
      <c r="Y792" s="604">
        <v>0.08</v>
      </c>
      <c r="Z792" s="605"/>
      <c r="AA792" s="605"/>
      <c r="AB792" s="618"/>
      <c r="AC792" s="609" t="s">
        <v>797</v>
      </c>
      <c r="AD792" s="610"/>
      <c r="AE792" s="610"/>
      <c r="AF792" s="610"/>
      <c r="AG792" s="611"/>
      <c r="AH792" s="601" t="s">
        <v>790</v>
      </c>
      <c r="AI792" s="602"/>
      <c r="AJ792" s="602"/>
      <c r="AK792" s="602"/>
      <c r="AL792" s="602"/>
      <c r="AM792" s="602"/>
      <c r="AN792" s="602"/>
      <c r="AO792" s="602"/>
      <c r="AP792" s="602"/>
      <c r="AQ792" s="602"/>
      <c r="AR792" s="602"/>
      <c r="AS792" s="602"/>
      <c r="AT792" s="603"/>
      <c r="AU792" s="604">
        <v>4.9000000000000002E-2</v>
      </c>
      <c r="AV792" s="605"/>
      <c r="AW792" s="605"/>
      <c r="AX792" s="606"/>
    </row>
    <row r="793" spans="1:51" ht="24.75" customHeight="1" x14ac:dyDescent="0.15">
      <c r="A793" s="637"/>
      <c r="B793" s="638"/>
      <c r="C793" s="638"/>
      <c r="D793" s="638"/>
      <c r="E793" s="638"/>
      <c r="F793" s="639"/>
      <c r="G793" s="609" t="s">
        <v>793</v>
      </c>
      <c r="H793" s="610"/>
      <c r="I793" s="610"/>
      <c r="J793" s="610"/>
      <c r="K793" s="611"/>
      <c r="L793" s="601" t="s">
        <v>790</v>
      </c>
      <c r="M793" s="602"/>
      <c r="N793" s="602"/>
      <c r="O793" s="602"/>
      <c r="P793" s="602"/>
      <c r="Q793" s="602"/>
      <c r="R793" s="602"/>
      <c r="S793" s="602"/>
      <c r="T793" s="602"/>
      <c r="U793" s="602"/>
      <c r="V793" s="602"/>
      <c r="W793" s="602"/>
      <c r="X793" s="603"/>
      <c r="Y793" s="604">
        <v>1.9E-2</v>
      </c>
      <c r="Z793" s="605"/>
      <c r="AA793" s="605"/>
      <c r="AB793" s="618"/>
      <c r="AC793" s="609" t="s">
        <v>798</v>
      </c>
      <c r="AD793" s="610"/>
      <c r="AE793" s="610"/>
      <c r="AF793" s="610"/>
      <c r="AG793" s="611"/>
      <c r="AH793" s="601" t="s">
        <v>790</v>
      </c>
      <c r="AI793" s="602"/>
      <c r="AJ793" s="602"/>
      <c r="AK793" s="602"/>
      <c r="AL793" s="602"/>
      <c r="AM793" s="602"/>
      <c r="AN793" s="602"/>
      <c r="AO793" s="602"/>
      <c r="AP793" s="602"/>
      <c r="AQ793" s="602"/>
      <c r="AR793" s="602"/>
      <c r="AS793" s="602"/>
      <c r="AT793" s="603"/>
      <c r="AU793" s="604">
        <v>8.0000000000000002E-3</v>
      </c>
      <c r="AV793" s="605"/>
      <c r="AW793" s="605"/>
      <c r="AX793" s="606"/>
    </row>
    <row r="794" spans="1:51" ht="24.75" customHeight="1" x14ac:dyDescent="0.15">
      <c r="A794" s="637"/>
      <c r="B794" s="638"/>
      <c r="C794" s="638"/>
      <c r="D794" s="638"/>
      <c r="E794" s="638"/>
      <c r="F794" s="639"/>
      <c r="G794" s="609" t="s">
        <v>794</v>
      </c>
      <c r="H794" s="610"/>
      <c r="I794" s="610"/>
      <c r="J794" s="610"/>
      <c r="K794" s="611"/>
      <c r="L794" s="601" t="s">
        <v>790</v>
      </c>
      <c r="M794" s="602"/>
      <c r="N794" s="602"/>
      <c r="O794" s="602"/>
      <c r="P794" s="602"/>
      <c r="Q794" s="602"/>
      <c r="R794" s="602"/>
      <c r="S794" s="602"/>
      <c r="T794" s="602"/>
      <c r="U794" s="602"/>
      <c r="V794" s="602"/>
      <c r="W794" s="602"/>
      <c r="X794" s="603"/>
      <c r="Y794" s="604">
        <v>1E-3</v>
      </c>
      <c r="Z794" s="605"/>
      <c r="AA794" s="605"/>
      <c r="AB794" s="618"/>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7"/>
      <c r="B795" s="638"/>
      <c r="C795" s="638"/>
      <c r="D795" s="638"/>
      <c r="E795" s="638"/>
      <c r="F795" s="639"/>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8"/>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7"/>
      <c r="B796" s="638"/>
      <c r="C796" s="638"/>
      <c r="D796" s="638"/>
      <c r="E796" s="638"/>
      <c r="F796" s="639"/>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8"/>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7"/>
      <c r="B797" s="638"/>
      <c r="C797" s="638"/>
      <c r="D797" s="638"/>
      <c r="E797" s="638"/>
      <c r="F797" s="639"/>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8"/>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7"/>
      <c r="B798" s="638"/>
      <c r="C798" s="638"/>
      <c r="D798" s="638"/>
      <c r="E798" s="638"/>
      <c r="F798" s="639"/>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8"/>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7"/>
      <c r="B799" s="638"/>
      <c r="C799" s="638"/>
      <c r="D799" s="638"/>
      <c r="E799" s="638"/>
      <c r="F799" s="639"/>
      <c r="G799" s="828" t="s">
        <v>20</v>
      </c>
      <c r="H799" s="829"/>
      <c r="I799" s="829"/>
      <c r="J799" s="829"/>
      <c r="K799" s="829"/>
      <c r="L799" s="830"/>
      <c r="M799" s="831"/>
      <c r="N799" s="831"/>
      <c r="O799" s="831"/>
      <c r="P799" s="831"/>
      <c r="Q799" s="831"/>
      <c r="R799" s="831"/>
      <c r="S799" s="831"/>
      <c r="T799" s="831"/>
      <c r="U799" s="831"/>
      <c r="V799" s="831"/>
      <c r="W799" s="831"/>
      <c r="X799" s="832"/>
      <c r="Y799" s="833">
        <f>SUM(Y789:AB798)</f>
        <v>35.894999999999996</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34.356999999999999</v>
      </c>
      <c r="AV799" s="834"/>
      <c r="AW799" s="834"/>
      <c r="AX799" s="836"/>
    </row>
    <row r="800" spans="1:51" ht="24.75" customHeight="1" x14ac:dyDescent="0.15">
      <c r="A800" s="637"/>
      <c r="B800" s="638"/>
      <c r="C800" s="638"/>
      <c r="D800" s="638"/>
      <c r="E800" s="638"/>
      <c r="F800" s="639"/>
      <c r="G800" s="598" t="s">
        <v>810</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808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2</v>
      </c>
    </row>
    <row r="801" spans="1:51" ht="24.75" customHeight="1" x14ac:dyDescent="0.15">
      <c r="A801" s="637"/>
      <c r="B801" s="638"/>
      <c r="C801" s="638"/>
      <c r="D801" s="638"/>
      <c r="E801" s="638"/>
      <c r="F801" s="639"/>
      <c r="G801" s="817" t="s">
        <v>17</v>
      </c>
      <c r="H801" s="674"/>
      <c r="I801" s="674"/>
      <c r="J801" s="674"/>
      <c r="K801" s="674"/>
      <c r="L801" s="673" t="s">
        <v>18</v>
      </c>
      <c r="M801" s="674"/>
      <c r="N801" s="674"/>
      <c r="O801" s="674"/>
      <c r="P801" s="674"/>
      <c r="Q801" s="674"/>
      <c r="R801" s="674"/>
      <c r="S801" s="674"/>
      <c r="T801" s="674"/>
      <c r="U801" s="674"/>
      <c r="V801" s="674"/>
      <c r="W801" s="674"/>
      <c r="X801" s="675"/>
      <c r="Y801" s="659" t="s">
        <v>19</v>
      </c>
      <c r="Z801" s="660"/>
      <c r="AA801" s="660"/>
      <c r="AB801" s="801"/>
      <c r="AC801" s="817" t="s">
        <v>17</v>
      </c>
      <c r="AD801" s="674"/>
      <c r="AE801" s="674"/>
      <c r="AF801" s="674"/>
      <c r="AG801" s="674"/>
      <c r="AH801" s="673" t="s">
        <v>18</v>
      </c>
      <c r="AI801" s="674"/>
      <c r="AJ801" s="674"/>
      <c r="AK801" s="674"/>
      <c r="AL801" s="674"/>
      <c r="AM801" s="674"/>
      <c r="AN801" s="674"/>
      <c r="AO801" s="674"/>
      <c r="AP801" s="674"/>
      <c r="AQ801" s="674"/>
      <c r="AR801" s="674"/>
      <c r="AS801" s="674"/>
      <c r="AT801" s="675"/>
      <c r="AU801" s="659" t="s">
        <v>19</v>
      </c>
      <c r="AV801" s="660"/>
      <c r="AW801" s="660"/>
      <c r="AX801" s="661"/>
      <c r="AY801">
        <f>$AY$800</f>
        <v>2</v>
      </c>
    </row>
    <row r="802" spans="1:51" ht="24.75" customHeight="1" x14ac:dyDescent="0.15">
      <c r="A802" s="637"/>
      <c r="B802" s="638"/>
      <c r="C802" s="638"/>
      <c r="D802" s="638"/>
      <c r="E802" s="638"/>
      <c r="F802" s="639"/>
      <c r="G802" s="676" t="s">
        <v>811</v>
      </c>
      <c r="H802" s="677"/>
      <c r="I802" s="677"/>
      <c r="J802" s="677"/>
      <c r="K802" s="678"/>
      <c r="L802" s="670" t="s">
        <v>812</v>
      </c>
      <c r="M802" s="837"/>
      <c r="N802" s="837"/>
      <c r="O802" s="837"/>
      <c r="P802" s="837"/>
      <c r="Q802" s="837"/>
      <c r="R802" s="837"/>
      <c r="S802" s="837"/>
      <c r="T802" s="837"/>
      <c r="U802" s="837"/>
      <c r="V802" s="837"/>
      <c r="W802" s="837"/>
      <c r="X802" s="838"/>
      <c r="Y802" s="387">
        <v>2.7</v>
      </c>
      <c r="Z802" s="388"/>
      <c r="AA802" s="388"/>
      <c r="AB802" s="805"/>
      <c r="AC802" s="676" t="s">
        <v>809</v>
      </c>
      <c r="AD802" s="677"/>
      <c r="AE802" s="677"/>
      <c r="AF802" s="677"/>
      <c r="AG802" s="678"/>
      <c r="AH802" s="670" t="s">
        <v>827</v>
      </c>
      <c r="AI802" s="837"/>
      <c r="AJ802" s="837"/>
      <c r="AK802" s="837"/>
      <c r="AL802" s="837"/>
      <c r="AM802" s="837"/>
      <c r="AN802" s="837"/>
      <c r="AO802" s="837"/>
      <c r="AP802" s="837"/>
      <c r="AQ802" s="837"/>
      <c r="AR802" s="837"/>
      <c r="AS802" s="837"/>
      <c r="AT802" s="838"/>
      <c r="AU802" s="387">
        <v>25.2</v>
      </c>
      <c r="AV802" s="388"/>
      <c r="AW802" s="388"/>
      <c r="AX802" s="389"/>
      <c r="AY802">
        <f t="shared" ref="AY802:AY812" si="115">$AY$800</f>
        <v>2</v>
      </c>
    </row>
    <row r="803" spans="1:51" ht="24.75" hidden="1" customHeight="1" x14ac:dyDescent="0.15">
      <c r="A803" s="637"/>
      <c r="B803" s="638"/>
      <c r="C803" s="638"/>
      <c r="D803" s="638"/>
      <c r="E803" s="638"/>
      <c r="F803" s="639"/>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8"/>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2</v>
      </c>
    </row>
    <row r="804" spans="1:51" ht="24.75" hidden="1" customHeight="1" x14ac:dyDescent="0.15">
      <c r="A804" s="637"/>
      <c r="B804" s="638"/>
      <c r="C804" s="638"/>
      <c r="D804" s="638"/>
      <c r="E804" s="638"/>
      <c r="F804" s="639"/>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8"/>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2</v>
      </c>
    </row>
    <row r="805" spans="1:51" ht="24.75" hidden="1" customHeight="1" x14ac:dyDescent="0.15">
      <c r="A805" s="637"/>
      <c r="B805" s="638"/>
      <c r="C805" s="638"/>
      <c r="D805" s="638"/>
      <c r="E805" s="638"/>
      <c r="F805" s="639"/>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8"/>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2</v>
      </c>
    </row>
    <row r="806" spans="1:51" ht="24.75" hidden="1" customHeight="1" x14ac:dyDescent="0.15">
      <c r="A806" s="637"/>
      <c r="B806" s="638"/>
      <c r="C806" s="638"/>
      <c r="D806" s="638"/>
      <c r="E806" s="638"/>
      <c r="F806" s="639"/>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8"/>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2</v>
      </c>
    </row>
    <row r="807" spans="1:51" ht="24.75" hidden="1" customHeight="1" x14ac:dyDescent="0.15">
      <c r="A807" s="637"/>
      <c r="B807" s="638"/>
      <c r="C807" s="638"/>
      <c r="D807" s="638"/>
      <c r="E807" s="638"/>
      <c r="F807" s="639"/>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8"/>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2</v>
      </c>
    </row>
    <row r="808" spans="1:51" ht="24.75" hidden="1" customHeight="1" x14ac:dyDescent="0.15">
      <c r="A808" s="637"/>
      <c r="B808" s="638"/>
      <c r="C808" s="638"/>
      <c r="D808" s="638"/>
      <c r="E808" s="638"/>
      <c r="F808" s="639"/>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8"/>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2</v>
      </c>
    </row>
    <row r="809" spans="1:51" ht="24.75" hidden="1" customHeight="1" x14ac:dyDescent="0.15">
      <c r="A809" s="637"/>
      <c r="B809" s="638"/>
      <c r="C809" s="638"/>
      <c r="D809" s="638"/>
      <c r="E809" s="638"/>
      <c r="F809" s="639"/>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8"/>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2</v>
      </c>
    </row>
    <row r="810" spans="1:51" ht="24.75" hidden="1" customHeight="1" x14ac:dyDescent="0.15">
      <c r="A810" s="637"/>
      <c r="B810" s="638"/>
      <c r="C810" s="638"/>
      <c r="D810" s="638"/>
      <c r="E810" s="638"/>
      <c r="F810" s="639"/>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8"/>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2</v>
      </c>
    </row>
    <row r="811" spans="1:51" ht="24.75" hidden="1" customHeight="1" x14ac:dyDescent="0.15">
      <c r="A811" s="637"/>
      <c r="B811" s="638"/>
      <c r="C811" s="638"/>
      <c r="D811" s="638"/>
      <c r="E811" s="638"/>
      <c r="F811" s="639"/>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8"/>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2</v>
      </c>
    </row>
    <row r="812" spans="1:51" ht="24.75" customHeight="1" x14ac:dyDescent="0.15">
      <c r="A812" s="637"/>
      <c r="B812" s="638"/>
      <c r="C812" s="638"/>
      <c r="D812" s="638"/>
      <c r="E812" s="638"/>
      <c r="F812" s="639"/>
      <c r="G812" s="828" t="s">
        <v>20</v>
      </c>
      <c r="H812" s="829"/>
      <c r="I812" s="829"/>
      <c r="J812" s="829"/>
      <c r="K812" s="829"/>
      <c r="L812" s="830"/>
      <c r="M812" s="831"/>
      <c r="N812" s="831"/>
      <c r="O812" s="831"/>
      <c r="P812" s="831"/>
      <c r="Q812" s="831"/>
      <c r="R812" s="831"/>
      <c r="S812" s="831"/>
      <c r="T812" s="831"/>
      <c r="U812" s="831"/>
      <c r="V812" s="831"/>
      <c r="W812" s="831"/>
      <c r="X812" s="832"/>
      <c r="Y812" s="833">
        <f>SUM(Y802:AB811)</f>
        <v>2.7</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25.2</v>
      </c>
      <c r="AV812" s="834"/>
      <c r="AW812" s="834"/>
      <c r="AX812" s="836"/>
      <c r="AY812">
        <f t="shared" si="115"/>
        <v>2</v>
      </c>
    </row>
    <row r="813" spans="1:51" ht="24.75" hidden="1" customHeight="1" x14ac:dyDescent="0.15">
      <c r="A813" s="637"/>
      <c r="B813" s="638"/>
      <c r="C813" s="638"/>
      <c r="D813" s="638"/>
      <c r="E813" s="638"/>
      <c r="F813" s="639"/>
      <c r="G813" s="598" t="s">
        <v>318</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319</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15">
      <c r="A814" s="637"/>
      <c r="B814" s="638"/>
      <c r="C814" s="638"/>
      <c r="D814" s="638"/>
      <c r="E814" s="638"/>
      <c r="F814" s="639"/>
      <c r="G814" s="817" t="s">
        <v>17</v>
      </c>
      <c r="H814" s="674"/>
      <c r="I814" s="674"/>
      <c r="J814" s="674"/>
      <c r="K814" s="674"/>
      <c r="L814" s="673" t="s">
        <v>18</v>
      </c>
      <c r="M814" s="674"/>
      <c r="N814" s="674"/>
      <c r="O814" s="674"/>
      <c r="P814" s="674"/>
      <c r="Q814" s="674"/>
      <c r="R814" s="674"/>
      <c r="S814" s="674"/>
      <c r="T814" s="674"/>
      <c r="U814" s="674"/>
      <c r="V814" s="674"/>
      <c r="W814" s="674"/>
      <c r="X814" s="675"/>
      <c r="Y814" s="659" t="s">
        <v>19</v>
      </c>
      <c r="Z814" s="660"/>
      <c r="AA814" s="660"/>
      <c r="AB814" s="801"/>
      <c r="AC814" s="817" t="s">
        <v>17</v>
      </c>
      <c r="AD814" s="674"/>
      <c r="AE814" s="674"/>
      <c r="AF814" s="674"/>
      <c r="AG814" s="674"/>
      <c r="AH814" s="673" t="s">
        <v>18</v>
      </c>
      <c r="AI814" s="674"/>
      <c r="AJ814" s="674"/>
      <c r="AK814" s="674"/>
      <c r="AL814" s="674"/>
      <c r="AM814" s="674"/>
      <c r="AN814" s="674"/>
      <c r="AO814" s="674"/>
      <c r="AP814" s="674"/>
      <c r="AQ814" s="674"/>
      <c r="AR814" s="674"/>
      <c r="AS814" s="674"/>
      <c r="AT814" s="675"/>
      <c r="AU814" s="659" t="s">
        <v>19</v>
      </c>
      <c r="AV814" s="660"/>
      <c r="AW814" s="660"/>
      <c r="AX814" s="661"/>
      <c r="AY814">
        <f>$AY$813</f>
        <v>0</v>
      </c>
    </row>
    <row r="815" spans="1:51" ht="24.75" hidden="1" customHeight="1" x14ac:dyDescent="0.15">
      <c r="A815" s="637"/>
      <c r="B815" s="638"/>
      <c r="C815" s="638"/>
      <c r="D815" s="638"/>
      <c r="E815" s="638"/>
      <c r="F815" s="639"/>
      <c r="G815" s="676"/>
      <c r="H815" s="677"/>
      <c r="I815" s="677"/>
      <c r="J815" s="677"/>
      <c r="K815" s="678"/>
      <c r="L815" s="670"/>
      <c r="M815" s="837"/>
      <c r="N815" s="837"/>
      <c r="O815" s="837"/>
      <c r="P815" s="837"/>
      <c r="Q815" s="837"/>
      <c r="R815" s="837"/>
      <c r="S815" s="837"/>
      <c r="T815" s="837"/>
      <c r="U815" s="837"/>
      <c r="V815" s="837"/>
      <c r="W815" s="837"/>
      <c r="X815" s="838"/>
      <c r="Y815" s="387"/>
      <c r="Z815" s="388"/>
      <c r="AA815" s="388"/>
      <c r="AB815" s="805"/>
      <c r="AC815" s="676"/>
      <c r="AD815" s="677"/>
      <c r="AE815" s="677"/>
      <c r="AF815" s="677"/>
      <c r="AG815" s="678"/>
      <c r="AH815" s="670"/>
      <c r="AI815" s="837"/>
      <c r="AJ815" s="837"/>
      <c r="AK815" s="837"/>
      <c r="AL815" s="837"/>
      <c r="AM815" s="837"/>
      <c r="AN815" s="837"/>
      <c r="AO815" s="837"/>
      <c r="AP815" s="837"/>
      <c r="AQ815" s="837"/>
      <c r="AR815" s="837"/>
      <c r="AS815" s="837"/>
      <c r="AT815" s="838"/>
      <c r="AU815" s="387"/>
      <c r="AV815" s="388"/>
      <c r="AW815" s="388"/>
      <c r="AX815" s="389"/>
      <c r="AY815">
        <f t="shared" ref="AY815:AY825" si="116">$AY$813</f>
        <v>0</v>
      </c>
    </row>
    <row r="816" spans="1:51" ht="24.75" hidden="1" customHeight="1" x14ac:dyDescent="0.15">
      <c r="A816" s="637"/>
      <c r="B816" s="638"/>
      <c r="C816" s="638"/>
      <c r="D816" s="638"/>
      <c r="E816" s="638"/>
      <c r="F816" s="639"/>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8"/>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7"/>
      <c r="B817" s="638"/>
      <c r="C817" s="638"/>
      <c r="D817" s="638"/>
      <c r="E817" s="638"/>
      <c r="F817" s="639"/>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8"/>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7"/>
      <c r="B818" s="638"/>
      <c r="C818" s="638"/>
      <c r="D818" s="638"/>
      <c r="E818" s="638"/>
      <c r="F818" s="639"/>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8"/>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7"/>
      <c r="B819" s="638"/>
      <c r="C819" s="638"/>
      <c r="D819" s="638"/>
      <c r="E819" s="638"/>
      <c r="F819" s="639"/>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8"/>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7"/>
      <c r="B820" s="638"/>
      <c r="C820" s="638"/>
      <c r="D820" s="638"/>
      <c r="E820" s="638"/>
      <c r="F820" s="639"/>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8"/>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7"/>
      <c r="B821" s="638"/>
      <c r="C821" s="638"/>
      <c r="D821" s="638"/>
      <c r="E821" s="638"/>
      <c r="F821" s="639"/>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8"/>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7"/>
      <c r="B822" s="638"/>
      <c r="C822" s="638"/>
      <c r="D822" s="638"/>
      <c r="E822" s="638"/>
      <c r="F822" s="639"/>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8"/>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7"/>
      <c r="B823" s="638"/>
      <c r="C823" s="638"/>
      <c r="D823" s="638"/>
      <c r="E823" s="638"/>
      <c r="F823" s="639"/>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8"/>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7"/>
      <c r="B824" s="638"/>
      <c r="C824" s="638"/>
      <c r="D824" s="638"/>
      <c r="E824" s="638"/>
      <c r="F824" s="639"/>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8"/>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7"/>
      <c r="B825" s="638"/>
      <c r="C825" s="638"/>
      <c r="D825" s="638"/>
      <c r="E825" s="638"/>
      <c r="F825" s="639"/>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37"/>
      <c r="B826" s="638"/>
      <c r="C826" s="638"/>
      <c r="D826" s="638"/>
      <c r="E826" s="638"/>
      <c r="F826" s="639"/>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7"/>
      <c r="B827" s="638"/>
      <c r="C827" s="638"/>
      <c r="D827" s="638"/>
      <c r="E827" s="638"/>
      <c r="F827" s="639"/>
      <c r="G827" s="817" t="s">
        <v>17</v>
      </c>
      <c r="H827" s="674"/>
      <c r="I827" s="674"/>
      <c r="J827" s="674"/>
      <c r="K827" s="674"/>
      <c r="L827" s="673" t="s">
        <v>18</v>
      </c>
      <c r="M827" s="674"/>
      <c r="N827" s="674"/>
      <c r="O827" s="674"/>
      <c r="P827" s="674"/>
      <c r="Q827" s="674"/>
      <c r="R827" s="674"/>
      <c r="S827" s="674"/>
      <c r="T827" s="674"/>
      <c r="U827" s="674"/>
      <c r="V827" s="674"/>
      <c r="W827" s="674"/>
      <c r="X827" s="675"/>
      <c r="Y827" s="659" t="s">
        <v>19</v>
      </c>
      <c r="Z827" s="660"/>
      <c r="AA827" s="660"/>
      <c r="AB827" s="801"/>
      <c r="AC827" s="817" t="s">
        <v>17</v>
      </c>
      <c r="AD827" s="674"/>
      <c r="AE827" s="674"/>
      <c r="AF827" s="674"/>
      <c r="AG827" s="674"/>
      <c r="AH827" s="673" t="s">
        <v>18</v>
      </c>
      <c r="AI827" s="674"/>
      <c r="AJ827" s="674"/>
      <c r="AK827" s="674"/>
      <c r="AL827" s="674"/>
      <c r="AM827" s="674"/>
      <c r="AN827" s="674"/>
      <c r="AO827" s="674"/>
      <c r="AP827" s="674"/>
      <c r="AQ827" s="674"/>
      <c r="AR827" s="674"/>
      <c r="AS827" s="674"/>
      <c r="AT827" s="675"/>
      <c r="AU827" s="659" t="s">
        <v>19</v>
      </c>
      <c r="AV827" s="660"/>
      <c r="AW827" s="660"/>
      <c r="AX827" s="661"/>
      <c r="AY827">
        <f>$AY$826</f>
        <v>0</v>
      </c>
    </row>
    <row r="828" spans="1:51" s="16" customFormat="1" ht="24.75" hidden="1" customHeight="1" x14ac:dyDescent="0.15">
      <c r="A828" s="637"/>
      <c r="B828" s="638"/>
      <c r="C828" s="638"/>
      <c r="D828" s="638"/>
      <c r="E828" s="638"/>
      <c r="F828" s="639"/>
      <c r="G828" s="676"/>
      <c r="H828" s="677"/>
      <c r="I828" s="677"/>
      <c r="J828" s="677"/>
      <c r="K828" s="678"/>
      <c r="L828" s="670"/>
      <c r="M828" s="837"/>
      <c r="N828" s="837"/>
      <c r="O828" s="837"/>
      <c r="P828" s="837"/>
      <c r="Q828" s="837"/>
      <c r="R828" s="837"/>
      <c r="S828" s="837"/>
      <c r="T828" s="837"/>
      <c r="U828" s="837"/>
      <c r="V828" s="837"/>
      <c r="W828" s="837"/>
      <c r="X828" s="838"/>
      <c r="Y828" s="387"/>
      <c r="Z828" s="388"/>
      <c r="AA828" s="388"/>
      <c r="AB828" s="805"/>
      <c r="AC828" s="676"/>
      <c r="AD828" s="677"/>
      <c r="AE828" s="677"/>
      <c r="AF828" s="677"/>
      <c r="AG828" s="678"/>
      <c r="AH828" s="670"/>
      <c r="AI828" s="837"/>
      <c r="AJ828" s="837"/>
      <c r="AK828" s="837"/>
      <c r="AL828" s="837"/>
      <c r="AM828" s="837"/>
      <c r="AN828" s="837"/>
      <c r="AO828" s="837"/>
      <c r="AP828" s="837"/>
      <c r="AQ828" s="837"/>
      <c r="AR828" s="837"/>
      <c r="AS828" s="837"/>
      <c r="AT828" s="838"/>
      <c r="AU828" s="387"/>
      <c r="AV828" s="388"/>
      <c r="AW828" s="388"/>
      <c r="AX828" s="389"/>
      <c r="AY828">
        <f t="shared" ref="AY828:AY838" si="117">$AY$826</f>
        <v>0</v>
      </c>
    </row>
    <row r="829" spans="1:51" ht="24.75" hidden="1" customHeight="1" x14ac:dyDescent="0.15">
      <c r="A829" s="637"/>
      <c r="B829" s="638"/>
      <c r="C829" s="638"/>
      <c r="D829" s="638"/>
      <c r="E829" s="638"/>
      <c r="F829" s="639"/>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8"/>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7"/>
      <c r="B830" s="638"/>
      <c r="C830" s="638"/>
      <c r="D830" s="638"/>
      <c r="E830" s="638"/>
      <c r="F830" s="639"/>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8"/>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7"/>
      <c r="B831" s="638"/>
      <c r="C831" s="638"/>
      <c r="D831" s="638"/>
      <c r="E831" s="638"/>
      <c r="F831" s="639"/>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8"/>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7"/>
      <c r="B832" s="638"/>
      <c r="C832" s="638"/>
      <c r="D832" s="638"/>
      <c r="E832" s="638"/>
      <c r="F832" s="639"/>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8"/>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7"/>
      <c r="B833" s="638"/>
      <c r="C833" s="638"/>
      <c r="D833" s="638"/>
      <c r="E833" s="638"/>
      <c r="F833" s="639"/>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8"/>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7"/>
      <c r="B834" s="638"/>
      <c r="C834" s="638"/>
      <c r="D834" s="638"/>
      <c r="E834" s="638"/>
      <c r="F834" s="639"/>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8"/>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7"/>
      <c r="B835" s="638"/>
      <c r="C835" s="638"/>
      <c r="D835" s="638"/>
      <c r="E835" s="638"/>
      <c r="F835" s="639"/>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8"/>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7"/>
      <c r="B836" s="638"/>
      <c r="C836" s="638"/>
      <c r="D836" s="638"/>
      <c r="E836" s="638"/>
      <c r="F836" s="639"/>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8"/>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7"/>
      <c r="B837" s="638"/>
      <c r="C837" s="638"/>
      <c r="D837" s="638"/>
      <c r="E837" s="638"/>
      <c r="F837" s="639"/>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8"/>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7"/>
      <c r="B838" s="638"/>
      <c r="C838" s="638"/>
      <c r="D838" s="638"/>
      <c r="E838" s="638"/>
      <c r="F838" s="639"/>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hidden="1"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5">
        <v>1</v>
      </c>
      <c r="B845" s="375">
        <v>1</v>
      </c>
      <c r="C845" s="358" t="s">
        <v>765</v>
      </c>
      <c r="D845" s="343"/>
      <c r="E845" s="343"/>
      <c r="F845" s="343"/>
      <c r="G845" s="343"/>
      <c r="H845" s="343"/>
      <c r="I845" s="343"/>
      <c r="J845" s="344">
        <v>4000020120006</v>
      </c>
      <c r="K845" s="345"/>
      <c r="L845" s="345"/>
      <c r="M845" s="345"/>
      <c r="N845" s="345"/>
      <c r="O845" s="345"/>
      <c r="P845" s="346" t="s">
        <v>812</v>
      </c>
      <c r="Q845" s="346"/>
      <c r="R845" s="346"/>
      <c r="S845" s="346"/>
      <c r="T845" s="346"/>
      <c r="U845" s="346"/>
      <c r="V845" s="346"/>
      <c r="W845" s="346"/>
      <c r="X845" s="346"/>
      <c r="Y845" s="347">
        <v>35.887999999999998</v>
      </c>
      <c r="Z845" s="348"/>
      <c r="AA845" s="348"/>
      <c r="AB845" s="349"/>
      <c r="AC845" s="350" t="s">
        <v>767</v>
      </c>
      <c r="AD845" s="351"/>
      <c r="AE845" s="351"/>
      <c r="AF845" s="351"/>
      <c r="AG845" s="351"/>
      <c r="AH845" s="366" t="s">
        <v>405</v>
      </c>
      <c r="AI845" s="367"/>
      <c r="AJ845" s="367"/>
      <c r="AK845" s="367"/>
      <c r="AL845" s="354" t="s">
        <v>405</v>
      </c>
      <c r="AM845" s="355"/>
      <c r="AN845" s="355"/>
      <c r="AO845" s="356"/>
      <c r="AP845" s="357" t="s">
        <v>405</v>
      </c>
      <c r="AQ845" s="357"/>
      <c r="AR845" s="357"/>
      <c r="AS845" s="357"/>
      <c r="AT845" s="357"/>
      <c r="AU845" s="357"/>
      <c r="AV845" s="357"/>
      <c r="AW845" s="357"/>
      <c r="AX845" s="357"/>
    </row>
    <row r="846" spans="1:51" ht="30" customHeight="1" x14ac:dyDescent="0.15">
      <c r="A846" s="375">
        <v>2</v>
      </c>
      <c r="B846" s="375">
        <v>1</v>
      </c>
      <c r="C846" s="358" t="s">
        <v>766</v>
      </c>
      <c r="D846" s="343"/>
      <c r="E846" s="343"/>
      <c r="F846" s="343"/>
      <c r="G846" s="343"/>
      <c r="H846" s="343"/>
      <c r="I846" s="343"/>
      <c r="J846" s="344">
        <v>8000020130001</v>
      </c>
      <c r="K846" s="345"/>
      <c r="L846" s="345"/>
      <c r="M846" s="345"/>
      <c r="N846" s="345"/>
      <c r="O846" s="345"/>
      <c r="P846" s="346" t="s">
        <v>812</v>
      </c>
      <c r="Q846" s="346"/>
      <c r="R846" s="346"/>
      <c r="S846" s="346"/>
      <c r="T846" s="346"/>
      <c r="U846" s="346"/>
      <c r="V846" s="346"/>
      <c r="W846" s="346"/>
      <c r="X846" s="346"/>
      <c r="Y846" s="347">
        <v>31.928000000000001</v>
      </c>
      <c r="Z846" s="348"/>
      <c r="AA846" s="348"/>
      <c r="AB846" s="349"/>
      <c r="AC846" s="350" t="s">
        <v>767</v>
      </c>
      <c r="AD846" s="351"/>
      <c r="AE846" s="351"/>
      <c r="AF846" s="351"/>
      <c r="AG846" s="351"/>
      <c r="AH846" s="366" t="s">
        <v>405</v>
      </c>
      <c r="AI846" s="367"/>
      <c r="AJ846" s="367"/>
      <c r="AK846" s="367"/>
      <c r="AL846" s="354" t="s">
        <v>405</v>
      </c>
      <c r="AM846" s="355"/>
      <c r="AN846" s="355"/>
      <c r="AO846" s="356"/>
      <c r="AP846" s="357" t="s">
        <v>405</v>
      </c>
      <c r="AQ846" s="357"/>
      <c r="AR846" s="357"/>
      <c r="AS846" s="357"/>
      <c r="AT846" s="357"/>
      <c r="AU846" s="357"/>
      <c r="AV846" s="357"/>
      <c r="AW846" s="357"/>
      <c r="AX846" s="357"/>
      <c r="AY846">
        <f>COUNTA($C$846)</f>
        <v>1</v>
      </c>
    </row>
    <row r="847" spans="1:51" ht="30" customHeight="1" x14ac:dyDescent="0.15">
      <c r="A847" s="375">
        <v>3</v>
      </c>
      <c r="B847" s="375">
        <v>1</v>
      </c>
      <c r="C847" s="358" t="s">
        <v>768</v>
      </c>
      <c r="D847" s="343"/>
      <c r="E847" s="343"/>
      <c r="F847" s="343"/>
      <c r="G847" s="343"/>
      <c r="H847" s="343"/>
      <c r="I847" s="343"/>
      <c r="J847" s="344">
        <v>8000020280003</v>
      </c>
      <c r="K847" s="345"/>
      <c r="L847" s="345"/>
      <c r="M847" s="345"/>
      <c r="N847" s="345"/>
      <c r="O847" s="345"/>
      <c r="P847" s="346" t="s">
        <v>812</v>
      </c>
      <c r="Q847" s="346"/>
      <c r="R847" s="346"/>
      <c r="S847" s="346"/>
      <c r="T847" s="346"/>
      <c r="U847" s="346"/>
      <c r="V847" s="346"/>
      <c r="W847" s="346"/>
      <c r="X847" s="346"/>
      <c r="Y847" s="347">
        <v>27.129000000000001</v>
      </c>
      <c r="Z847" s="348"/>
      <c r="AA847" s="348"/>
      <c r="AB847" s="349"/>
      <c r="AC847" s="350" t="s">
        <v>767</v>
      </c>
      <c r="AD847" s="351"/>
      <c r="AE847" s="351"/>
      <c r="AF847" s="351"/>
      <c r="AG847" s="351"/>
      <c r="AH847" s="366" t="s">
        <v>405</v>
      </c>
      <c r="AI847" s="367"/>
      <c r="AJ847" s="367"/>
      <c r="AK847" s="367"/>
      <c r="AL847" s="354" t="s">
        <v>405</v>
      </c>
      <c r="AM847" s="355"/>
      <c r="AN847" s="355"/>
      <c r="AO847" s="356"/>
      <c r="AP847" s="357" t="s">
        <v>405</v>
      </c>
      <c r="AQ847" s="357"/>
      <c r="AR847" s="357"/>
      <c r="AS847" s="357"/>
      <c r="AT847" s="357"/>
      <c r="AU847" s="357"/>
      <c r="AV847" s="357"/>
      <c r="AW847" s="357"/>
      <c r="AX847" s="357"/>
      <c r="AY847">
        <f>COUNTA($C$847)</f>
        <v>1</v>
      </c>
    </row>
    <row r="848" spans="1:51" ht="30" customHeight="1" x14ac:dyDescent="0.15">
      <c r="A848" s="375">
        <v>4</v>
      </c>
      <c r="B848" s="375">
        <v>1</v>
      </c>
      <c r="C848" s="358" t="s">
        <v>769</v>
      </c>
      <c r="D848" s="343"/>
      <c r="E848" s="343"/>
      <c r="F848" s="343"/>
      <c r="G848" s="343"/>
      <c r="H848" s="343"/>
      <c r="I848" s="343"/>
      <c r="J848" s="344">
        <v>6000020400009</v>
      </c>
      <c r="K848" s="345"/>
      <c r="L848" s="345"/>
      <c r="M848" s="345"/>
      <c r="N848" s="345"/>
      <c r="O848" s="345"/>
      <c r="P848" s="346" t="s">
        <v>812</v>
      </c>
      <c r="Q848" s="346"/>
      <c r="R848" s="346"/>
      <c r="S848" s="346"/>
      <c r="T848" s="346"/>
      <c r="U848" s="346"/>
      <c r="V848" s="346"/>
      <c r="W848" s="346"/>
      <c r="X848" s="346"/>
      <c r="Y848" s="347">
        <v>24.356000000000002</v>
      </c>
      <c r="Z848" s="348"/>
      <c r="AA848" s="348"/>
      <c r="AB848" s="349"/>
      <c r="AC848" s="350" t="s">
        <v>767</v>
      </c>
      <c r="AD848" s="351"/>
      <c r="AE848" s="351"/>
      <c r="AF848" s="351"/>
      <c r="AG848" s="351"/>
      <c r="AH848" s="366" t="s">
        <v>405</v>
      </c>
      <c r="AI848" s="367"/>
      <c r="AJ848" s="367"/>
      <c r="AK848" s="367"/>
      <c r="AL848" s="354" t="s">
        <v>405</v>
      </c>
      <c r="AM848" s="355"/>
      <c r="AN848" s="355"/>
      <c r="AO848" s="356"/>
      <c r="AP848" s="357" t="s">
        <v>405</v>
      </c>
      <c r="AQ848" s="357"/>
      <c r="AR848" s="357"/>
      <c r="AS848" s="357"/>
      <c r="AT848" s="357"/>
      <c r="AU848" s="357"/>
      <c r="AV848" s="357"/>
      <c r="AW848" s="357"/>
      <c r="AX848" s="357"/>
      <c r="AY848">
        <f>COUNTA($C$848)</f>
        <v>1</v>
      </c>
    </row>
    <row r="849" spans="1:51" ht="30" customHeight="1" x14ac:dyDescent="0.15">
      <c r="A849" s="375">
        <v>5</v>
      </c>
      <c r="B849" s="375">
        <v>1</v>
      </c>
      <c r="C849" s="358" t="s">
        <v>770</v>
      </c>
      <c r="D849" s="343"/>
      <c r="E849" s="343"/>
      <c r="F849" s="343"/>
      <c r="G849" s="343"/>
      <c r="H849" s="343"/>
      <c r="I849" s="343"/>
      <c r="J849" s="344">
        <v>7000020100005</v>
      </c>
      <c r="K849" s="345"/>
      <c r="L849" s="345"/>
      <c r="M849" s="345"/>
      <c r="N849" s="345"/>
      <c r="O849" s="345"/>
      <c r="P849" s="346" t="s">
        <v>812</v>
      </c>
      <c r="Q849" s="346"/>
      <c r="R849" s="346"/>
      <c r="S849" s="346"/>
      <c r="T849" s="346"/>
      <c r="U849" s="346"/>
      <c r="V849" s="346"/>
      <c r="W849" s="346"/>
      <c r="X849" s="346"/>
      <c r="Y849" s="347">
        <v>18.728000000000002</v>
      </c>
      <c r="Z849" s="348"/>
      <c r="AA849" s="348"/>
      <c r="AB849" s="349"/>
      <c r="AC849" s="350" t="s">
        <v>767</v>
      </c>
      <c r="AD849" s="351"/>
      <c r="AE849" s="351"/>
      <c r="AF849" s="351"/>
      <c r="AG849" s="351"/>
      <c r="AH849" s="366" t="s">
        <v>405</v>
      </c>
      <c r="AI849" s="367"/>
      <c r="AJ849" s="367"/>
      <c r="AK849" s="367"/>
      <c r="AL849" s="354" t="s">
        <v>405</v>
      </c>
      <c r="AM849" s="355"/>
      <c r="AN849" s="355"/>
      <c r="AO849" s="356"/>
      <c r="AP849" s="357" t="s">
        <v>405</v>
      </c>
      <c r="AQ849" s="357"/>
      <c r="AR849" s="357"/>
      <c r="AS849" s="357"/>
      <c r="AT849" s="357"/>
      <c r="AU849" s="357"/>
      <c r="AV849" s="357"/>
      <c r="AW849" s="357"/>
      <c r="AX849" s="357"/>
      <c r="AY849">
        <f>COUNTA($C$849)</f>
        <v>1</v>
      </c>
    </row>
    <row r="850" spans="1:51" ht="30" customHeight="1" x14ac:dyDescent="0.15">
      <c r="A850" s="375">
        <v>6</v>
      </c>
      <c r="B850" s="375">
        <v>1</v>
      </c>
      <c r="C850" s="358" t="s">
        <v>771</v>
      </c>
      <c r="D850" s="343"/>
      <c r="E850" s="343"/>
      <c r="F850" s="343"/>
      <c r="G850" s="343"/>
      <c r="H850" s="343"/>
      <c r="I850" s="343"/>
      <c r="J850" s="344">
        <v>7000020010006</v>
      </c>
      <c r="K850" s="345"/>
      <c r="L850" s="345"/>
      <c r="M850" s="345"/>
      <c r="N850" s="345"/>
      <c r="O850" s="345"/>
      <c r="P850" s="346" t="s">
        <v>812</v>
      </c>
      <c r="Q850" s="346"/>
      <c r="R850" s="346"/>
      <c r="S850" s="346"/>
      <c r="T850" s="346"/>
      <c r="U850" s="346"/>
      <c r="V850" s="346"/>
      <c r="W850" s="346"/>
      <c r="X850" s="346"/>
      <c r="Y850" s="347">
        <v>16.782</v>
      </c>
      <c r="Z850" s="348"/>
      <c r="AA850" s="348"/>
      <c r="AB850" s="349"/>
      <c r="AC850" s="350" t="s">
        <v>767</v>
      </c>
      <c r="AD850" s="351"/>
      <c r="AE850" s="351"/>
      <c r="AF850" s="351"/>
      <c r="AG850" s="351"/>
      <c r="AH850" s="366" t="s">
        <v>405</v>
      </c>
      <c r="AI850" s="367"/>
      <c r="AJ850" s="367"/>
      <c r="AK850" s="367"/>
      <c r="AL850" s="354" t="s">
        <v>405</v>
      </c>
      <c r="AM850" s="355"/>
      <c r="AN850" s="355"/>
      <c r="AO850" s="356"/>
      <c r="AP850" s="357" t="s">
        <v>405</v>
      </c>
      <c r="AQ850" s="357"/>
      <c r="AR850" s="357"/>
      <c r="AS850" s="357"/>
      <c r="AT850" s="357"/>
      <c r="AU850" s="357"/>
      <c r="AV850" s="357"/>
      <c r="AW850" s="357"/>
      <c r="AX850" s="357"/>
      <c r="AY850">
        <f>COUNTA($C$850)</f>
        <v>1</v>
      </c>
    </row>
    <row r="851" spans="1:51" ht="30" customHeight="1" x14ac:dyDescent="0.15">
      <c r="A851" s="375">
        <v>7</v>
      </c>
      <c r="B851" s="375">
        <v>1</v>
      </c>
      <c r="C851" s="358" t="s">
        <v>772</v>
      </c>
      <c r="D851" s="343"/>
      <c r="E851" s="343"/>
      <c r="F851" s="343"/>
      <c r="G851" s="343"/>
      <c r="H851" s="343"/>
      <c r="I851" s="343"/>
      <c r="J851" s="344">
        <v>4000020330001</v>
      </c>
      <c r="K851" s="345"/>
      <c r="L851" s="345"/>
      <c r="M851" s="345"/>
      <c r="N851" s="345"/>
      <c r="O851" s="345"/>
      <c r="P851" s="346" t="s">
        <v>812</v>
      </c>
      <c r="Q851" s="346"/>
      <c r="R851" s="346"/>
      <c r="S851" s="346"/>
      <c r="T851" s="346"/>
      <c r="U851" s="346"/>
      <c r="V851" s="346"/>
      <c r="W851" s="346"/>
      <c r="X851" s="346"/>
      <c r="Y851" s="347">
        <v>16.312000000000001</v>
      </c>
      <c r="Z851" s="348"/>
      <c r="AA851" s="348"/>
      <c r="AB851" s="349"/>
      <c r="AC851" s="350" t="s">
        <v>767</v>
      </c>
      <c r="AD851" s="351"/>
      <c r="AE851" s="351"/>
      <c r="AF851" s="351"/>
      <c r="AG851" s="351"/>
      <c r="AH851" s="366" t="s">
        <v>405</v>
      </c>
      <c r="AI851" s="367"/>
      <c r="AJ851" s="367"/>
      <c r="AK851" s="367"/>
      <c r="AL851" s="354" t="s">
        <v>405</v>
      </c>
      <c r="AM851" s="355"/>
      <c r="AN851" s="355"/>
      <c r="AO851" s="356"/>
      <c r="AP851" s="357" t="s">
        <v>405</v>
      </c>
      <c r="AQ851" s="357"/>
      <c r="AR851" s="357"/>
      <c r="AS851" s="357"/>
      <c r="AT851" s="357"/>
      <c r="AU851" s="357"/>
      <c r="AV851" s="357"/>
      <c r="AW851" s="357"/>
      <c r="AX851" s="357"/>
      <c r="AY851">
        <f>COUNTA($C$851)</f>
        <v>1</v>
      </c>
    </row>
    <row r="852" spans="1:51" ht="30" customHeight="1" x14ac:dyDescent="0.15">
      <c r="A852" s="375">
        <v>8</v>
      </c>
      <c r="B852" s="375">
        <v>1</v>
      </c>
      <c r="C852" s="358" t="s">
        <v>773</v>
      </c>
      <c r="D852" s="343"/>
      <c r="E852" s="343"/>
      <c r="F852" s="343"/>
      <c r="G852" s="343"/>
      <c r="H852" s="343"/>
      <c r="I852" s="343"/>
      <c r="J852" s="344">
        <v>1000020110001</v>
      </c>
      <c r="K852" s="345"/>
      <c r="L852" s="345"/>
      <c r="M852" s="345"/>
      <c r="N852" s="345"/>
      <c r="O852" s="345"/>
      <c r="P852" s="346" t="s">
        <v>812</v>
      </c>
      <c r="Q852" s="346"/>
      <c r="R852" s="346"/>
      <c r="S852" s="346"/>
      <c r="T852" s="346"/>
      <c r="U852" s="346"/>
      <c r="V852" s="346"/>
      <c r="W852" s="346"/>
      <c r="X852" s="346"/>
      <c r="Y852" s="347">
        <v>15.193</v>
      </c>
      <c r="Z852" s="348"/>
      <c r="AA852" s="348"/>
      <c r="AB852" s="349"/>
      <c r="AC852" s="350" t="s">
        <v>767</v>
      </c>
      <c r="AD852" s="351"/>
      <c r="AE852" s="351"/>
      <c r="AF852" s="351"/>
      <c r="AG852" s="351"/>
      <c r="AH852" s="366" t="s">
        <v>405</v>
      </c>
      <c r="AI852" s="367"/>
      <c r="AJ852" s="367"/>
      <c r="AK852" s="367"/>
      <c r="AL852" s="354" t="s">
        <v>405</v>
      </c>
      <c r="AM852" s="355"/>
      <c r="AN852" s="355"/>
      <c r="AO852" s="356"/>
      <c r="AP852" s="357" t="s">
        <v>405</v>
      </c>
      <c r="AQ852" s="357"/>
      <c r="AR852" s="357"/>
      <c r="AS852" s="357"/>
      <c r="AT852" s="357"/>
      <c r="AU852" s="357"/>
      <c r="AV852" s="357"/>
      <c r="AW852" s="357"/>
      <c r="AX852" s="357"/>
      <c r="AY852">
        <f>COUNTA($C$852)</f>
        <v>1</v>
      </c>
    </row>
    <row r="853" spans="1:51" ht="30" customHeight="1" x14ac:dyDescent="0.15">
      <c r="A853" s="375">
        <v>9</v>
      </c>
      <c r="B853" s="375">
        <v>1</v>
      </c>
      <c r="C853" s="358" t="s">
        <v>774</v>
      </c>
      <c r="D853" s="343"/>
      <c r="E853" s="343"/>
      <c r="F853" s="343"/>
      <c r="G853" s="343"/>
      <c r="H853" s="343"/>
      <c r="I853" s="343"/>
      <c r="J853" s="344">
        <v>4000020270008</v>
      </c>
      <c r="K853" s="345"/>
      <c r="L853" s="345"/>
      <c r="M853" s="345"/>
      <c r="N853" s="345"/>
      <c r="O853" s="345"/>
      <c r="P853" s="346" t="s">
        <v>812</v>
      </c>
      <c r="Q853" s="346"/>
      <c r="R853" s="346"/>
      <c r="S853" s="346"/>
      <c r="T853" s="346"/>
      <c r="U853" s="346"/>
      <c r="V853" s="346"/>
      <c r="W853" s="346"/>
      <c r="X853" s="346"/>
      <c r="Y853" s="347">
        <v>14.281000000000001</v>
      </c>
      <c r="Z853" s="348"/>
      <c r="AA853" s="348"/>
      <c r="AB853" s="349"/>
      <c r="AC853" s="350" t="s">
        <v>767</v>
      </c>
      <c r="AD853" s="351"/>
      <c r="AE853" s="351"/>
      <c r="AF853" s="351"/>
      <c r="AG853" s="351"/>
      <c r="AH853" s="366" t="s">
        <v>405</v>
      </c>
      <c r="AI853" s="367"/>
      <c r="AJ853" s="367"/>
      <c r="AK853" s="367"/>
      <c r="AL853" s="354" t="s">
        <v>405</v>
      </c>
      <c r="AM853" s="355"/>
      <c r="AN853" s="355"/>
      <c r="AO853" s="356"/>
      <c r="AP853" s="357" t="s">
        <v>405</v>
      </c>
      <c r="AQ853" s="357"/>
      <c r="AR853" s="357"/>
      <c r="AS853" s="357"/>
      <c r="AT853" s="357"/>
      <c r="AU853" s="357"/>
      <c r="AV853" s="357"/>
      <c r="AW853" s="357"/>
      <c r="AX853" s="357"/>
      <c r="AY853">
        <f>COUNTA($C$853)</f>
        <v>1</v>
      </c>
    </row>
    <row r="854" spans="1:51" ht="30" customHeight="1" x14ac:dyDescent="0.15">
      <c r="A854" s="375">
        <v>10</v>
      </c>
      <c r="B854" s="375">
        <v>1</v>
      </c>
      <c r="C854" s="358" t="s">
        <v>775</v>
      </c>
      <c r="D854" s="343"/>
      <c r="E854" s="343"/>
      <c r="F854" s="343"/>
      <c r="G854" s="343"/>
      <c r="H854" s="343"/>
      <c r="I854" s="343"/>
      <c r="J854" s="344">
        <v>5000020090000</v>
      </c>
      <c r="K854" s="345"/>
      <c r="L854" s="345"/>
      <c r="M854" s="345"/>
      <c r="N854" s="345"/>
      <c r="O854" s="345"/>
      <c r="P854" s="346" t="s">
        <v>812</v>
      </c>
      <c r="Q854" s="346"/>
      <c r="R854" s="346"/>
      <c r="S854" s="346"/>
      <c r="T854" s="346"/>
      <c r="U854" s="346"/>
      <c r="V854" s="346"/>
      <c r="W854" s="346"/>
      <c r="X854" s="346"/>
      <c r="Y854" s="347">
        <v>11.242000000000001</v>
      </c>
      <c r="Z854" s="348"/>
      <c r="AA854" s="348"/>
      <c r="AB854" s="349"/>
      <c r="AC854" s="350" t="s">
        <v>767</v>
      </c>
      <c r="AD854" s="351"/>
      <c r="AE854" s="351"/>
      <c r="AF854" s="351"/>
      <c r="AG854" s="351"/>
      <c r="AH854" s="366" t="s">
        <v>405</v>
      </c>
      <c r="AI854" s="367"/>
      <c r="AJ854" s="367"/>
      <c r="AK854" s="367"/>
      <c r="AL854" s="354" t="s">
        <v>405</v>
      </c>
      <c r="AM854" s="355"/>
      <c r="AN854" s="355"/>
      <c r="AO854" s="356"/>
      <c r="AP854" s="357" t="s">
        <v>405</v>
      </c>
      <c r="AQ854" s="357"/>
      <c r="AR854" s="357"/>
      <c r="AS854" s="357"/>
      <c r="AT854" s="357"/>
      <c r="AU854" s="357"/>
      <c r="AV854" s="357"/>
      <c r="AW854" s="357"/>
      <c r="AX854" s="357"/>
      <c r="AY854">
        <f>COUNTA($C$854)</f>
        <v>1</v>
      </c>
    </row>
    <row r="855" spans="1:51" ht="30" hidden="1" customHeight="1" x14ac:dyDescent="0.15">
      <c r="A855" s="375">
        <v>11</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5">
        <v>12</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5">
        <v>13</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5">
        <v>14</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5">
        <v>15</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5">
        <v>16</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5">
        <v>17</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5">
        <v>18</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5">
        <v>19</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5">
        <v>20</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5">
        <v>21</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5">
        <v>22</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5">
        <v>23</v>
      </c>
      <c r="B867" s="37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5">
        <v>24</v>
      </c>
      <c r="B868" s="37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5">
        <v>25</v>
      </c>
      <c r="B869" s="37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5">
        <v>26</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5">
        <v>27</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5">
        <v>28</v>
      </c>
      <c r="B872" s="37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5">
        <v>29</v>
      </c>
      <c r="B873" s="37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5">
        <v>30</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5">
        <v>1</v>
      </c>
      <c r="B878" s="375">
        <v>1</v>
      </c>
      <c r="C878" s="358" t="s">
        <v>776</v>
      </c>
      <c r="D878" s="343"/>
      <c r="E878" s="343"/>
      <c r="F878" s="343"/>
      <c r="G878" s="343"/>
      <c r="H878" s="343"/>
      <c r="I878" s="343"/>
      <c r="J878" s="344">
        <v>3000020271403</v>
      </c>
      <c r="K878" s="345"/>
      <c r="L878" s="345"/>
      <c r="M878" s="345"/>
      <c r="N878" s="345"/>
      <c r="O878" s="345"/>
      <c r="P878" s="346" t="s">
        <v>812</v>
      </c>
      <c r="Q878" s="346"/>
      <c r="R878" s="346"/>
      <c r="S878" s="346"/>
      <c r="T878" s="346"/>
      <c r="U878" s="346"/>
      <c r="V878" s="346"/>
      <c r="W878" s="346"/>
      <c r="X878" s="346"/>
      <c r="Y878" s="347">
        <v>16.722000000000001</v>
      </c>
      <c r="Z878" s="348"/>
      <c r="AA878" s="348"/>
      <c r="AB878" s="349"/>
      <c r="AC878" s="350" t="s">
        <v>767</v>
      </c>
      <c r="AD878" s="351"/>
      <c r="AE878" s="351"/>
      <c r="AF878" s="351"/>
      <c r="AG878" s="351"/>
      <c r="AH878" s="366" t="s">
        <v>405</v>
      </c>
      <c r="AI878" s="367"/>
      <c r="AJ878" s="367"/>
      <c r="AK878" s="367"/>
      <c r="AL878" s="354" t="s">
        <v>405</v>
      </c>
      <c r="AM878" s="355"/>
      <c r="AN878" s="355"/>
      <c r="AO878" s="356"/>
      <c r="AP878" s="357" t="s">
        <v>405</v>
      </c>
      <c r="AQ878" s="357"/>
      <c r="AR878" s="357"/>
      <c r="AS878" s="357"/>
      <c r="AT878" s="357"/>
      <c r="AU878" s="357"/>
      <c r="AV878" s="357"/>
      <c r="AW878" s="357"/>
      <c r="AX878" s="357"/>
      <c r="AY878">
        <f t="shared" si="118"/>
        <v>1</v>
      </c>
    </row>
    <row r="879" spans="1:51" ht="30" customHeight="1" x14ac:dyDescent="0.15">
      <c r="A879" s="375">
        <v>2</v>
      </c>
      <c r="B879" s="375">
        <v>1</v>
      </c>
      <c r="C879" s="358" t="s">
        <v>777</v>
      </c>
      <c r="D879" s="343"/>
      <c r="E879" s="343"/>
      <c r="F879" s="343"/>
      <c r="G879" s="343"/>
      <c r="H879" s="343"/>
      <c r="I879" s="343"/>
      <c r="J879" s="344">
        <v>3000020401307</v>
      </c>
      <c r="K879" s="345"/>
      <c r="L879" s="345"/>
      <c r="M879" s="345"/>
      <c r="N879" s="345"/>
      <c r="O879" s="345"/>
      <c r="P879" s="346" t="s">
        <v>812</v>
      </c>
      <c r="Q879" s="346"/>
      <c r="R879" s="346"/>
      <c r="S879" s="346"/>
      <c r="T879" s="346"/>
      <c r="U879" s="346"/>
      <c r="V879" s="346"/>
      <c r="W879" s="346"/>
      <c r="X879" s="346"/>
      <c r="Y879" s="347">
        <v>15.247999999999999</v>
      </c>
      <c r="Z879" s="348"/>
      <c r="AA879" s="348"/>
      <c r="AB879" s="349"/>
      <c r="AC879" s="350" t="s">
        <v>767</v>
      </c>
      <c r="AD879" s="351"/>
      <c r="AE879" s="351"/>
      <c r="AF879" s="351"/>
      <c r="AG879" s="351"/>
      <c r="AH879" s="366" t="s">
        <v>405</v>
      </c>
      <c r="AI879" s="367"/>
      <c r="AJ879" s="367"/>
      <c r="AK879" s="367"/>
      <c r="AL879" s="354" t="s">
        <v>405</v>
      </c>
      <c r="AM879" s="355"/>
      <c r="AN879" s="355"/>
      <c r="AO879" s="356"/>
      <c r="AP879" s="357" t="s">
        <v>405</v>
      </c>
      <c r="AQ879" s="357"/>
      <c r="AR879" s="357"/>
      <c r="AS879" s="357"/>
      <c r="AT879" s="357"/>
      <c r="AU879" s="357"/>
      <c r="AV879" s="357"/>
      <c r="AW879" s="357"/>
      <c r="AX879" s="357"/>
      <c r="AY879">
        <f>COUNTA($C$879)</f>
        <v>1</v>
      </c>
    </row>
    <row r="880" spans="1:51" ht="30" customHeight="1" x14ac:dyDescent="0.15">
      <c r="A880" s="375">
        <v>3</v>
      </c>
      <c r="B880" s="375">
        <v>1</v>
      </c>
      <c r="C880" s="358" t="s">
        <v>778</v>
      </c>
      <c r="D880" s="343"/>
      <c r="E880" s="343"/>
      <c r="F880" s="343"/>
      <c r="G880" s="343"/>
      <c r="H880" s="343"/>
      <c r="I880" s="343"/>
      <c r="J880" s="344">
        <v>2000020261009</v>
      </c>
      <c r="K880" s="345"/>
      <c r="L880" s="345"/>
      <c r="M880" s="345"/>
      <c r="N880" s="345"/>
      <c r="O880" s="345"/>
      <c r="P880" s="346" t="s">
        <v>812</v>
      </c>
      <c r="Q880" s="346"/>
      <c r="R880" s="346"/>
      <c r="S880" s="346"/>
      <c r="T880" s="346"/>
      <c r="U880" s="346"/>
      <c r="V880" s="346"/>
      <c r="W880" s="346"/>
      <c r="X880" s="346"/>
      <c r="Y880" s="347">
        <v>13.04</v>
      </c>
      <c r="Z880" s="348"/>
      <c r="AA880" s="348"/>
      <c r="AB880" s="349"/>
      <c r="AC880" s="350" t="s">
        <v>767</v>
      </c>
      <c r="AD880" s="351"/>
      <c r="AE880" s="351"/>
      <c r="AF880" s="351"/>
      <c r="AG880" s="351"/>
      <c r="AH880" s="366" t="s">
        <v>405</v>
      </c>
      <c r="AI880" s="367"/>
      <c r="AJ880" s="367"/>
      <c r="AK880" s="367"/>
      <c r="AL880" s="354" t="s">
        <v>405</v>
      </c>
      <c r="AM880" s="355"/>
      <c r="AN880" s="355"/>
      <c r="AO880" s="356"/>
      <c r="AP880" s="357" t="s">
        <v>405</v>
      </c>
      <c r="AQ880" s="357"/>
      <c r="AR880" s="357"/>
      <c r="AS880" s="357"/>
      <c r="AT880" s="357"/>
      <c r="AU880" s="357"/>
      <c r="AV880" s="357"/>
      <c r="AW880" s="357"/>
      <c r="AX880" s="357"/>
      <c r="AY880">
        <f>COUNTA($C$880)</f>
        <v>1</v>
      </c>
    </row>
    <row r="881" spans="1:51" ht="30" customHeight="1" x14ac:dyDescent="0.15">
      <c r="A881" s="375">
        <v>4</v>
      </c>
      <c r="B881" s="375">
        <v>1</v>
      </c>
      <c r="C881" s="358" t="s">
        <v>779</v>
      </c>
      <c r="D881" s="343"/>
      <c r="E881" s="343"/>
      <c r="F881" s="343"/>
      <c r="G881" s="343"/>
      <c r="H881" s="343"/>
      <c r="I881" s="343"/>
      <c r="J881" s="344">
        <v>9000020281000</v>
      </c>
      <c r="K881" s="345"/>
      <c r="L881" s="345"/>
      <c r="M881" s="345"/>
      <c r="N881" s="345"/>
      <c r="O881" s="345"/>
      <c r="P881" s="346" t="s">
        <v>812</v>
      </c>
      <c r="Q881" s="346"/>
      <c r="R881" s="346"/>
      <c r="S881" s="346"/>
      <c r="T881" s="346"/>
      <c r="U881" s="346"/>
      <c r="V881" s="346"/>
      <c r="W881" s="346"/>
      <c r="X881" s="346"/>
      <c r="Y881" s="347">
        <v>12.577999999999999</v>
      </c>
      <c r="Z881" s="348"/>
      <c r="AA881" s="348"/>
      <c r="AB881" s="349"/>
      <c r="AC881" s="350" t="s">
        <v>767</v>
      </c>
      <c r="AD881" s="351"/>
      <c r="AE881" s="351"/>
      <c r="AF881" s="351"/>
      <c r="AG881" s="351"/>
      <c r="AH881" s="366" t="s">
        <v>405</v>
      </c>
      <c r="AI881" s="367"/>
      <c r="AJ881" s="367"/>
      <c r="AK881" s="367"/>
      <c r="AL881" s="354" t="s">
        <v>405</v>
      </c>
      <c r="AM881" s="355"/>
      <c r="AN881" s="355"/>
      <c r="AO881" s="356"/>
      <c r="AP881" s="357" t="s">
        <v>405</v>
      </c>
      <c r="AQ881" s="357"/>
      <c r="AR881" s="357"/>
      <c r="AS881" s="357"/>
      <c r="AT881" s="357"/>
      <c r="AU881" s="357"/>
      <c r="AV881" s="357"/>
      <c r="AW881" s="357"/>
      <c r="AX881" s="357"/>
      <c r="AY881">
        <f>COUNTA($C$881)</f>
        <v>1</v>
      </c>
    </row>
    <row r="882" spans="1:51" ht="30" customHeight="1" x14ac:dyDescent="0.15">
      <c r="A882" s="375">
        <v>5</v>
      </c>
      <c r="B882" s="375">
        <v>1</v>
      </c>
      <c r="C882" s="358" t="s">
        <v>780</v>
      </c>
      <c r="D882" s="343"/>
      <c r="E882" s="343"/>
      <c r="F882" s="343"/>
      <c r="G882" s="343"/>
      <c r="H882" s="343"/>
      <c r="I882" s="343"/>
      <c r="J882" s="344">
        <v>9000020011002</v>
      </c>
      <c r="K882" s="345"/>
      <c r="L882" s="345"/>
      <c r="M882" s="345"/>
      <c r="N882" s="345"/>
      <c r="O882" s="345"/>
      <c r="P882" s="346" t="s">
        <v>812</v>
      </c>
      <c r="Q882" s="346"/>
      <c r="R882" s="346"/>
      <c r="S882" s="346"/>
      <c r="T882" s="346"/>
      <c r="U882" s="346"/>
      <c r="V882" s="346"/>
      <c r="W882" s="346"/>
      <c r="X882" s="346"/>
      <c r="Y882" s="347">
        <v>12.028</v>
      </c>
      <c r="Z882" s="348"/>
      <c r="AA882" s="348"/>
      <c r="AB882" s="349"/>
      <c r="AC882" s="350" t="s">
        <v>767</v>
      </c>
      <c r="AD882" s="351"/>
      <c r="AE882" s="351"/>
      <c r="AF882" s="351"/>
      <c r="AG882" s="351"/>
      <c r="AH882" s="366" t="s">
        <v>405</v>
      </c>
      <c r="AI882" s="367"/>
      <c r="AJ882" s="367"/>
      <c r="AK882" s="367"/>
      <c r="AL882" s="354" t="s">
        <v>405</v>
      </c>
      <c r="AM882" s="355"/>
      <c r="AN882" s="355"/>
      <c r="AO882" s="356"/>
      <c r="AP882" s="357" t="s">
        <v>405</v>
      </c>
      <c r="AQ882" s="357"/>
      <c r="AR882" s="357"/>
      <c r="AS882" s="357"/>
      <c r="AT882" s="357"/>
      <c r="AU882" s="357"/>
      <c r="AV882" s="357"/>
      <c r="AW882" s="357"/>
      <c r="AX882" s="357"/>
      <c r="AY882">
        <f>COUNTA($C$882)</f>
        <v>1</v>
      </c>
    </row>
    <row r="883" spans="1:51" ht="30" customHeight="1" x14ac:dyDescent="0.15">
      <c r="A883" s="375">
        <v>6</v>
      </c>
      <c r="B883" s="375">
        <v>1</v>
      </c>
      <c r="C883" s="358" t="s">
        <v>781</v>
      </c>
      <c r="D883" s="343"/>
      <c r="E883" s="343"/>
      <c r="F883" s="343"/>
      <c r="G883" s="343"/>
      <c r="H883" s="343"/>
      <c r="I883" s="343"/>
      <c r="J883" s="344">
        <v>8000020041009</v>
      </c>
      <c r="K883" s="345"/>
      <c r="L883" s="345"/>
      <c r="M883" s="345"/>
      <c r="N883" s="345"/>
      <c r="O883" s="345"/>
      <c r="P883" s="346" t="s">
        <v>812</v>
      </c>
      <c r="Q883" s="346"/>
      <c r="R883" s="346"/>
      <c r="S883" s="346"/>
      <c r="T883" s="346"/>
      <c r="U883" s="346"/>
      <c r="V883" s="346"/>
      <c r="W883" s="346"/>
      <c r="X883" s="346"/>
      <c r="Y883" s="347">
        <v>6.8819999999999997</v>
      </c>
      <c r="Z883" s="348"/>
      <c r="AA883" s="348"/>
      <c r="AB883" s="349"/>
      <c r="AC883" s="350" t="s">
        <v>767</v>
      </c>
      <c r="AD883" s="351"/>
      <c r="AE883" s="351"/>
      <c r="AF883" s="351"/>
      <c r="AG883" s="351"/>
      <c r="AH883" s="366" t="s">
        <v>405</v>
      </c>
      <c r="AI883" s="367"/>
      <c r="AJ883" s="367"/>
      <c r="AK883" s="367"/>
      <c r="AL883" s="354" t="s">
        <v>405</v>
      </c>
      <c r="AM883" s="355"/>
      <c r="AN883" s="355"/>
      <c r="AO883" s="356"/>
      <c r="AP883" s="357" t="s">
        <v>405</v>
      </c>
      <c r="AQ883" s="357"/>
      <c r="AR883" s="357"/>
      <c r="AS883" s="357"/>
      <c r="AT883" s="357"/>
      <c r="AU883" s="357"/>
      <c r="AV883" s="357"/>
      <c r="AW883" s="357"/>
      <c r="AX883" s="357"/>
      <c r="AY883">
        <f>COUNTA($C$883)</f>
        <v>1</v>
      </c>
    </row>
    <row r="884" spans="1:51" ht="30" customHeight="1" x14ac:dyDescent="0.15">
      <c r="A884" s="375">
        <v>7</v>
      </c>
      <c r="B884" s="375">
        <v>1</v>
      </c>
      <c r="C884" s="358" t="s">
        <v>782</v>
      </c>
      <c r="D884" s="343"/>
      <c r="E884" s="343"/>
      <c r="F884" s="343"/>
      <c r="G884" s="343"/>
      <c r="H884" s="343"/>
      <c r="I884" s="343"/>
      <c r="J884" s="344">
        <v>9000020431001</v>
      </c>
      <c r="K884" s="345"/>
      <c r="L884" s="345"/>
      <c r="M884" s="345"/>
      <c r="N884" s="345"/>
      <c r="O884" s="345"/>
      <c r="P884" s="346" t="s">
        <v>812</v>
      </c>
      <c r="Q884" s="346"/>
      <c r="R884" s="346"/>
      <c r="S884" s="346"/>
      <c r="T884" s="346"/>
      <c r="U884" s="346"/>
      <c r="V884" s="346"/>
      <c r="W884" s="346"/>
      <c r="X884" s="346"/>
      <c r="Y884" s="347">
        <v>5.4610000000000003</v>
      </c>
      <c r="Z884" s="348"/>
      <c r="AA884" s="348"/>
      <c r="AB884" s="349"/>
      <c r="AC884" s="350" t="s">
        <v>767</v>
      </c>
      <c r="AD884" s="351"/>
      <c r="AE884" s="351"/>
      <c r="AF884" s="351"/>
      <c r="AG884" s="351"/>
      <c r="AH884" s="366" t="s">
        <v>405</v>
      </c>
      <c r="AI884" s="367"/>
      <c r="AJ884" s="367"/>
      <c r="AK884" s="367"/>
      <c r="AL884" s="354" t="s">
        <v>405</v>
      </c>
      <c r="AM884" s="355"/>
      <c r="AN884" s="355"/>
      <c r="AO884" s="356"/>
      <c r="AP884" s="357" t="s">
        <v>405</v>
      </c>
      <c r="AQ884" s="357"/>
      <c r="AR884" s="357"/>
      <c r="AS884" s="357"/>
      <c r="AT884" s="357"/>
      <c r="AU884" s="357"/>
      <c r="AV884" s="357"/>
      <c r="AW884" s="357"/>
      <c r="AX884" s="357"/>
      <c r="AY884">
        <f>COUNTA($C$884)</f>
        <v>1</v>
      </c>
    </row>
    <row r="885" spans="1:51" ht="30" customHeight="1" x14ac:dyDescent="0.15">
      <c r="A885" s="375">
        <v>8</v>
      </c>
      <c r="B885" s="375">
        <v>1</v>
      </c>
      <c r="C885" s="358" t="s">
        <v>783</v>
      </c>
      <c r="D885" s="343"/>
      <c r="E885" s="343"/>
      <c r="F885" s="343"/>
      <c r="G885" s="343"/>
      <c r="H885" s="343"/>
      <c r="I885" s="343"/>
      <c r="J885" s="344">
        <v>3000020141003</v>
      </c>
      <c r="K885" s="345"/>
      <c r="L885" s="345"/>
      <c r="M885" s="345"/>
      <c r="N885" s="345"/>
      <c r="O885" s="345"/>
      <c r="P885" s="346" t="s">
        <v>812</v>
      </c>
      <c r="Q885" s="346"/>
      <c r="R885" s="346"/>
      <c r="S885" s="346"/>
      <c r="T885" s="346"/>
      <c r="U885" s="346"/>
      <c r="V885" s="346"/>
      <c r="W885" s="346"/>
      <c r="X885" s="346"/>
      <c r="Y885" s="347">
        <v>5.34</v>
      </c>
      <c r="Z885" s="348"/>
      <c r="AA885" s="348"/>
      <c r="AB885" s="349"/>
      <c r="AC885" s="350" t="s">
        <v>767</v>
      </c>
      <c r="AD885" s="351"/>
      <c r="AE885" s="351"/>
      <c r="AF885" s="351"/>
      <c r="AG885" s="351"/>
      <c r="AH885" s="366" t="s">
        <v>405</v>
      </c>
      <c r="AI885" s="367"/>
      <c r="AJ885" s="367"/>
      <c r="AK885" s="367"/>
      <c r="AL885" s="354" t="s">
        <v>405</v>
      </c>
      <c r="AM885" s="355"/>
      <c r="AN885" s="355"/>
      <c r="AO885" s="356"/>
      <c r="AP885" s="357" t="s">
        <v>405</v>
      </c>
      <c r="AQ885" s="357"/>
      <c r="AR885" s="357"/>
      <c r="AS885" s="357"/>
      <c r="AT885" s="357"/>
      <c r="AU885" s="357"/>
      <c r="AV885" s="357"/>
      <c r="AW885" s="357"/>
      <c r="AX885" s="357"/>
      <c r="AY885">
        <f>COUNTA($C$885)</f>
        <v>1</v>
      </c>
    </row>
    <row r="886" spans="1:51" ht="30" customHeight="1" x14ac:dyDescent="0.15">
      <c r="A886" s="375">
        <v>9</v>
      </c>
      <c r="B886" s="375">
        <v>1</v>
      </c>
      <c r="C886" s="358" t="s">
        <v>784</v>
      </c>
      <c r="D886" s="343"/>
      <c r="E886" s="343"/>
      <c r="F886" s="343"/>
      <c r="G886" s="343"/>
      <c r="H886" s="343"/>
      <c r="I886" s="343"/>
      <c r="J886" s="344">
        <v>6000020271004</v>
      </c>
      <c r="K886" s="345"/>
      <c r="L886" s="345"/>
      <c r="M886" s="345"/>
      <c r="N886" s="345"/>
      <c r="O886" s="345"/>
      <c r="P886" s="346" t="s">
        <v>812</v>
      </c>
      <c r="Q886" s="346"/>
      <c r="R886" s="346"/>
      <c r="S886" s="346"/>
      <c r="T886" s="346"/>
      <c r="U886" s="346"/>
      <c r="V886" s="346"/>
      <c r="W886" s="346"/>
      <c r="X886" s="346"/>
      <c r="Y886" s="347">
        <v>5.125</v>
      </c>
      <c r="Z886" s="348"/>
      <c r="AA886" s="348"/>
      <c r="AB886" s="349"/>
      <c r="AC886" s="350" t="s">
        <v>767</v>
      </c>
      <c r="AD886" s="351"/>
      <c r="AE886" s="351"/>
      <c r="AF886" s="351"/>
      <c r="AG886" s="351"/>
      <c r="AH886" s="366" t="s">
        <v>405</v>
      </c>
      <c r="AI886" s="367"/>
      <c r="AJ886" s="367"/>
      <c r="AK886" s="367"/>
      <c r="AL886" s="354" t="s">
        <v>405</v>
      </c>
      <c r="AM886" s="355"/>
      <c r="AN886" s="355"/>
      <c r="AO886" s="356"/>
      <c r="AP886" s="357" t="s">
        <v>405</v>
      </c>
      <c r="AQ886" s="357"/>
      <c r="AR886" s="357"/>
      <c r="AS886" s="357"/>
      <c r="AT886" s="357"/>
      <c r="AU886" s="357"/>
      <c r="AV886" s="357"/>
      <c r="AW886" s="357"/>
      <c r="AX886" s="357"/>
      <c r="AY886">
        <f>COUNTA($C$886)</f>
        <v>1</v>
      </c>
    </row>
    <row r="887" spans="1:51" ht="30" customHeight="1" x14ac:dyDescent="0.15">
      <c r="A887" s="375">
        <v>10</v>
      </c>
      <c r="B887" s="375">
        <v>1</v>
      </c>
      <c r="C887" s="358" t="s">
        <v>785</v>
      </c>
      <c r="D887" s="343"/>
      <c r="E887" s="343"/>
      <c r="F887" s="343"/>
      <c r="G887" s="343"/>
      <c r="H887" s="343"/>
      <c r="I887" s="343"/>
      <c r="J887" s="344">
        <v>5000020331007</v>
      </c>
      <c r="K887" s="345"/>
      <c r="L887" s="345"/>
      <c r="M887" s="345"/>
      <c r="N887" s="345"/>
      <c r="O887" s="345"/>
      <c r="P887" s="346" t="s">
        <v>812</v>
      </c>
      <c r="Q887" s="346"/>
      <c r="R887" s="346"/>
      <c r="S887" s="346"/>
      <c r="T887" s="346"/>
      <c r="U887" s="346"/>
      <c r="V887" s="346"/>
      <c r="W887" s="346"/>
      <c r="X887" s="346"/>
      <c r="Y887" s="347">
        <v>3.8319999999999999</v>
      </c>
      <c r="Z887" s="348"/>
      <c r="AA887" s="348"/>
      <c r="AB887" s="349"/>
      <c r="AC887" s="350" t="s">
        <v>767</v>
      </c>
      <c r="AD887" s="351"/>
      <c r="AE887" s="351"/>
      <c r="AF887" s="351"/>
      <c r="AG887" s="351"/>
      <c r="AH887" s="366" t="s">
        <v>405</v>
      </c>
      <c r="AI887" s="367"/>
      <c r="AJ887" s="367"/>
      <c r="AK887" s="367"/>
      <c r="AL887" s="354" t="s">
        <v>405</v>
      </c>
      <c r="AM887" s="355"/>
      <c r="AN887" s="355"/>
      <c r="AO887" s="356"/>
      <c r="AP887" s="357" t="s">
        <v>405</v>
      </c>
      <c r="AQ887" s="357"/>
      <c r="AR887" s="357"/>
      <c r="AS887" s="357"/>
      <c r="AT887" s="357"/>
      <c r="AU887" s="357"/>
      <c r="AV887" s="357"/>
      <c r="AW887" s="357"/>
      <c r="AX887" s="357"/>
      <c r="AY887">
        <f>COUNTA($C$887)</f>
        <v>1</v>
      </c>
    </row>
    <row r="888" spans="1:51" ht="30" hidden="1" customHeight="1" x14ac:dyDescent="0.15">
      <c r="A888" s="375">
        <v>11</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5">
        <v>12</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5">
        <v>13</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5">
        <v>14</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5">
        <v>15</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5">
        <v>16</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5">
        <v>17</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5">
        <v>18</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5">
        <v>19</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5">
        <v>20</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5">
        <v>21</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5">
        <v>22</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5">
        <v>23</v>
      </c>
      <c r="B900" s="37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5">
        <v>24</v>
      </c>
      <c r="B901" s="37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5">
        <v>25</v>
      </c>
      <c r="B902" s="37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5">
        <v>26</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5">
        <v>27</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5">
        <v>28</v>
      </c>
      <c r="B905" s="37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5">
        <v>29</v>
      </c>
      <c r="B906" s="37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5">
        <v>30</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5">
        <v>1</v>
      </c>
      <c r="B911" s="375">
        <v>1</v>
      </c>
      <c r="C911" s="343" t="s">
        <v>813</v>
      </c>
      <c r="D911" s="343" t="s">
        <v>813</v>
      </c>
      <c r="E911" s="343" t="s">
        <v>813</v>
      </c>
      <c r="F911" s="343" t="s">
        <v>813</v>
      </c>
      <c r="G911" s="343" t="s">
        <v>813</v>
      </c>
      <c r="H911" s="343" t="s">
        <v>813</v>
      </c>
      <c r="I911" s="343" t="s">
        <v>813</v>
      </c>
      <c r="J911" s="344" t="s">
        <v>405</v>
      </c>
      <c r="K911" s="345"/>
      <c r="L911" s="345"/>
      <c r="M911" s="345"/>
      <c r="N911" s="345"/>
      <c r="O911" s="345"/>
      <c r="P911" s="368" t="s">
        <v>812</v>
      </c>
      <c r="Q911" s="369"/>
      <c r="R911" s="369"/>
      <c r="S911" s="369"/>
      <c r="T911" s="369"/>
      <c r="U911" s="369"/>
      <c r="V911" s="369"/>
      <c r="W911" s="369"/>
      <c r="X911" s="369"/>
      <c r="Y911" s="347">
        <v>2.74</v>
      </c>
      <c r="Z911" s="348"/>
      <c r="AA911" s="348"/>
      <c r="AB911" s="349"/>
      <c r="AC911" s="350" t="s">
        <v>377</v>
      </c>
      <c r="AD911" s="351"/>
      <c r="AE911" s="351"/>
      <c r="AF911" s="351"/>
      <c r="AG911" s="351"/>
      <c r="AH911" s="366" t="s">
        <v>405</v>
      </c>
      <c r="AI911" s="367"/>
      <c r="AJ911" s="367"/>
      <c r="AK911" s="367"/>
      <c r="AL911" s="354">
        <v>100</v>
      </c>
      <c r="AM911" s="355"/>
      <c r="AN911" s="355"/>
      <c r="AO911" s="356"/>
      <c r="AP911" s="357" t="s">
        <v>405</v>
      </c>
      <c r="AQ911" s="357"/>
      <c r="AR911" s="357"/>
      <c r="AS911" s="357"/>
      <c r="AT911" s="357"/>
      <c r="AU911" s="357"/>
      <c r="AV911" s="357"/>
      <c r="AW911" s="357"/>
      <c r="AX911" s="357"/>
      <c r="AY911">
        <f t="shared" si="119"/>
        <v>1</v>
      </c>
    </row>
    <row r="912" spans="1:51" ht="30" customHeight="1" x14ac:dyDescent="0.15">
      <c r="A912" s="375">
        <v>2</v>
      </c>
      <c r="B912" s="375">
        <v>1</v>
      </c>
      <c r="C912" s="343" t="s">
        <v>814</v>
      </c>
      <c r="D912" s="343" t="s">
        <v>814</v>
      </c>
      <c r="E912" s="343" t="s">
        <v>814</v>
      </c>
      <c r="F912" s="343" t="s">
        <v>814</v>
      </c>
      <c r="G912" s="343" t="s">
        <v>814</v>
      </c>
      <c r="H912" s="343" t="s">
        <v>814</v>
      </c>
      <c r="I912" s="343" t="s">
        <v>814</v>
      </c>
      <c r="J912" s="344" t="s">
        <v>405</v>
      </c>
      <c r="K912" s="345"/>
      <c r="L912" s="345"/>
      <c r="M912" s="345"/>
      <c r="N912" s="345"/>
      <c r="O912" s="345"/>
      <c r="P912" s="368" t="s">
        <v>812</v>
      </c>
      <c r="Q912" s="369"/>
      <c r="R912" s="369"/>
      <c r="S912" s="369"/>
      <c r="T912" s="369"/>
      <c r="U912" s="369"/>
      <c r="V912" s="369"/>
      <c r="W912" s="369"/>
      <c r="X912" s="369"/>
      <c r="Y912" s="347">
        <v>1.34</v>
      </c>
      <c r="Z912" s="348"/>
      <c r="AA912" s="348"/>
      <c r="AB912" s="349"/>
      <c r="AC912" s="350" t="s">
        <v>377</v>
      </c>
      <c r="AD912" s="351"/>
      <c r="AE912" s="351"/>
      <c r="AF912" s="351"/>
      <c r="AG912" s="351"/>
      <c r="AH912" s="366" t="s">
        <v>405</v>
      </c>
      <c r="AI912" s="367"/>
      <c r="AJ912" s="367"/>
      <c r="AK912" s="367"/>
      <c r="AL912" s="354">
        <v>100</v>
      </c>
      <c r="AM912" s="355"/>
      <c r="AN912" s="355"/>
      <c r="AO912" s="356"/>
      <c r="AP912" s="357" t="s">
        <v>405</v>
      </c>
      <c r="AQ912" s="357"/>
      <c r="AR912" s="357"/>
      <c r="AS912" s="357"/>
      <c r="AT912" s="357"/>
      <c r="AU912" s="357"/>
      <c r="AV912" s="357"/>
      <c r="AW912" s="357"/>
      <c r="AX912" s="357"/>
      <c r="AY912">
        <f>COUNTA($C$912)</f>
        <v>1</v>
      </c>
    </row>
    <row r="913" spans="1:51" ht="30" customHeight="1" x14ac:dyDescent="0.15">
      <c r="A913" s="375">
        <v>3</v>
      </c>
      <c r="B913" s="375">
        <v>1</v>
      </c>
      <c r="C913" s="358" t="s">
        <v>815</v>
      </c>
      <c r="D913" s="343" t="s">
        <v>815</v>
      </c>
      <c r="E913" s="343" t="s">
        <v>815</v>
      </c>
      <c r="F913" s="343" t="s">
        <v>815</v>
      </c>
      <c r="G913" s="343" t="s">
        <v>815</v>
      </c>
      <c r="H913" s="343" t="s">
        <v>815</v>
      </c>
      <c r="I913" s="343" t="s">
        <v>815</v>
      </c>
      <c r="J913" s="344" t="s">
        <v>405</v>
      </c>
      <c r="K913" s="345"/>
      <c r="L913" s="345"/>
      <c r="M913" s="345"/>
      <c r="N913" s="345"/>
      <c r="O913" s="345"/>
      <c r="P913" s="368" t="s">
        <v>812</v>
      </c>
      <c r="Q913" s="369"/>
      <c r="R913" s="369"/>
      <c r="S913" s="369"/>
      <c r="T913" s="369"/>
      <c r="U913" s="369"/>
      <c r="V913" s="369"/>
      <c r="W913" s="369"/>
      <c r="X913" s="369"/>
      <c r="Y913" s="347">
        <v>1.34</v>
      </c>
      <c r="Z913" s="348"/>
      <c r="AA913" s="348"/>
      <c r="AB913" s="349"/>
      <c r="AC913" s="350" t="s">
        <v>377</v>
      </c>
      <c r="AD913" s="351"/>
      <c r="AE913" s="351"/>
      <c r="AF913" s="351"/>
      <c r="AG913" s="351"/>
      <c r="AH913" s="366" t="s">
        <v>405</v>
      </c>
      <c r="AI913" s="367"/>
      <c r="AJ913" s="367"/>
      <c r="AK913" s="367"/>
      <c r="AL913" s="354">
        <v>100</v>
      </c>
      <c r="AM913" s="355"/>
      <c r="AN913" s="355"/>
      <c r="AO913" s="356"/>
      <c r="AP913" s="357" t="s">
        <v>405</v>
      </c>
      <c r="AQ913" s="357"/>
      <c r="AR913" s="357"/>
      <c r="AS913" s="357"/>
      <c r="AT913" s="357"/>
      <c r="AU913" s="357"/>
      <c r="AV913" s="357"/>
      <c r="AW913" s="357"/>
      <c r="AX913" s="357"/>
      <c r="AY913">
        <f>COUNTA($C$913)</f>
        <v>1</v>
      </c>
    </row>
    <row r="914" spans="1:51" ht="30" customHeight="1" x14ac:dyDescent="0.15">
      <c r="A914" s="375">
        <v>4</v>
      </c>
      <c r="B914" s="375">
        <v>1</v>
      </c>
      <c r="C914" s="358" t="s">
        <v>816</v>
      </c>
      <c r="D914" s="343" t="s">
        <v>816</v>
      </c>
      <c r="E914" s="343" t="s">
        <v>816</v>
      </c>
      <c r="F914" s="343" t="s">
        <v>816</v>
      </c>
      <c r="G914" s="343" t="s">
        <v>816</v>
      </c>
      <c r="H914" s="343" t="s">
        <v>816</v>
      </c>
      <c r="I914" s="343" t="s">
        <v>816</v>
      </c>
      <c r="J914" s="344" t="s">
        <v>405</v>
      </c>
      <c r="K914" s="345"/>
      <c r="L914" s="345"/>
      <c r="M914" s="345"/>
      <c r="N914" s="345"/>
      <c r="O914" s="345"/>
      <c r="P914" s="368" t="s">
        <v>812</v>
      </c>
      <c r="Q914" s="369"/>
      <c r="R914" s="369"/>
      <c r="S914" s="369"/>
      <c r="T914" s="369"/>
      <c r="U914" s="369"/>
      <c r="V914" s="369"/>
      <c r="W914" s="369"/>
      <c r="X914" s="369"/>
      <c r="Y914" s="347">
        <v>1.34</v>
      </c>
      <c r="Z914" s="348"/>
      <c r="AA914" s="348"/>
      <c r="AB914" s="349"/>
      <c r="AC914" s="350" t="s">
        <v>377</v>
      </c>
      <c r="AD914" s="351"/>
      <c r="AE914" s="351"/>
      <c r="AF914" s="351"/>
      <c r="AG914" s="351"/>
      <c r="AH914" s="366" t="s">
        <v>405</v>
      </c>
      <c r="AI914" s="367"/>
      <c r="AJ914" s="367"/>
      <c r="AK914" s="367"/>
      <c r="AL914" s="354">
        <v>100</v>
      </c>
      <c r="AM914" s="355"/>
      <c r="AN914" s="355"/>
      <c r="AO914" s="356"/>
      <c r="AP914" s="357" t="s">
        <v>405</v>
      </c>
      <c r="AQ914" s="357"/>
      <c r="AR914" s="357"/>
      <c r="AS914" s="357"/>
      <c r="AT914" s="357"/>
      <c r="AU914" s="357"/>
      <c r="AV914" s="357"/>
      <c r="AW914" s="357"/>
      <c r="AX914" s="357"/>
      <c r="AY914">
        <f>COUNTA($C$914)</f>
        <v>1</v>
      </c>
    </row>
    <row r="915" spans="1:51" ht="44.25" customHeight="1" x14ac:dyDescent="0.15">
      <c r="A915" s="375">
        <v>5</v>
      </c>
      <c r="B915" s="375">
        <v>1</v>
      </c>
      <c r="C915" s="358" t="s">
        <v>817</v>
      </c>
      <c r="D915" s="343" t="s">
        <v>818</v>
      </c>
      <c r="E915" s="343" t="s">
        <v>818</v>
      </c>
      <c r="F915" s="343" t="s">
        <v>818</v>
      </c>
      <c r="G915" s="343" t="s">
        <v>818</v>
      </c>
      <c r="H915" s="343" t="s">
        <v>818</v>
      </c>
      <c r="I915" s="343" t="s">
        <v>818</v>
      </c>
      <c r="J915" s="344">
        <v>1040005019015</v>
      </c>
      <c r="K915" s="345"/>
      <c r="L915" s="345"/>
      <c r="M915" s="345"/>
      <c r="N915" s="345"/>
      <c r="O915" s="345"/>
      <c r="P915" s="368" t="s">
        <v>812</v>
      </c>
      <c r="Q915" s="369"/>
      <c r="R915" s="369"/>
      <c r="S915" s="369"/>
      <c r="T915" s="369"/>
      <c r="U915" s="369"/>
      <c r="V915" s="369"/>
      <c r="W915" s="369"/>
      <c r="X915" s="369"/>
      <c r="Y915" s="347">
        <v>1.34</v>
      </c>
      <c r="Z915" s="348"/>
      <c r="AA915" s="348"/>
      <c r="AB915" s="349"/>
      <c r="AC915" s="350" t="s">
        <v>377</v>
      </c>
      <c r="AD915" s="351"/>
      <c r="AE915" s="351"/>
      <c r="AF915" s="351"/>
      <c r="AG915" s="351"/>
      <c r="AH915" s="366" t="s">
        <v>405</v>
      </c>
      <c r="AI915" s="367"/>
      <c r="AJ915" s="367"/>
      <c r="AK915" s="367"/>
      <c r="AL915" s="354">
        <v>100</v>
      </c>
      <c r="AM915" s="355"/>
      <c r="AN915" s="355"/>
      <c r="AO915" s="356"/>
      <c r="AP915" s="357" t="s">
        <v>405</v>
      </c>
      <c r="AQ915" s="357"/>
      <c r="AR915" s="357"/>
      <c r="AS915" s="357"/>
      <c r="AT915" s="357"/>
      <c r="AU915" s="357"/>
      <c r="AV915" s="357"/>
      <c r="AW915" s="357"/>
      <c r="AX915" s="357"/>
      <c r="AY915">
        <f>COUNTA($C$915)</f>
        <v>1</v>
      </c>
    </row>
    <row r="916" spans="1:51" ht="30" customHeight="1" x14ac:dyDescent="0.15">
      <c r="A916" s="375">
        <v>6</v>
      </c>
      <c r="B916" s="375">
        <v>1</v>
      </c>
      <c r="C916" s="343" t="s">
        <v>819</v>
      </c>
      <c r="D916" s="343" t="s">
        <v>819</v>
      </c>
      <c r="E916" s="343" t="s">
        <v>819</v>
      </c>
      <c r="F916" s="343" t="s">
        <v>819</v>
      </c>
      <c r="G916" s="343" t="s">
        <v>819</v>
      </c>
      <c r="H916" s="343" t="s">
        <v>819</v>
      </c>
      <c r="I916" s="343" t="s">
        <v>819</v>
      </c>
      <c r="J916" s="344" t="s">
        <v>405</v>
      </c>
      <c r="K916" s="345"/>
      <c r="L916" s="345"/>
      <c r="M916" s="345"/>
      <c r="N916" s="345"/>
      <c r="O916" s="345"/>
      <c r="P916" s="368" t="s">
        <v>812</v>
      </c>
      <c r="Q916" s="369"/>
      <c r="R916" s="369"/>
      <c r="S916" s="369"/>
      <c r="T916" s="369"/>
      <c r="U916" s="369"/>
      <c r="V916" s="369"/>
      <c r="W916" s="369"/>
      <c r="X916" s="369"/>
      <c r="Y916" s="347">
        <v>1.34</v>
      </c>
      <c r="Z916" s="348"/>
      <c r="AA916" s="348"/>
      <c r="AB916" s="349"/>
      <c r="AC916" s="350" t="s">
        <v>377</v>
      </c>
      <c r="AD916" s="351"/>
      <c r="AE916" s="351"/>
      <c r="AF916" s="351"/>
      <c r="AG916" s="351"/>
      <c r="AH916" s="366" t="s">
        <v>405</v>
      </c>
      <c r="AI916" s="367"/>
      <c r="AJ916" s="367"/>
      <c r="AK916" s="367"/>
      <c r="AL916" s="354">
        <v>100</v>
      </c>
      <c r="AM916" s="355"/>
      <c r="AN916" s="355"/>
      <c r="AO916" s="356"/>
      <c r="AP916" s="357" t="s">
        <v>405</v>
      </c>
      <c r="AQ916" s="357"/>
      <c r="AR916" s="357"/>
      <c r="AS916" s="357"/>
      <c r="AT916" s="357"/>
      <c r="AU916" s="357"/>
      <c r="AV916" s="357"/>
      <c r="AW916" s="357"/>
      <c r="AX916" s="357"/>
      <c r="AY916">
        <f>COUNTA($C$916)</f>
        <v>1</v>
      </c>
    </row>
    <row r="917" spans="1:51" ht="30" customHeight="1" x14ac:dyDescent="0.15">
      <c r="A917" s="375">
        <v>7</v>
      </c>
      <c r="B917" s="375">
        <v>1</v>
      </c>
      <c r="C917" s="343" t="s">
        <v>820</v>
      </c>
      <c r="D917" s="343" t="s">
        <v>820</v>
      </c>
      <c r="E917" s="343" t="s">
        <v>820</v>
      </c>
      <c r="F917" s="343" t="s">
        <v>820</v>
      </c>
      <c r="G917" s="343" t="s">
        <v>820</v>
      </c>
      <c r="H917" s="343" t="s">
        <v>820</v>
      </c>
      <c r="I917" s="343" t="s">
        <v>820</v>
      </c>
      <c r="J917" s="344" t="s">
        <v>405</v>
      </c>
      <c r="K917" s="345"/>
      <c r="L917" s="345"/>
      <c r="M917" s="345"/>
      <c r="N917" s="345"/>
      <c r="O917" s="345"/>
      <c r="P917" s="368" t="s">
        <v>812</v>
      </c>
      <c r="Q917" s="369"/>
      <c r="R917" s="369"/>
      <c r="S917" s="369"/>
      <c r="T917" s="369"/>
      <c r="U917" s="369"/>
      <c r="V917" s="369"/>
      <c r="W917" s="369"/>
      <c r="X917" s="369"/>
      <c r="Y917" s="347">
        <v>1.34</v>
      </c>
      <c r="Z917" s="348"/>
      <c r="AA917" s="348"/>
      <c r="AB917" s="349"/>
      <c r="AC917" s="350" t="s">
        <v>377</v>
      </c>
      <c r="AD917" s="351"/>
      <c r="AE917" s="351"/>
      <c r="AF917" s="351"/>
      <c r="AG917" s="351"/>
      <c r="AH917" s="366" t="s">
        <v>405</v>
      </c>
      <c r="AI917" s="367"/>
      <c r="AJ917" s="367"/>
      <c r="AK917" s="367"/>
      <c r="AL917" s="354">
        <v>100</v>
      </c>
      <c r="AM917" s="355"/>
      <c r="AN917" s="355"/>
      <c r="AO917" s="356"/>
      <c r="AP917" s="357" t="s">
        <v>405</v>
      </c>
      <c r="AQ917" s="357"/>
      <c r="AR917" s="357"/>
      <c r="AS917" s="357"/>
      <c r="AT917" s="357"/>
      <c r="AU917" s="357"/>
      <c r="AV917" s="357"/>
      <c r="AW917" s="357"/>
      <c r="AX917" s="357"/>
      <c r="AY917">
        <f>COUNTA($C$917)</f>
        <v>1</v>
      </c>
    </row>
    <row r="918" spans="1:51" ht="30" customHeight="1" x14ac:dyDescent="0.15">
      <c r="A918" s="375">
        <v>8</v>
      </c>
      <c r="B918" s="375">
        <v>1</v>
      </c>
      <c r="C918" s="358" t="s">
        <v>824</v>
      </c>
      <c r="D918" s="343" t="s">
        <v>821</v>
      </c>
      <c r="E918" s="343" t="s">
        <v>821</v>
      </c>
      <c r="F918" s="343" t="s">
        <v>821</v>
      </c>
      <c r="G918" s="343" t="s">
        <v>821</v>
      </c>
      <c r="H918" s="343" t="s">
        <v>821</v>
      </c>
      <c r="I918" s="343" t="s">
        <v>821</v>
      </c>
      <c r="J918" s="344">
        <v>7000020128112</v>
      </c>
      <c r="K918" s="345"/>
      <c r="L918" s="345"/>
      <c r="M918" s="345"/>
      <c r="N918" s="345"/>
      <c r="O918" s="345"/>
      <c r="P918" s="368" t="s">
        <v>812</v>
      </c>
      <c r="Q918" s="369"/>
      <c r="R918" s="369"/>
      <c r="S918" s="369"/>
      <c r="T918" s="369"/>
      <c r="U918" s="369"/>
      <c r="V918" s="369"/>
      <c r="W918" s="369"/>
      <c r="X918" s="369"/>
      <c r="Y918" s="347">
        <v>1.34</v>
      </c>
      <c r="Z918" s="348"/>
      <c r="AA918" s="348"/>
      <c r="AB918" s="349"/>
      <c r="AC918" s="350" t="s">
        <v>377</v>
      </c>
      <c r="AD918" s="351"/>
      <c r="AE918" s="351"/>
      <c r="AF918" s="351"/>
      <c r="AG918" s="351"/>
      <c r="AH918" s="366" t="s">
        <v>405</v>
      </c>
      <c r="AI918" s="367"/>
      <c r="AJ918" s="367"/>
      <c r="AK918" s="367"/>
      <c r="AL918" s="354">
        <v>100</v>
      </c>
      <c r="AM918" s="355"/>
      <c r="AN918" s="355"/>
      <c r="AO918" s="356"/>
      <c r="AP918" s="357" t="s">
        <v>405</v>
      </c>
      <c r="AQ918" s="357"/>
      <c r="AR918" s="357"/>
      <c r="AS918" s="357"/>
      <c r="AT918" s="357"/>
      <c r="AU918" s="357"/>
      <c r="AV918" s="357"/>
      <c r="AW918" s="357"/>
      <c r="AX918" s="357"/>
      <c r="AY918">
        <f>COUNTA($C$918)</f>
        <v>1</v>
      </c>
    </row>
    <row r="919" spans="1:51" ht="30" customHeight="1" x14ac:dyDescent="0.15">
      <c r="A919" s="375">
        <v>9</v>
      </c>
      <c r="B919" s="375">
        <v>1</v>
      </c>
      <c r="C919" s="358" t="s">
        <v>822</v>
      </c>
      <c r="D919" s="343" t="s">
        <v>823</v>
      </c>
      <c r="E919" s="343" t="s">
        <v>823</v>
      </c>
      <c r="F919" s="343" t="s">
        <v>823</v>
      </c>
      <c r="G919" s="343" t="s">
        <v>823</v>
      </c>
      <c r="H919" s="343" t="s">
        <v>823</v>
      </c>
      <c r="I919" s="343" t="s">
        <v>823</v>
      </c>
      <c r="J919" s="344" t="s">
        <v>405</v>
      </c>
      <c r="K919" s="345"/>
      <c r="L919" s="345"/>
      <c r="M919" s="345"/>
      <c r="N919" s="345"/>
      <c r="O919" s="345"/>
      <c r="P919" s="368" t="s">
        <v>812</v>
      </c>
      <c r="Q919" s="369"/>
      <c r="R919" s="369"/>
      <c r="S919" s="369"/>
      <c r="T919" s="369"/>
      <c r="U919" s="369"/>
      <c r="V919" s="369"/>
      <c r="W919" s="369"/>
      <c r="X919" s="369"/>
      <c r="Y919" s="347">
        <v>1.34</v>
      </c>
      <c r="Z919" s="348"/>
      <c r="AA919" s="348"/>
      <c r="AB919" s="349"/>
      <c r="AC919" s="350" t="s">
        <v>377</v>
      </c>
      <c r="AD919" s="351"/>
      <c r="AE919" s="351"/>
      <c r="AF919" s="351"/>
      <c r="AG919" s="351"/>
      <c r="AH919" s="366" t="s">
        <v>405</v>
      </c>
      <c r="AI919" s="367"/>
      <c r="AJ919" s="367"/>
      <c r="AK919" s="367"/>
      <c r="AL919" s="354">
        <v>100</v>
      </c>
      <c r="AM919" s="355"/>
      <c r="AN919" s="355"/>
      <c r="AO919" s="356"/>
      <c r="AP919" s="357" t="s">
        <v>405</v>
      </c>
      <c r="AQ919" s="357"/>
      <c r="AR919" s="357"/>
      <c r="AS919" s="357"/>
      <c r="AT919" s="357"/>
      <c r="AU919" s="357"/>
      <c r="AV919" s="357"/>
      <c r="AW919" s="357"/>
      <c r="AX919" s="357"/>
      <c r="AY919">
        <f>COUNTA($C$919)</f>
        <v>1</v>
      </c>
    </row>
    <row r="920" spans="1:51" ht="30" hidden="1" customHeight="1" x14ac:dyDescent="0.15">
      <c r="A920" s="375">
        <v>10</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5">
        <v>11</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5">
        <v>12</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5">
        <v>13</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5">
        <v>14</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5">
        <v>15</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5">
        <v>16</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5">
        <v>17</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5">
        <v>18</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5">
        <v>19</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5">
        <v>20</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5">
        <v>21</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5">
        <v>22</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5">
        <v>23</v>
      </c>
      <c r="B933" s="37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5">
        <v>24</v>
      </c>
      <c r="B934" s="37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5">
        <v>25</v>
      </c>
      <c r="B935" s="37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5">
        <v>26</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5">
        <v>27</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5">
        <v>28</v>
      </c>
      <c r="B938" s="37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5">
        <v>29</v>
      </c>
      <c r="B939" s="37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5">
        <v>30</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5">
        <v>1</v>
      </c>
      <c r="B944" s="375">
        <v>1</v>
      </c>
      <c r="C944" s="358" t="s">
        <v>807</v>
      </c>
      <c r="D944" s="343" t="s">
        <v>799</v>
      </c>
      <c r="E944" s="343" t="s">
        <v>799</v>
      </c>
      <c r="F944" s="343" t="s">
        <v>799</v>
      </c>
      <c r="G944" s="343" t="s">
        <v>799</v>
      </c>
      <c r="H944" s="343" t="s">
        <v>799</v>
      </c>
      <c r="I944" s="343" t="s">
        <v>799</v>
      </c>
      <c r="J944" s="344" t="s">
        <v>722</v>
      </c>
      <c r="K944" s="345"/>
      <c r="L944" s="345"/>
      <c r="M944" s="345"/>
      <c r="N944" s="345"/>
      <c r="O944" s="345"/>
      <c r="P944" s="370" t="s">
        <v>812</v>
      </c>
      <c r="Q944" s="371"/>
      <c r="R944" s="371"/>
      <c r="S944" s="371"/>
      <c r="T944" s="371"/>
      <c r="U944" s="371"/>
      <c r="V944" s="371"/>
      <c r="W944" s="371"/>
      <c r="X944" s="372"/>
      <c r="Y944" s="347">
        <v>25.2</v>
      </c>
      <c r="Z944" s="348"/>
      <c r="AA944" s="348"/>
      <c r="AB944" s="349"/>
      <c r="AC944" s="350" t="s">
        <v>378</v>
      </c>
      <c r="AD944" s="351"/>
      <c r="AE944" s="351"/>
      <c r="AF944" s="351"/>
      <c r="AG944" s="351"/>
      <c r="AH944" s="366" t="s">
        <v>806</v>
      </c>
      <c r="AI944" s="367"/>
      <c r="AJ944" s="367"/>
      <c r="AK944" s="367"/>
      <c r="AL944" s="354">
        <v>100</v>
      </c>
      <c r="AM944" s="355"/>
      <c r="AN944" s="355"/>
      <c r="AO944" s="356"/>
      <c r="AP944" s="357" t="s">
        <v>806</v>
      </c>
      <c r="AQ944" s="357"/>
      <c r="AR944" s="357"/>
      <c r="AS944" s="357"/>
      <c r="AT944" s="357"/>
      <c r="AU944" s="357"/>
      <c r="AV944" s="357"/>
      <c r="AW944" s="357"/>
      <c r="AX944" s="357"/>
      <c r="AY944">
        <f t="shared" si="120"/>
        <v>1</v>
      </c>
    </row>
    <row r="945" spans="1:51" ht="30" customHeight="1" x14ac:dyDescent="0.15">
      <c r="A945" s="375">
        <v>2</v>
      </c>
      <c r="B945" s="375">
        <v>1</v>
      </c>
      <c r="C945" s="358" t="s">
        <v>800</v>
      </c>
      <c r="D945" s="343" t="s">
        <v>800</v>
      </c>
      <c r="E945" s="343" t="s">
        <v>800</v>
      </c>
      <c r="F945" s="343" t="s">
        <v>800</v>
      </c>
      <c r="G945" s="343" t="s">
        <v>800</v>
      </c>
      <c r="H945" s="343" t="s">
        <v>800</v>
      </c>
      <c r="I945" s="343" t="s">
        <v>800</v>
      </c>
      <c r="J945" s="344">
        <v>6120102013717</v>
      </c>
      <c r="K945" s="345"/>
      <c r="L945" s="345"/>
      <c r="M945" s="345"/>
      <c r="N945" s="345"/>
      <c r="O945" s="345"/>
      <c r="P945" s="368" t="s">
        <v>801</v>
      </c>
      <c r="Q945" s="369"/>
      <c r="R945" s="369"/>
      <c r="S945" s="369"/>
      <c r="T945" s="369"/>
      <c r="U945" s="369"/>
      <c r="V945" s="369"/>
      <c r="W945" s="369"/>
      <c r="X945" s="369"/>
      <c r="Y945" s="347">
        <v>5.6</v>
      </c>
      <c r="Z945" s="348"/>
      <c r="AA945" s="348"/>
      <c r="AB945" s="349"/>
      <c r="AC945" s="350" t="s">
        <v>377</v>
      </c>
      <c r="AD945" s="351"/>
      <c r="AE945" s="351"/>
      <c r="AF945" s="351"/>
      <c r="AG945" s="351"/>
      <c r="AH945" s="366" t="s">
        <v>806</v>
      </c>
      <c r="AI945" s="367"/>
      <c r="AJ945" s="367"/>
      <c r="AK945" s="367"/>
      <c r="AL945" s="354">
        <v>100</v>
      </c>
      <c r="AM945" s="355"/>
      <c r="AN945" s="355"/>
      <c r="AO945" s="356"/>
      <c r="AP945" s="357" t="s">
        <v>806</v>
      </c>
      <c r="AQ945" s="357"/>
      <c r="AR945" s="357"/>
      <c r="AS945" s="357"/>
      <c r="AT945" s="357"/>
      <c r="AU945" s="357"/>
      <c r="AV945" s="357"/>
      <c r="AW945" s="357"/>
      <c r="AX945" s="357"/>
      <c r="AY945">
        <f>COUNTA($C$945)</f>
        <v>1</v>
      </c>
    </row>
    <row r="946" spans="1:51" ht="30" customHeight="1" x14ac:dyDescent="0.15">
      <c r="A946" s="375">
        <v>3</v>
      </c>
      <c r="B946" s="375">
        <v>1</v>
      </c>
      <c r="C946" s="358" t="s">
        <v>802</v>
      </c>
      <c r="D946" s="343" t="s">
        <v>803</v>
      </c>
      <c r="E946" s="343" t="s">
        <v>803</v>
      </c>
      <c r="F946" s="343" t="s">
        <v>803</v>
      </c>
      <c r="G946" s="343" t="s">
        <v>803</v>
      </c>
      <c r="H946" s="343" t="s">
        <v>803</v>
      </c>
      <c r="I946" s="343" t="s">
        <v>803</v>
      </c>
      <c r="J946" s="344" t="s">
        <v>722</v>
      </c>
      <c r="K946" s="345"/>
      <c r="L946" s="345"/>
      <c r="M946" s="345"/>
      <c r="N946" s="345"/>
      <c r="O946" s="345"/>
      <c r="P946" s="368" t="s">
        <v>801</v>
      </c>
      <c r="Q946" s="369"/>
      <c r="R946" s="369"/>
      <c r="S946" s="369"/>
      <c r="T946" s="369"/>
      <c r="U946" s="369"/>
      <c r="V946" s="369"/>
      <c r="W946" s="369"/>
      <c r="X946" s="369"/>
      <c r="Y946" s="347">
        <v>2.8</v>
      </c>
      <c r="Z946" s="348"/>
      <c r="AA946" s="348"/>
      <c r="AB946" s="349"/>
      <c r="AC946" s="350" t="s">
        <v>377</v>
      </c>
      <c r="AD946" s="351"/>
      <c r="AE946" s="351"/>
      <c r="AF946" s="351"/>
      <c r="AG946" s="351"/>
      <c r="AH946" s="352" t="s">
        <v>806</v>
      </c>
      <c r="AI946" s="353"/>
      <c r="AJ946" s="353"/>
      <c r="AK946" s="353"/>
      <c r="AL946" s="354">
        <v>100</v>
      </c>
      <c r="AM946" s="355"/>
      <c r="AN946" s="355"/>
      <c r="AO946" s="356"/>
      <c r="AP946" s="357" t="s">
        <v>806</v>
      </c>
      <c r="AQ946" s="357"/>
      <c r="AR946" s="357"/>
      <c r="AS946" s="357"/>
      <c r="AT946" s="357"/>
      <c r="AU946" s="357"/>
      <c r="AV946" s="357"/>
      <c r="AW946" s="357"/>
      <c r="AX946" s="357"/>
      <c r="AY946">
        <f>COUNTA($C$946)</f>
        <v>1</v>
      </c>
    </row>
    <row r="947" spans="1:51" ht="30" customHeight="1" x14ac:dyDescent="0.15">
      <c r="A947" s="375">
        <v>4</v>
      </c>
      <c r="B947" s="375">
        <v>1</v>
      </c>
      <c r="C947" s="358" t="s">
        <v>804</v>
      </c>
      <c r="D947" s="343"/>
      <c r="E947" s="343"/>
      <c r="F947" s="343"/>
      <c r="G947" s="343"/>
      <c r="H947" s="343"/>
      <c r="I947" s="343"/>
      <c r="J947" s="344">
        <v>5120101022463</v>
      </c>
      <c r="K947" s="345"/>
      <c r="L947" s="345"/>
      <c r="M947" s="345"/>
      <c r="N947" s="345"/>
      <c r="O947" s="345"/>
      <c r="P947" s="368" t="s">
        <v>801</v>
      </c>
      <c r="Q947" s="369"/>
      <c r="R947" s="369"/>
      <c r="S947" s="369"/>
      <c r="T947" s="369"/>
      <c r="U947" s="369"/>
      <c r="V947" s="369"/>
      <c r="W947" s="369"/>
      <c r="X947" s="369"/>
      <c r="Y947" s="347">
        <v>0.4</v>
      </c>
      <c r="Z947" s="348"/>
      <c r="AA947" s="348"/>
      <c r="AB947" s="349"/>
      <c r="AC947" s="350" t="s">
        <v>377</v>
      </c>
      <c r="AD947" s="351"/>
      <c r="AE947" s="351"/>
      <c r="AF947" s="351"/>
      <c r="AG947" s="351"/>
      <c r="AH947" s="352" t="s">
        <v>806</v>
      </c>
      <c r="AI947" s="353"/>
      <c r="AJ947" s="353"/>
      <c r="AK947" s="353"/>
      <c r="AL947" s="354">
        <v>100</v>
      </c>
      <c r="AM947" s="355"/>
      <c r="AN947" s="355"/>
      <c r="AO947" s="356"/>
      <c r="AP947" s="357" t="s">
        <v>806</v>
      </c>
      <c r="AQ947" s="357"/>
      <c r="AR947" s="357"/>
      <c r="AS947" s="357"/>
      <c r="AT947" s="357"/>
      <c r="AU947" s="357"/>
      <c r="AV947" s="357"/>
      <c r="AW947" s="357"/>
      <c r="AX947" s="357"/>
      <c r="AY947">
        <f>COUNTA($C$947)</f>
        <v>1</v>
      </c>
    </row>
    <row r="948" spans="1:51" ht="30" customHeight="1" x14ac:dyDescent="0.15">
      <c r="A948" s="375">
        <v>5</v>
      </c>
      <c r="B948" s="375">
        <v>1</v>
      </c>
      <c r="C948" s="358" t="s">
        <v>805</v>
      </c>
      <c r="D948" s="343"/>
      <c r="E948" s="343"/>
      <c r="F948" s="343"/>
      <c r="G948" s="343"/>
      <c r="H948" s="343"/>
      <c r="I948" s="343"/>
      <c r="J948" s="344">
        <v>1010001124333</v>
      </c>
      <c r="K948" s="345"/>
      <c r="L948" s="345"/>
      <c r="M948" s="345"/>
      <c r="N948" s="345"/>
      <c r="O948" s="345"/>
      <c r="P948" s="368" t="s">
        <v>801</v>
      </c>
      <c r="Q948" s="369"/>
      <c r="R948" s="369"/>
      <c r="S948" s="369"/>
      <c r="T948" s="369"/>
      <c r="U948" s="369"/>
      <c r="V948" s="369"/>
      <c r="W948" s="369"/>
      <c r="X948" s="369"/>
      <c r="Y948" s="347">
        <v>0.3</v>
      </c>
      <c r="Z948" s="348"/>
      <c r="AA948" s="348"/>
      <c r="AB948" s="349"/>
      <c r="AC948" s="350" t="s">
        <v>377</v>
      </c>
      <c r="AD948" s="351"/>
      <c r="AE948" s="351"/>
      <c r="AF948" s="351"/>
      <c r="AG948" s="351"/>
      <c r="AH948" s="352" t="s">
        <v>806</v>
      </c>
      <c r="AI948" s="353"/>
      <c r="AJ948" s="353"/>
      <c r="AK948" s="353"/>
      <c r="AL948" s="354">
        <v>100</v>
      </c>
      <c r="AM948" s="355"/>
      <c r="AN948" s="355"/>
      <c r="AO948" s="356"/>
      <c r="AP948" s="357" t="s">
        <v>806</v>
      </c>
      <c r="AQ948" s="357"/>
      <c r="AR948" s="357"/>
      <c r="AS948" s="357"/>
      <c r="AT948" s="357"/>
      <c r="AU948" s="357"/>
      <c r="AV948" s="357"/>
      <c r="AW948" s="357"/>
      <c r="AX948" s="357"/>
      <c r="AY948">
        <f>COUNTA($C$948)</f>
        <v>1</v>
      </c>
    </row>
    <row r="949" spans="1:51" ht="30" hidden="1" customHeight="1" x14ac:dyDescent="0.15">
      <c r="A949" s="375">
        <v>6</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5">
        <v>7</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5">
        <v>8</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5">
        <v>9</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5">
        <v>10</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5">
        <v>11</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5">
        <v>12</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5">
        <v>13</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5">
        <v>14</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5">
        <v>15</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5">
        <v>16</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5">
        <v>17</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5">
        <v>18</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5">
        <v>19</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5">
        <v>20</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5">
        <v>21</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5">
        <v>22</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5">
        <v>23</v>
      </c>
      <c r="B966" s="37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5">
        <v>24</v>
      </c>
      <c r="B967" s="37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5">
        <v>25</v>
      </c>
      <c r="B968" s="37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5">
        <v>26</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5">
        <v>27</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5">
        <v>28</v>
      </c>
      <c r="B971" s="37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5">
        <v>29</v>
      </c>
      <c r="B972" s="37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5">
        <v>30</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5">
        <v>1</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5">
        <v>2</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5">
        <v>3</v>
      </c>
      <c r="B979" s="375">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5">
        <v>4</v>
      </c>
      <c r="B980" s="375">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5">
        <v>5</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5">
        <v>6</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5">
        <v>7</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5">
        <v>8</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5">
        <v>9</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5">
        <v>10</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5">
        <v>11</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5">
        <v>12</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5">
        <v>13</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5">
        <v>14</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5">
        <v>15</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5">
        <v>16</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5">
        <v>17</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5">
        <v>18</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5">
        <v>19</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5">
        <v>20</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5">
        <v>21</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5">
        <v>22</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5">
        <v>23</v>
      </c>
      <c r="B999" s="37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5">
        <v>24</v>
      </c>
      <c r="B1000" s="37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5">
        <v>25</v>
      </c>
      <c r="B1001" s="37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5">
        <v>26</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5">
        <v>27</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5">
        <v>28</v>
      </c>
      <c r="B1004" s="37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5">
        <v>29</v>
      </c>
      <c r="B1005" s="37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5">
        <v>30</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5">
        <v>1</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5">
        <v>2</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5">
        <v>3</v>
      </c>
      <c r="B1012" s="375">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5">
        <v>4</v>
      </c>
      <c r="B1013" s="375">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5">
        <v>5</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5">
        <v>6</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5">
        <v>7</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5">
        <v>8</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5">
        <v>9</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5">
        <v>10</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5">
        <v>11</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5">
        <v>12</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5">
        <v>13</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5">
        <v>14</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5">
        <v>15</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5">
        <v>16</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5">
        <v>17</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5">
        <v>18</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5">
        <v>19</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5">
        <v>20</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5">
        <v>21</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5">
        <v>22</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5">
        <v>23</v>
      </c>
      <c r="B1032" s="37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5">
        <v>24</v>
      </c>
      <c r="B1033" s="37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5">
        <v>25</v>
      </c>
      <c r="B1034" s="37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5">
        <v>26</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5">
        <v>27</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5">
        <v>28</v>
      </c>
      <c r="B1037" s="37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5">
        <v>29</v>
      </c>
      <c r="B1038" s="37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5">
        <v>30</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5">
        <v>1</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5">
        <v>2</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5">
        <v>3</v>
      </c>
      <c r="B1045" s="375">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5">
        <v>4</v>
      </c>
      <c r="B1046" s="375">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5">
        <v>5</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5">
        <v>6</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5">
        <v>7</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5">
        <v>8</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5">
        <v>9</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5">
        <v>10</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5">
        <v>11</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5">
        <v>12</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5">
        <v>13</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5">
        <v>14</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5">
        <v>15</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5">
        <v>16</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5">
        <v>17</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5">
        <v>18</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5">
        <v>19</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5">
        <v>20</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5">
        <v>21</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5">
        <v>22</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5">
        <v>23</v>
      </c>
      <c r="B1065" s="37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5">
        <v>24</v>
      </c>
      <c r="B1066" s="37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5">
        <v>25</v>
      </c>
      <c r="B1067" s="37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5">
        <v>26</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5">
        <v>27</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5">
        <v>28</v>
      </c>
      <c r="B1070" s="37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5">
        <v>29</v>
      </c>
      <c r="B1071" s="37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5">
        <v>30</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5">
        <v>1</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5">
        <v>2</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5">
        <v>3</v>
      </c>
      <c r="B1078" s="375">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5">
        <v>4</v>
      </c>
      <c r="B1079" s="375">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5">
        <v>5</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5">
        <v>6</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5">
        <v>7</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5">
        <v>8</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5">
        <v>9</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5">
        <v>10</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5">
        <v>11</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5">
        <v>12</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5">
        <v>13</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5">
        <v>14</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5">
        <v>15</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5">
        <v>16</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5">
        <v>17</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5">
        <v>18</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5">
        <v>19</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5">
        <v>20</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5">
        <v>21</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5">
        <v>22</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5">
        <v>23</v>
      </c>
      <c r="B1098" s="37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5">
        <v>24</v>
      </c>
      <c r="B1099" s="37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5">
        <v>25</v>
      </c>
      <c r="B1100" s="37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5">
        <v>26</v>
      </c>
      <c r="B1101" s="37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5">
        <v>27</v>
      </c>
      <c r="B1102" s="37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5">
        <v>28</v>
      </c>
      <c r="B1103" s="37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5">
        <v>29</v>
      </c>
      <c r="B1104" s="37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5">
        <v>30</v>
      </c>
      <c r="B1105" s="37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6" t="s">
        <v>327</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5"/>
      <c r="B1109" s="375"/>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328</v>
      </c>
      <c r="AQ1109" s="365"/>
      <c r="AR1109" s="365"/>
      <c r="AS1109" s="365"/>
      <c r="AT1109" s="365"/>
      <c r="AU1109" s="365"/>
      <c r="AV1109" s="365"/>
      <c r="AW1109" s="365"/>
      <c r="AX1109" s="365"/>
    </row>
    <row r="1110" spans="1:51" ht="30" customHeight="1" x14ac:dyDescent="0.15">
      <c r="A1110" s="375">
        <v>1</v>
      </c>
      <c r="B1110" s="375">
        <v>1</v>
      </c>
      <c r="C1110" s="373"/>
      <c r="D1110" s="373"/>
      <c r="E1110" s="150" t="s">
        <v>738</v>
      </c>
      <c r="F1110" s="374"/>
      <c r="G1110" s="374"/>
      <c r="H1110" s="374"/>
      <c r="I1110" s="374"/>
      <c r="J1110" s="344" t="s">
        <v>738</v>
      </c>
      <c r="K1110" s="345"/>
      <c r="L1110" s="345"/>
      <c r="M1110" s="345"/>
      <c r="N1110" s="345"/>
      <c r="O1110" s="345"/>
      <c r="P1110" s="359" t="s">
        <v>738</v>
      </c>
      <c r="Q1110" s="346"/>
      <c r="R1110" s="346"/>
      <c r="S1110" s="346"/>
      <c r="T1110" s="346"/>
      <c r="U1110" s="346"/>
      <c r="V1110" s="346"/>
      <c r="W1110" s="346"/>
      <c r="X1110" s="346"/>
      <c r="Y1110" s="347" t="s">
        <v>738</v>
      </c>
      <c r="Z1110" s="348"/>
      <c r="AA1110" s="348"/>
      <c r="AB1110" s="349"/>
      <c r="AC1110" s="350"/>
      <c r="AD1110" s="351"/>
      <c r="AE1110" s="351"/>
      <c r="AF1110" s="351"/>
      <c r="AG1110" s="351"/>
      <c r="AH1110" s="352" t="s">
        <v>738</v>
      </c>
      <c r="AI1110" s="353"/>
      <c r="AJ1110" s="353"/>
      <c r="AK1110" s="353"/>
      <c r="AL1110" s="354" t="s">
        <v>738</v>
      </c>
      <c r="AM1110" s="355"/>
      <c r="AN1110" s="355"/>
      <c r="AO1110" s="356"/>
      <c r="AP1110" s="357" t="s">
        <v>738</v>
      </c>
      <c r="AQ1110" s="357"/>
      <c r="AR1110" s="357"/>
      <c r="AS1110" s="357"/>
      <c r="AT1110" s="357"/>
      <c r="AU1110" s="357"/>
      <c r="AV1110" s="357"/>
      <c r="AW1110" s="357"/>
      <c r="AX1110" s="357"/>
    </row>
    <row r="1111" spans="1:51" ht="30" hidden="1" customHeight="1" x14ac:dyDescent="0.15">
      <c r="A1111" s="375">
        <v>2</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5">
        <v>3</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5">
        <v>4</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5">
        <v>5</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5">
        <v>6</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5">
        <v>7</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5">
        <v>8</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5">
        <v>9</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5">
        <v>10</v>
      </c>
      <c r="B1119" s="375">
        <v>1</v>
      </c>
      <c r="C1119" s="373"/>
      <c r="D1119" s="373"/>
      <c r="E1119" s="374"/>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5">
        <v>11</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5">
        <v>12</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5">
        <v>13</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5">
        <v>14</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5">
        <v>15</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5">
        <v>16</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5">
        <v>17</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5">
        <v>18</v>
      </c>
      <c r="B1127" s="375">
        <v>1</v>
      </c>
      <c r="C1127" s="373"/>
      <c r="D1127" s="373"/>
      <c r="E1127" s="150"/>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5">
        <v>19</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5">
        <v>20</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5">
        <v>21</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5">
        <v>22</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5">
        <v>23</v>
      </c>
      <c r="B1132" s="375">
        <v>1</v>
      </c>
      <c r="C1132" s="373"/>
      <c r="D1132" s="373"/>
      <c r="E1132" s="374"/>
      <c r="F1132" s="374"/>
      <c r="G1132" s="374"/>
      <c r="H1132" s="374"/>
      <c r="I1132" s="374"/>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5">
        <v>24</v>
      </c>
      <c r="B1133" s="375">
        <v>1</v>
      </c>
      <c r="C1133" s="373"/>
      <c r="D1133" s="373"/>
      <c r="E1133" s="374"/>
      <c r="F1133" s="374"/>
      <c r="G1133" s="374"/>
      <c r="H1133" s="374"/>
      <c r="I1133" s="374"/>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5">
        <v>25</v>
      </c>
      <c r="B1134" s="375">
        <v>1</v>
      </c>
      <c r="C1134" s="373"/>
      <c r="D1134" s="373"/>
      <c r="E1134" s="374"/>
      <c r="F1134" s="374"/>
      <c r="G1134" s="374"/>
      <c r="H1134" s="374"/>
      <c r="I1134" s="374"/>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5">
        <v>26</v>
      </c>
      <c r="B1135" s="375">
        <v>1</v>
      </c>
      <c r="C1135" s="373"/>
      <c r="D1135" s="373"/>
      <c r="E1135" s="374"/>
      <c r="F1135" s="374"/>
      <c r="G1135" s="374"/>
      <c r="H1135" s="374"/>
      <c r="I1135" s="374"/>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5">
        <v>27</v>
      </c>
      <c r="B1136" s="375">
        <v>1</v>
      </c>
      <c r="C1136" s="373"/>
      <c r="D1136" s="373"/>
      <c r="E1136" s="374"/>
      <c r="F1136" s="374"/>
      <c r="G1136" s="374"/>
      <c r="H1136" s="374"/>
      <c r="I1136" s="374"/>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5">
        <v>28</v>
      </c>
      <c r="B1137" s="375">
        <v>1</v>
      </c>
      <c r="C1137" s="373"/>
      <c r="D1137" s="373"/>
      <c r="E1137" s="374"/>
      <c r="F1137" s="374"/>
      <c r="G1137" s="374"/>
      <c r="H1137" s="374"/>
      <c r="I1137" s="374"/>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5">
        <v>29</v>
      </c>
      <c r="B1138" s="375">
        <v>1</v>
      </c>
      <c r="C1138" s="373"/>
      <c r="D1138" s="373"/>
      <c r="E1138" s="374"/>
      <c r="F1138" s="374"/>
      <c r="G1138" s="374"/>
      <c r="H1138" s="374"/>
      <c r="I1138" s="374"/>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5">
        <v>30</v>
      </c>
      <c r="B1139" s="375">
        <v>1</v>
      </c>
      <c r="C1139" s="373"/>
      <c r="D1139" s="373"/>
      <c r="E1139" s="374"/>
      <c r="F1139" s="374"/>
      <c r="G1139" s="374"/>
      <c r="H1139" s="374"/>
      <c r="I1139" s="374"/>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90">
    <cfRule type="expression" dxfId="2795" priority="13891">
      <formula>IF(RIGHT(TEXT(Y790,"0.#"),1)=".",FALSE,TRUE)</formula>
    </cfRule>
    <cfRule type="expression" dxfId="2794" priority="13892">
      <formula>IF(RIGHT(TEXT(Y790,"0.#"),1)=".",TRUE,FALSE)</formula>
    </cfRule>
  </conditionalFormatting>
  <conditionalFormatting sqref="Y799">
    <cfRule type="expression" dxfId="2793" priority="13887">
      <formula>IF(RIGHT(TEXT(Y799,"0.#"),1)=".",FALSE,TRUE)</formula>
    </cfRule>
    <cfRule type="expression" dxfId="2792" priority="13888">
      <formula>IF(RIGHT(TEXT(Y799,"0.#"),1)=".",TRUE,FALSE)</formula>
    </cfRule>
  </conditionalFormatting>
  <conditionalFormatting sqref="Y830:Y837 Y828 Y817:Y824 Y815 Y804:Y811 Y802">
    <cfRule type="expression" dxfId="2791" priority="13669">
      <formula>IF(RIGHT(TEXT(Y802,"0.#"),1)=".",FALSE,TRUE)</formula>
    </cfRule>
    <cfRule type="expression" dxfId="2790" priority="13670">
      <formula>IF(RIGHT(TEXT(Y802,"0.#"),1)=".",TRUE,FALSE)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91:Y798 Y789">
    <cfRule type="expression" dxfId="2783" priority="13693">
      <formula>IF(RIGHT(TEXT(Y789,"0.#"),1)=".",FALSE,TRUE)</formula>
    </cfRule>
    <cfRule type="expression" dxfId="2782" priority="13694">
      <formula>IF(RIGHT(TEXT(Y789,"0.#"),1)=".",TRUE,FALSE)</formula>
    </cfRule>
  </conditionalFormatting>
  <conditionalFormatting sqref="AU790">
    <cfRule type="expression" dxfId="2781" priority="13691">
      <formula>IF(RIGHT(TEXT(AU790,"0.#"),1)=".",FALSE,TRUE)</formula>
    </cfRule>
    <cfRule type="expression" dxfId="2780" priority="13692">
      <formula>IF(RIGHT(TEXT(AU790,"0.#"),1)=".",TRUE,FALSE)</formula>
    </cfRule>
  </conditionalFormatting>
  <conditionalFormatting sqref="AU799">
    <cfRule type="expression" dxfId="2779" priority="13689">
      <formula>IF(RIGHT(TEXT(AU799,"0.#"),1)=".",FALSE,TRUE)</formula>
    </cfRule>
    <cfRule type="expression" dxfId="2778" priority="13690">
      <formula>IF(RIGHT(TEXT(AU799,"0.#"),1)=".",TRUE,FALSE)</formula>
    </cfRule>
  </conditionalFormatting>
  <conditionalFormatting sqref="AU791:AU798 AU789">
    <cfRule type="expression" dxfId="2777" priority="13687">
      <formula>IF(RIGHT(TEXT(AU789,"0.#"),1)=".",FALSE,TRUE)</formula>
    </cfRule>
    <cfRule type="expression" dxfId="2776" priority="13688">
      <formula>IF(RIGHT(TEXT(AU789,"0.#"),1)=".",TRUE,FALSE)</formula>
    </cfRule>
  </conditionalFormatting>
  <conditionalFormatting sqref="Y829 Y816 Y803">
    <cfRule type="expression" dxfId="2775" priority="13673">
      <formula>IF(RIGHT(TEXT(Y803,"0.#"),1)=".",FALSE,TRUE)</formula>
    </cfRule>
    <cfRule type="expression" dxfId="2774" priority="13674">
      <formula>IF(RIGHT(TEXT(Y803,"0.#"),1)=".",TRUE,FALSE)</formula>
    </cfRule>
  </conditionalFormatting>
  <conditionalFormatting sqref="Y838 Y825 Y812">
    <cfRule type="expression" dxfId="2773" priority="13671">
      <formula>IF(RIGHT(TEXT(Y812,"0.#"),1)=".",FALSE,TRUE)</formula>
    </cfRule>
    <cfRule type="expression" dxfId="2772" priority="13672">
      <formula>IF(RIGHT(TEXT(Y812,"0.#"),1)=".",TRUE,FALSE)</formula>
    </cfRule>
  </conditionalFormatting>
  <conditionalFormatting sqref="AU829 AU816 AU803">
    <cfRule type="expression" dxfId="2771" priority="13667">
      <formula>IF(RIGHT(TEXT(AU803,"0.#"),1)=".",FALSE,TRUE)</formula>
    </cfRule>
    <cfRule type="expression" dxfId="2770" priority="13668">
      <formula>IF(RIGHT(TEXT(AU803,"0.#"),1)=".",TRUE,FALSE)</formula>
    </cfRule>
  </conditionalFormatting>
  <conditionalFormatting sqref="AU838 AU825 AU812">
    <cfRule type="expression" dxfId="2769" priority="13665">
      <formula>IF(RIGHT(TEXT(AU812,"0.#"),1)=".",FALSE,TRUE)</formula>
    </cfRule>
    <cfRule type="expression" dxfId="2768" priority="13666">
      <formula>IF(RIGHT(TEXT(AU812,"0.#"),1)=".",TRUE,FALSE)</formula>
    </cfRule>
  </conditionalFormatting>
  <conditionalFormatting sqref="AU830:AU837 AU828 AU817:AU824 AU815 AU804:AU811 AU802">
    <cfRule type="expression" dxfId="2767" priority="13663">
      <formula>IF(RIGHT(TEXT(AU802,"0.#"),1)=".",FALSE,TRUE)</formula>
    </cfRule>
    <cfRule type="expression" dxfId="2766" priority="13664">
      <formula>IF(RIGHT(TEXT(AU802,"0.#"),1)=".",TRUE,FALSE)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55:AO874">
    <cfRule type="expression" dxfId="2501" priority="6641">
      <formula>IF(AND(AL855&gt;=0, RIGHT(TEXT(AL855,"0.#"),1)&lt;&gt;"."),TRUE,FALSE)</formula>
    </cfRule>
    <cfRule type="expression" dxfId="2500" priority="6642">
      <formula>IF(AND(AL855&gt;=0, RIGHT(TEXT(AL855,"0.#"),1)="."),TRUE,FALSE)</formula>
    </cfRule>
    <cfRule type="expression" dxfId="2499" priority="6643">
      <formula>IF(AND(AL855&lt;0, RIGHT(TEXT(AL855,"0.#"),1)&lt;&gt;"."),TRUE,FALSE)</formula>
    </cfRule>
    <cfRule type="expression" dxfId="2498" priority="6644">
      <formula>IF(AND(AL855&lt;0, RIGHT(TEXT(AL855,"0.#"),1)="."),TRUE,FALSE)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AM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47:Y874">
    <cfRule type="expression" dxfId="2427" priority="2969">
      <formula>IF(RIGHT(TEXT(Y847,"0.#"),1)=".",FALSE,TRUE)</formula>
    </cfRule>
    <cfRule type="expression" dxfId="2426" priority="2970">
      <formula>IF(RIGHT(TEXT(Y847,"0.#"),1)=".",TRUE,FALSE)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10:AO1139">
    <cfRule type="expression" dxfId="2397" priority="2875">
      <formula>IF(AND(AL1110&gt;=0, RIGHT(TEXT(AL1110,"0.#"),1)&lt;&gt;"."),TRUE,FALSE)</formula>
    </cfRule>
    <cfRule type="expression" dxfId="2396" priority="2876">
      <formula>IF(AND(AL1110&gt;=0, RIGHT(TEXT(AL1110,"0.#"),1)="."),TRUE,FALSE)</formula>
    </cfRule>
    <cfRule type="expression" dxfId="2395" priority="2877">
      <formula>IF(AND(AL1110&lt;0, RIGHT(TEXT(AL1110,"0.#"),1)&lt;&gt;"."),TRUE,FALSE)</formula>
    </cfRule>
    <cfRule type="expression" dxfId="2394" priority="2878">
      <formula>IF(AND(AL1110&lt;0, RIGHT(TEXT(AL1110,"0.#"),1)="."),TRUE,FALSE)</formula>
    </cfRule>
  </conditionalFormatting>
  <conditionalFormatting sqref="Y1110:Y1139">
    <cfRule type="expression" dxfId="2393" priority="2873">
      <formula>IF(RIGHT(TEXT(Y1110,"0.#"),1)=".",FALSE,TRUE)</formula>
    </cfRule>
    <cfRule type="expression" dxfId="2392" priority="2874">
      <formula>IF(RIGHT(TEXT(Y1110,"0.#"),1)=".",TRUE,FALSE)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Y845:Y846">
    <cfRule type="expression" dxfId="2383" priority="2825">
      <formula>IF(RIGHT(TEXT(Y845,"0.#"),1)=".",FALSE,TRUE)</formula>
    </cfRule>
    <cfRule type="expression" dxfId="2382" priority="2826">
      <formula>IF(RIGHT(TEXT(Y845,"0.#"),1)=".",TRUE,FALSE)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80:Y907">
    <cfRule type="expression" dxfId="2065" priority="2085">
      <formula>IF(RIGHT(TEXT(Y880,"0.#"),1)=".",FALSE,TRUE)</formula>
    </cfRule>
    <cfRule type="expression" dxfId="2064" priority="2086">
      <formula>IF(RIGHT(TEXT(Y880,"0.#"),1)=".",TRUE,FALSE)</formula>
    </cfRule>
  </conditionalFormatting>
  <conditionalFormatting sqref="Y878:Y879">
    <cfRule type="expression" dxfId="2063" priority="2079">
      <formula>IF(RIGHT(TEXT(Y878,"0.#"),1)=".",FALSE,TRUE)</formula>
    </cfRule>
    <cfRule type="expression" dxfId="2062" priority="2080">
      <formula>IF(RIGHT(TEXT(Y878,"0.#"),1)=".",TRUE,FALSE)</formula>
    </cfRule>
  </conditionalFormatting>
  <conditionalFormatting sqref="Y920:Y940">
    <cfRule type="expression" dxfId="2061" priority="2073">
      <formula>IF(RIGHT(TEXT(Y920,"0.#"),1)=".",FALSE,TRUE)</formula>
    </cfRule>
    <cfRule type="expression" dxfId="2060" priority="2074">
      <formula>IF(RIGHT(TEXT(Y920,"0.#"),1)=".",TRUE,FALSE)</formula>
    </cfRule>
  </conditionalFormatting>
  <conditionalFormatting sqref="Y949:Y973">
    <cfRule type="expression" dxfId="2059" priority="2061">
      <formula>IF(RIGHT(TEXT(Y949,"0.#"),1)=".",FALSE,TRUE)</formula>
    </cfRule>
    <cfRule type="expression" dxfId="2058" priority="2062">
      <formula>IF(RIGHT(TEXT(Y949,"0.#"),1)=".",TRUE,FALSE)</formula>
    </cfRule>
  </conditionalFormatting>
  <conditionalFormatting sqref="Y979:Y1006">
    <cfRule type="expression" dxfId="2057" priority="2049">
      <formula>IF(RIGHT(TEXT(Y979,"0.#"),1)=".",FALSE,TRUE)</formula>
    </cfRule>
    <cfRule type="expression" dxfId="2056" priority="2050">
      <formula>IF(RIGHT(TEXT(Y979,"0.#"),1)=".",TRUE,FALSE)</formula>
    </cfRule>
  </conditionalFormatting>
  <conditionalFormatting sqref="Y977:Y978">
    <cfRule type="expression" dxfId="2055" priority="2043">
      <formula>IF(RIGHT(TEXT(Y977,"0.#"),1)=".",FALSE,TRUE)</formula>
    </cfRule>
    <cfRule type="expression" dxfId="2054" priority="2044">
      <formula>IF(RIGHT(TEXT(Y977,"0.#"),1)=".",TRUE,FALSE)</formula>
    </cfRule>
  </conditionalFormatting>
  <conditionalFormatting sqref="Y1012:Y1039">
    <cfRule type="expression" dxfId="2053" priority="2037">
      <formula>IF(RIGHT(TEXT(Y1012,"0.#"),1)=".",FALSE,TRUE)</formula>
    </cfRule>
    <cfRule type="expression" dxfId="2052" priority="2038">
      <formula>IF(RIGHT(TEXT(Y1012,"0.#"),1)=".",TRUE,FALSE)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88:AO907">
    <cfRule type="expression" dxfId="1971" priority="2087">
      <formula>IF(AND(AL888&gt;=0, RIGHT(TEXT(AL888,"0.#"),1)&lt;&gt;"."),TRUE,FALSE)</formula>
    </cfRule>
    <cfRule type="expression" dxfId="1970" priority="2088">
      <formula>IF(AND(AL888&gt;=0, RIGHT(TEXT(AL888,"0.#"),1)="."),TRUE,FALSE)</formula>
    </cfRule>
    <cfRule type="expression" dxfId="1969" priority="2089">
      <formula>IF(AND(AL888&lt;0, RIGHT(TEXT(AL888,"0.#"),1)&lt;&gt;"."),TRUE,FALSE)</formula>
    </cfRule>
    <cfRule type="expression" dxfId="1968" priority="2090">
      <formula>IF(AND(AL888&lt;0, RIGHT(TEXT(AL888,"0.#"),1)="."),TRUE,FALSE)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45:AO854">
    <cfRule type="expression" dxfId="715" priority="13">
      <formula>IF(AND(AL845&gt;=0, RIGHT(TEXT(AL845,"0.#"),1)&lt;&gt;"."),TRUE,FALSE)</formula>
    </cfRule>
    <cfRule type="expression" dxfId="714" priority="14">
      <formula>IF(AND(AL845&gt;=0, RIGHT(TEXT(AL845,"0.#"),1)="."),TRUE,FALSE)</formula>
    </cfRule>
    <cfRule type="expression" dxfId="713" priority="15">
      <formula>IF(AND(AL845&lt;0, RIGHT(TEXT(AL845,"0.#"),1)&lt;&gt;"."),TRUE,FALSE)</formula>
    </cfRule>
    <cfRule type="expression" dxfId="712" priority="16">
      <formula>IF(AND(AL845&lt;0, RIGHT(TEXT(AL845,"0.#"),1)="."),TRUE,FALSE)</formula>
    </cfRule>
  </conditionalFormatting>
  <conditionalFormatting sqref="AL878:AO887">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Y947:Y948">
    <cfRule type="expression" dxfId="707" priority="7">
      <formula>IF(RIGHT(TEXT(Y947,"0.#"),1)=".",FALSE,TRUE)</formula>
    </cfRule>
    <cfRule type="expression" dxfId="706" priority="8">
      <formula>IF(RIGHT(TEXT(Y947,"0.#"),1)=".",TRUE,FALSE)</formula>
    </cfRule>
  </conditionalFormatting>
  <conditionalFormatting sqref="Y944:Y945">
    <cfRule type="expression" dxfId="705" priority="5">
      <formula>IF(RIGHT(TEXT(Y944,"0.#"),1)=".",FALSE,TRUE)</formula>
    </cfRule>
    <cfRule type="expression" dxfId="704" priority="6">
      <formula>IF(RIGHT(TEXT(Y944,"0.#"),1)=".",TRUE,FALSE)</formula>
    </cfRule>
  </conditionalFormatting>
  <conditionalFormatting sqref="Y946">
    <cfRule type="expression" dxfId="703" priority="3">
      <formula>IF(RIGHT(TEXT(Y946,"0.#"),1)=".",FALSE,TRUE)</formula>
    </cfRule>
    <cfRule type="expression" dxfId="702" priority="4">
      <formula>IF(RIGHT(TEXT(Y946,"0.#"),1)=".",TRUE,FALSE)</formula>
    </cfRule>
  </conditionalFormatting>
  <conditionalFormatting sqref="Y911:Y919">
    <cfRule type="expression" dxfId="701" priority="1">
      <formula>IF(RIGHT(TEXT(Y911,"0.#"),1)=".",FALSE,TRUE)</formula>
    </cfRule>
    <cfRule type="expression" dxfId="70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711</v>
      </c>
      <c r="H2" s="13" t="str">
        <f>IF(G2="","",F2)</f>
        <v>一般会計</v>
      </c>
      <c r="I2" s="13" t="str">
        <f>IF(H2="","",IF(I1&lt;&gt;"",CONCATENATE(I1,"、",H2),H2))</f>
        <v>一般会計</v>
      </c>
      <c r="K2" s="14" t="s">
        <v>103</v>
      </c>
      <c r="L2" s="15" t="s">
        <v>711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711</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347</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5"/>
      <c r="Z2" s="831"/>
      <c r="AA2" s="832"/>
      <c r="AB2" s="1029" t="s">
        <v>11</v>
      </c>
      <c r="AC2" s="1030"/>
      <c r="AD2" s="1031"/>
      <c r="AE2" s="1035" t="s">
        <v>389</v>
      </c>
      <c r="AF2" s="1035"/>
      <c r="AG2" s="1035"/>
      <c r="AH2" s="1035"/>
      <c r="AI2" s="1035" t="s">
        <v>411</v>
      </c>
      <c r="AJ2" s="1035"/>
      <c r="AK2" s="1035"/>
      <c r="AL2" s="561"/>
      <c r="AM2" s="1035" t="s">
        <v>508</v>
      </c>
      <c r="AN2" s="1035"/>
      <c r="AO2" s="1035"/>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6"/>
      <c r="Z3" s="1027"/>
      <c r="AA3" s="1028"/>
      <c r="AB3" s="1032"/>
      <c r="AC3" s="1033"/>
      <c r="AD3" s="1034"/>
      <c r="AE3" s="920"/>
      <c r="AF3" s="920"/>
      <c r="AG3" s="920"/>
      <c r="AH3" s="920"/>
      <c r="AI3" s="920"/>
      <c r="AJ3" s="920"/>
      <c r="AK3" s="920"/>
      <c r="AL3" s="412"/>
      <c r="AM3" s="920"/>
      <c r="AN3" s="920"/>
      <c r="AO3" s="920"/>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02"/>
      <c r="I4" s="1002"/>
      <c r="J4" s="1002"/>
      <c r="K4" s="1002"/>
      <c r="L4" s="1002"/>
      <c r="M4" s="1002"/>
      <c r="N4" s="1002"/>
      <c r="O4" s="1003"/>
      <c r="P4" s="108"/>
      <c r="Q4" s="1010"/>
      <c r="R4" s="1010"/>
      <c r="S4" s="1010"/>
      <c r="T4" s="1010"/>
      <c r="U4" s="1010"/>
      <c r="V4" s="1010"/>
      <c r="W4" s="1010"/>
      <c r="X4" s="1011"/>
      <c r="Y4" s="1020" t="s">
        <v>12</v>
      </c>
      <c r="Z4" s="1021"/>
      <c r="AA4" s="1022"/>
      <c r="AB4" s="465"/>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4"/>
      <c r="H5" s="1005"/>
      <c r="I5" s="1005"/>
      <c r="J5" s="1005"/>
      <c r="K5" s="1005"/>
      <c r="L5" s="1005"/>
      <c r="M5" s="1005"/>
      <c r="N5" s="1005"/>
      <c r="O5" s="1006"/>
      <c r="P5" s="1012"/>
      <c r="Q5" s="1012"/>
      <c r="R5" s="1012"/>
      <c r="S5" s="1012"/>
      <c r="T5" s="1012"/>
      <c r="U5" s="1012"/>
      <c r="V5" s="1012"/>
      <c r="W5" s="1012"/>
      <c r="X5" s="1013"/>
      <c r="Y5" s="451" t="s">
        <v>54</v>
      </c>
      <c r="Z5" s="1017"/>
      <c r="AA5" s="1018"/>
      <c r="AB5" s="527"/>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347</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5"/>
      <c r="Z9" s="831"/>
      <c r="AA9" s="832"/>
      <c r="AB9" s="1029" t="s">
        <v>11</v>
      </c>
      <c r="AC9" s="1030"/>
      <c r="AD9" s="1031"/>
      <c r="AE9" s="1035" t="s">
        <v>389</v>
      </c>
      <c r="AF9" s="1035"/>
      <c r="AG9" s="1035"/>
      <c r="AH9" s="1035"/>
      <c r="AI9" s="1035" t="s">
        <v>411</v>
      </c>
      <c r="AJ9" s="1035"/>
      <c r="AK9" s="1035"/>
      <c r="AL9" s="561"/>
      <c r="AM9" s="1035" t="s">
        <v>508</v>
      </c>
      <c r="AN9" s="1035"/>
      <c r="AO9" s="1035"/>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6"/>
      <c r="Z10" s="1027"/>
      <c r="AA10" s="1028"/>
      <c r="AB10" s="1032"/>
      <c r="AC10" s="1033"/>
      <c r="AD10" s="1034"/>
      <c r="AE10" s="920"/>
      <c r="AF10" s="920"/>
      <c r="AG10" s="920"/>
      <c r="AH10" s="920"/>
      <c r="AI10" s="920"/>
      <c r="AJ10" s="920"/>
      <c r="AK10" s="920"/>
      <c r="AL10" s="412"/>
      <c r="AM10" s="920"/>
      <c r="AN10" s="920"/>
      <c r="AO10" s="920"/>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5"/>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4"/>
      <c r="H12" s="1005"/>
      <c r="I12" s="1005"/>
      <c r="J12" s="1005"/>
      <c r="K12" s="1005"/>
      <c r="L12" s="1005"/>
      <c r="M12" s="1005"/>
      <c r="N12" s="1005"/>
      <c r="O12" s="1006"/>
      <c r="P12" s="1012"/>
      <c r="Q12" s="1012"/>
      <c r="R12" s="1012"/>
      <c r="S12" s="1012"/>
      <c r="T12" s="1012"/>
      <c r="U12" s="1012"/>
      <c r="V12" s="1012"/>
      <c r="W12" s="1012"/>
      <c r="X12" s="1013"/>
      <c r="Y12" s="451" t="s">
        <v>54</v>
      </c>
      <c r="Z12" s="1017"/>
      <c r="AA12" s="1018"/>
      <c r="AB12" s="527"/>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347</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5"/>
      <c r="Z16" s="831"/>
      <c r="AA16" s="832"/>
      <c r="AB16" s="1029" t="s">
        <v>11</v>
      </c>
      <c r="AC16" s="1030"/>
      <c r="AD16" s="1031"/>
      <c r="AE16" s="1035" t="s">
        <v>389</v>
      </c>
      <c r="AF16" s="1035"/>
      <c r="AG16" s="1035"/>
      <c r="AH16" s="1035"/>
      <c r="AI16" s="1035" t="s">
        <v>411</v>
      </c>
      <c r="AJ16" s="1035"/>
      <c r="AK16" s="1035"/>
      <c r="AL16" s="561"/>
      <c r="AM16" s="1035" t="s">
        <v>508</v>
      </c>
      <c r="AN16" s="1035"/>
      <c r="AO16" s="1035"/>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6"/>
      <c r="Z17" s="1027"/>
      <c r="AA17" s="1028"/>
      <c r="AB17" s="1032"/>
      <c r="AC17" s="1033"/>
      <c r="AD17" s="1034"/>
      <c r="AE17" s="920"/>
      <c r="AF17" s="920"/>
      <c r="AG17" s="920"/>
      <c r="AH17" s="920"/>
      <c r="AI17" s="920"/>
      <c r="AJ17" s="920"/>
      <c r="AK17" s="920"/>
      <c r="AL17" s="412"/>
      <c r="AM17" s="920"/>
      <c r="AN17" s="920"/>
      <c r="AO17" s="920"/>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5"/>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4"/>
      <c r="H19" s="1005"/>
      <c r="I19" s="1005"/>
      <c r="J19" s="1005"/>
      <c r="K19" s="1005"/>
      <c r="L19" s="1005"/>
      <c r="M19" s="1005"/>
      <c r="N19" s="1005"/>
      <c r="O19" s="1006"/>
      <c r="P19" s="1012"/>
      <c r="Q19" s="1012"/>
      <c r="R19" s="1012"/>
      <c r="S19" s="1012"/>
      <c r="T19" s="1012"/>
      <c r="U19" s="1012"/>
      <c r="V19" s="1012"/>
      <c r="W19" s="1012"/>
      <c r="X19" s="1013"/>
      <c r="Y19" s="451" t="s">
        <v>54</v>
      </c>
      <c r="Z19" s="1017"/>
      <c r="AA19" s="1018"/>
      <c r="AB19" s="527"/>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347</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5"/>
      <c r="Z23" s="831"/>
      <c r="AA23" s="832"/>
      <c r="AB23" s="1029" t="s">
        <v>11</v>
      </c>
      <c r="AC23" s="1030"/>
      <c r="AD23" s="1031"/>
      <c r="AE23" s="1035" t="s">
        <v>389</v>
      </c>
      <c r="AF23" s="1035"/>
      <c r="AG23" s="1035"/>
      <c r="AH23" s="1035"/>
      <c r="AI23" s="1035" t="s">
        <v>411</v>
      </c>
      <c r="AJ23" s="1035"/>
      <c r="AK23" s="1035"/>
      <c r="AL23" s="561"/>
      <c r="AM23" s="1035" t="s">
        <v>508</v>
      </c>
      <c r="AN23" s="1035"/>
      <c r="AO23" s="1035"/>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6"/>
      <c r="Z24" s="1027"/>
      <c r="AA24" s="1028"/>
      <c r="AB24" s="1032"/>
      <c r="AC24" s="1033"/>
      <c r="AD24" s="1034"/>
      <c r="AE24" s="920"/>
      <c r="AF24" s="920"/>
      <c r="AG24" s="920"/>
      <c r="AH24" s="920"/>
      <c r="AI24" s="920"/>
      <c r="AJ24" s="920"/>
      <c r="AK24" s="920"/>
      <c r="AL24" s="412"/>
      <c r="AM24" s="920"/>
      <c r="AN24" s="920"/>
      <c r="AO24" s="920"/>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5"/>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4"/>
      <c r="H26" s="1005"/>
      <c r="I26" s="1005"/>
      <c r="J26" s="1005"/>
      <c r="K26" s="1005"/>
      <c r="L26" s="1005"/>
      <c r="M26" s="1005"/>
      <c r="N26" s="1005"/>
      <c r="O26" s="1006"/>
      <c r="P26" s="1012"/>
      <c r="Q26" s="1012"/>
      <c r="R26" s="1012"/>
      <c r="S26" s="1012"/>
      <c r="T26" s="1012"/>
      <c r="U26" s="1012"/>
      <c r="V26" s="1012"/>
      <c r="W26" s="1012"/>
      <c r="X26" s="1013"/>
      <c r="Y26" s="451" t="s">
        <v>54</v>
      </c>
      <c r="Z26" s="1017"/>
      <c r="AA26" s="1018"/>
      <c r="AB26" s="527"/>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347</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5"/>
      <c r="Z30" s="831"/>
      <c r="AA30" s="832"/>
      <c r="AB30" s="1029" t="s">
        <v>11</v>
      </c>
      <c r="AC30" s="1030"/>
      <c r="AD30" s="1031"/>
      <c r="AE30" s="1035" t="s">
        <v>389</v>
      </c>
      <c r="AF30" s="1035"/>
      <c r="AG30" s="1035"/>
      <c r="AH30" s="1035"/>
      <c r="AI30" s="1035" t="s">
        <v>411</v>
      </c>
      <c r="AJ30" s="1035"/>
      <c r="AK30" s="1035"/>
      <c r="AL30" s="561"/>
      <c r="AM30" s="1035" t="s">
        <v>508</v>
      </c>
      <c r="AN30" s="1035"/>
      <c r="AO30" s="1035"/>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6"/>
      <c r="Z31" s="1027"/>
      <c r="AA31" s="1028"/>
      <c r="AB31" s="1032"/>
      <c r="AC31" s="1033"/>
      <c r="AD31" s="1034"/>
      <c r="AE31" s="920"/>
      <c r="AF31" s="920"/>
      <c r="AG31" s="920"/>
      <c r="AH31" s="920"/>
      <c r="AI31" s="920"/>
      <c r="AJ31" s="920"/>
      <c r="AK31" s="920"/>
      <c r="AL31" s="412"/>
      <c r="AM31" s="920"/>
      <c r="AN31" s="920"/>
      <c r="AO31" s="920"/>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5"/>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4"/>
      <c r="H33" s="1005"/>
      <c r="I33" s="1005"/>
      <c r="J33" s="1005"/>
      <c r="K33" s="1005"/>
      <c r="L33" s="1005"/>
      <c r="M33" s="1005"/>
      <c r="N33" s="1005"/>
      <c r="O33" s="1006"/>
      <c r="P33" s="1012"/>
      <c r="Q33" s="1012"/>
      <c r="R33" s="1012"/>
      <c r="S33" s="1012"/>
      <c r="T33" s="1012"/>
      <c r="U33" s="1012"/>
      <c r="V33" s="1012"/>
      <c r="W33" s="1012"/>
      <c r="X33" s="1013"/>
      <c r="Y33" s="451" t="s">
        <v>54</v>
      </c>
      <c r="Z33" s="1017"/>
      <c r="AA33" s="1018"/>
      <c r="AB33" s="527"/>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347</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5"/>
      <c r="Z37" s="831"/>
      <c r="AA37" s="832"/>
      <c r="AB37" s="1029" t="s">
        <v>11</v>
      </c>
      <c r="AC37" s="1030"/>
      <c r="AD37" s="1031"/>
      <c r="AE37" s="1035" t="s">
        <v>389</v>
      </c>
      <c r="AF37" s="1035"/>
      <c r="AG37" s="1035"/>
      <c r="AH37" s="1035"/>
      <c r="AI37" s="1035" t="s">
        <v>411</v>
      </c>
      <c r="AJ37" s="1035"/>
      <c r="AK37" s="1035"/>
      <c r="AL37" s="561"/>
      <c r="AM37" s="1035" t="s">
        <v>508</v>
      </c>
      <c r="AN37" s="1035"/>
      <c r="AO37" s="1035"/>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6"/>
      <c r="Z38" s="1027"/>
      <c r="AA38" s="1028"/>
      <c r="AB38" s="1032"/>
      <c r="AC38" s="1033"/>
      <c r="AD38" s="1034"/>
      <c r="AE38" s="920"/>
      <c r="AF38" s="920"/>
      <c r="AG38" s="920"/>
      <c r="AH38" s="920"/>
      <c r="AI38" s="920"/>
      <c r="AJ38" s="920"/>
      <c r="AK38" s="920"/>
      <c r="AL38" s="412"/>
      <c r="AM38" s="920"/>
      <c r="AN38" s="920"/>
      <c r="AO38" s="920"/>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5"/>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4"/>
      <c r="H40" s="1005"/>
      <c r="I40" s="1005"/>
      <c r="J40" s="1005"/>
      <c r="K40" s="1005"/>
      <c r="L40" s="1005"/>
      <c r="M40" s="1005"/>
      <c r="N40" s="1005"/>
      <c r="O40" s="1006"/>
      <c r="P40" s="1012"/>
      <c r="Q40" s="1012"/>
      <c r="R40" s="1012"/>
      <c r="S40" s="1012"/>
      <c r="T40" s="1012"/>
      <c r="U40" s="1012"/>
      <c r="V40" s="1012"/>
      <c r="W40" s="1012"/>
      <c r="X40" s="1013"/>
      <c r="Y40" s="451" t="s">
        <v>54</v>
      </c>
      <c r="Z40" s="1017"/>
      <c r="AA40" s="1018"/>
      <c r="AB40" s="527"/>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347</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5"/>
      <c r="Z44" s="831"/>
      <c r="AA44" s="832"/>
      <c r="AB44" s="1029" t="s">
        <v>11</v>
      </c>
      <c r="AC44" s="1030"/>
      <c r="AD44" s="1031"/>
      <c r="AE44" s="1035" t="s">
        <v>389</v>
      </c>
      <c r="AF44" s="1035"/>
      <c r="AG44" s="1035"/>
      <c r="AH44" s="1035"/>
      <c r="AI44" s="1035" t="s">
        <v>411</v>
      </c>
      <c r="AJ44" s="1035"/>
      <c r="AK44" s="1035"/>
      <c r="AL44" s="561"/>
      <c r="AM44" s="1035" t="s">
        <v>508</v>
      </c>
      <c r="AN44" s="1035"/>
      <c r="AO44" s="1035"/>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6"/>
      <c r="Z45" s="1027"/>
      <c r="AA45" s="1028"/>
      <c r="AB45" s="1032"/>
      <c r="AC45" s="1033"/>
      <c r="AD45" s="1034"/>
      <c r="AE45" s="920"/>
      <c r="AF45" s="920"/>
      <c r="AG45" s="920"/>
      <c r="AH45" s="920"/>
      <c r="AI45" s="920"/>
      <c r="AJ45" s="920"/>
      <c r="AK45" s="920"/>
      <c r="AL45" s="412"/>
      <c r="AM45" s="920"/>
      <c r="AN45" s="920"/>
      <c r="AO45" s="920"/>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5"/>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4"/>
      <c r="H47" s="1005"/>
      <c r="I47" s="1005"/>
      <c r="J47" s="1005"/>
      <c r="K47" s="1005"/>
      <c r="L47" s="1005"/>
      <c r="M47" s="1005"/>
      <c r="N47" s="1005"/>
      <c r="O47" s="1006"/>
      <c r="P47" s="1012"/>
      <c r="Q47" s="1012"/>
      <c r="R47" s="1012"/>
      <c r="S47" s="1012"/>
      <c r="T47" s="1012"/>
      <c r="U47" s="1012"/>
      <c r="V47" s="1012"/>
      <c r="W47" s="1012"/>
      <c r="X47" s="1013"/>
      <c r="Y47" s="451" t="s">
        <v>54</v>
      </c>
      <c r="Z47" s="1017"/>
      <c r="AA47" s="1018"/>
      <c r="AB47" s="527"/>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347</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5"/>
      <c r="Z51" s="831"/>
      <c r="AA51" s="832"/>
      <c r="AB51" s="561" t="s">
        <v>11</v>
      </c>
      <c r="AC51" s="1030"/>
      <c r="AD51" s="1031"/>
      <c r="AE51" s="1035" t="s">
        <v>389</v>
      </c>
      <c r="AF51" s="1035"/>
      <c r="AG51" s="1035"/>
      <c r="AH51" s="1035"/>
      <c r="AI51" s="1035" t="s">
        <v>411</v>
      </c>
      <c r="AJ51" s="1035"/>
      <c r="AK51" s="1035"/>
      <c r="AL51" s="561"/>
      <c r="AM51" s="1035" t="s">
        <v>508</v>
      </c>
      <c r="AN51" s="1035"/>
      <c r="AO51" s="1035"/>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6"/>
      <c r="Z52" s="1027"/>
      <c r="AA52" s="1028"/>
      <c r="AB52" s="1032"/>
      <c r="AC52" s="1033"/>
      <c r="AD52" s="1034"/>
      <c r="AE52" s="920"/>
      <c r="AF52" s="920"/>
      <c r="AG52" s="920"/>
      <c r="AH52" s="920"/>
      <c r="AI52" s="920"/>
      <c r="AJ52" s="920"/>
      <c r="AK52" s="920"/>
      <c r="AL52" s="412"/>
      <c r="AM52" s="920"/>
      <c r="AN52" s="920"/>
      <c r="AO52" s="920"/>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5"/>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4"/>
      <c r="H54" s="1005"/>
      <c r="I54" s="1005"/>
      <c r="J54" s="1005"/>
      <c r="K54" s="1005"/>
      <c r="L54" s="1005"/>
      <c r="M54" s="1005"/>
      <c r="N54" s="1005"/>
      <c r="O54" s="1006"/>
      <c r="P54" s="1012"/>
      <c r="Q54" s="1012"/>
      <c r="R54" s="1012"/>
      <c r="S54" s="1012"/>
      <c r="T54" s="1012"/>
      <c r="U54" s="1012"/>
      <c r="V54" s="1012"/>
      <c r="W54" s="1012"/>
      <c r="X54" s="1013"/>
      <c r="Y54" s="451" t="s">
        <v>54</v>
      </c>
      <c r="Z54" s="1017"/>
      <c r="AA54" s="1018"/>
      <c r="AB54" s="527"/>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347</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5"/>
      <c r="Z58" s="831"/>
      <c r="AA58" s="832"/>
      <c r="AB58" s="1029" t="s">
        <v>11</v>
      </c>
      <c r="AC58" s="1030"/>
      <c r="AD58" s="1031"/>
      <c r="AE58" s="1035" t="s">
        <v>389</v>
      </c>
      <c r="AF58" s="1035"/>
      <c r="AG58" s="1035"/>
      <c r="AH58" s="1035"/>
      <c r="AI58" s="1035" t="s">
        <v>411</v>
      </c>
      <c r="AJ58" s="1035"/>
      <c r="AK58" s="1035"/>
      <c r="AL58" s="561"/>
      <c r="AM58" s="1035" t="s">
        <v>508</v>
      </c>
      <c r="AN58" s="1035"/>
      <c r="AO58" s="1035"/>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6"/>
      <c r="Z59" s="1027"/>
      <c r="AA59" s="1028"/>
      <c r="AB59" s="1032"/>
      <c r="AC59" s="1033"/>
      <c r="AD59" s="1034"/>
      <c r="AE59" s="920"/>
      <c r="AF59" s="920"/>
      <c r="AG59" s="920"/>
      <c r="AH59" s="920"/>
      <c r="AI59" s="920"/>
      <c r="AJ59" s="920"/>
      <c r="AK59" s="920"/>
      <c r="AL59" s="412"/>
      <c r="AM59" s="920"/>
      <c r="AN59" s="920"/>
      <c r="AO59" s="920"/>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5"/>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4"/>
      <c r="H61" s="1005"/>
      <c r="I61" s="1005"/>
      <c r="J61" s="1005"/>
      <c r="K61" s="1005"/>
      <c r="L61" s="1005"/>
      <c r="M61" s="1005"/>
      <c r="N61" s="1005"/>
      <c r="O61" s="1006"/>
      <c r="P61" s="1012"/>
      <c r="Q61" s="1012"/>
      <c r="R61" s="1012"/>
      <c r="S61" s="1012"/>
      <c r="T61" s="1012"/>
      <c r="U61" s="1012"/>
      <c r="V61" s="1012"/>
      <c r="W61" s="1012"/>
      <c r="X61" s="1013"/>
      <c r="Y61" s="451" t="s">
        <v>54</v>
      </c>
      <c r="Z61" s="1017"/>
      <c r="AA61" s="1018"/>
      <c r="AB61" s="527"/>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347</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5"/>
      <c r="Z65" s="831"/>
      <c r="AA65" s="832"/>
      <c r="AB65" s="1029" t="s">
        <v>11</v>
      </c>
      <c r="AC65" s="1030"/>
      <c r="AD65" s="1031"/>
      <c r="AE65" s="1035" t="s">
        <v>389</v>
      </c>
      <c r="AF65" s="1035"/>
      <c r="AG65" s="1035"/>
      <c r="AH65" s="1035"/>
      <c r="AI65" s="1035" t="s">
        <v>411</v>
      </c>
      <c r="AJ65" s="1035"/>
      <c r="AK65" s="1035"/>
      <c r="AL65" s="561"/>
      <c r="AM65" s="1035" t="s">
        <v>508</v>
      </c>
      <c r="AN65" s="1035"/>
      <c r="AO65" s="1035"/>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6"/>
      <c r="Z66" s="1027"/>
      <c r="AA66" s="1028"/>
      <c r="AB66" s="1032"/>
      <c r="AC66" s="1033"/>
      <c r="AD66" s="1034"/>
      <c r="AE66" s="920"/>
      <c r="AF66" s="920"/>
      <c r="AG66" s="920"/>
      <c r="AH66" s="920"/>
      <c r="AI66" s="920"/>
      <c r="AJ66" s="920"/>
      <c r="AK66" s="920"/>
      <c r="AL66" s="412"/>
      <c r="AM66" s="920"/>
      <c r="AN66" s="920"/>
      <c r="AO66" s="920"/>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5"/>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4"/>
      <c r="H68" s="1005"/>
      <c r="I68" s="1005"/>
      <c r="J68" s="1005"/>
      <c r="K68" s="1005"/>
      <c r="L68" s="1005"/>
      <c r="M68" s="1005"/>
      <c r="N68" s="1005"/>
      <c r="O68" s="1006"/>
      <c r="P68" s="1012"/>
      <c r="Q68" s="1012"/>
      <c r="R68" s="1012"/>
      <c r="S68" s="1012"/>
      <c r="T68" s="1012"/>
      <c r="U68" s="1012"/>
      <c r="V68" s="1012"/>
      <c r="W68" s="1012"/>
      <c r="X68" s="1013"/>
      <c r="Y68" s="451" t="s">
        <v>54</v>
      </c>
      <c r="Z68" s="1017"/>
      <c r="AA68" s="1018"/>
      <c r="AB68" s="527"/>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7"/>
      <c r="H69" s="1008"/>
      <c r="I69" s="1008"/>
      <c r="J69" s="1008"/>
      <c r="K69" s="1008"/>
      <c r="L69" s="1008"/>
      <c r="M69" s="1008"/>
      <c r="N69" s="1008"/>
      <c r="O69" s="1009"/>
      <c r="P69" s="1014"/>
      <c r="Q69" s="1014"/>
      <c r="R69" s="1014"/>
      <c r="S69" s="1014"/>
      <c r="T69" s="1014"/>
      <c r="U69" s="1014"/>
      <c r="V69" s="1014"/>
      <c r="W69" s="1014"/>
      <c r="X69" s="1015"/>
      <c r="Y69" s="451" t="s">
        <v>13</v>
      </c>
      <c r="Z69" s="1017"/>
      <c r="AA69" s="1018"/>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8" t="s">
        <v>365</v>
      </c>
      <c r="H2" s="599"/>
      <c r="I2" s="599"/>
      <c r="J2" s="599"/>
      <c r="K2" s="599"/>
      <c r="L2" s="599"/>
      <c r="M2" s="599"/>
      <c r="N2" s="599"/>
      <c r="O2" s="599"/>
      <c r="P2" s="599"/>
      <c r="Q2" s="599"/>
      <c r="R2" s="599"/>
      <c r="S2" s="599"/>
      <c r="T2" s="599"/>
      <c r="U2" s="599"/>
      <c r="V2" s="599"/>
      <c r="W2" s="599"/>
      <c r="X2" s="599"/>
      <c r="Y2" s="599"/>
      <c r="Z2" s="599"/>
      <c r="AA2" s="599"/>
      <c r="AB2" s="600"/>
      <c r="AC2" s="598" t="s">
        <v>367</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7" t="s">
        <v>17</v>
      </c>
      <c r="H3" s="674"/>
      <c r="I3" s="674"/>
      <c r="J3" s="674"/>
      <c r="K3" s="674"/>
      <c r="L3" s="673" t="s">
        <v>18</v>
      </c>
      <c r="M3" s="674"/>
      <c r="N3" s="674"/>
      <c r="O3" s="674"/>
      <c r="P3" s="674"/>
      <c r="Q3" s="674"/>
      <c r="R3" s="674"/>
      <c r="S3" s="674"/>
      <c r="T3" s="674"/>
      <c r="U3" s="674"/>
      <c r="V3" s="674"/>
      <c r="W3" s="674"/>
      <c r="X3" s="675"/>
      <c r="Y3" s="659" t="s">
        <v>19</v>
      </c>
      <c r="Z3" s="660"/>
      <c r="AA3" s="660"/>
      <c r="AB3" s="801"/>
      <c r="AC3" s="817"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c r="AY3" s="34">
        <f>$AY$2</f>
        <v>0</v>
      </c>
    </row>
    <row r="4" spans="1:51" ht="24.75" customHeight="1" x14ac:dyDescent="0.15">
      <c r="A4" s="1048"/>
      <c r="B4" s="1049"/>
      <c r="C4" s="1049"/>
      <c r="D4" s="1049"/>
      <c r="E4" s="1049"/>
      <c r="F4" s="1050"/>
      <c r="G4" s="676"/>
      <c r="H4" s="677"/>
      <c r="I4" s="677"/>
      <c r="J4" s="677"/>
      <c r="K4" s="678"/>
      <c r="L4" s="670"/>
      <c r="M4" s="837"/>
      <c r="N4" s="837"/>
      <c r="O4" s="837"/>
      <c r="P4" s="837"/>
      <c r="Q4" s="837"/>
      <c r="R4" s="837"/>
      <c r="S4" s="837"/>
      <c r="T4" s="837"/>
      <c r="U4" s="837"/>
      <c r="V4" s="837"/>
      <c r="W4" s="837"/>
      <c r="X4" s="838"/>
      <c r="Y4" s="387"/>
      <c r="Z4" s="388"/>
      <c r="AA4" s="388"/>
      <c r="AB4" s="805"/>
      <c r="AC4" s="676"/>
      <c r="AD4" s="677"/>
      <c r="AE4" s="677"/>
      <c r="AF4" s="677"/>
      <c r="AG4" s="678"/>
      <c r="AH4" s="670"/>
      <c r="AI4" s="837"/>
      <c r="AJ4" s="837"/>
      <c r="AK4" s="837"/>
      <c r="AL4" s="837"/>
      <c r="AM4" s="837"/>
      <c r="AN4" s="837"/>
      <c r="AO4" s="837"/>
      <c r="AP4" s="837"/>
      <c r="AQ4" s="837"/>
      <c r="AR4" s="837"/>
      <c r="AS4" s="837"/>
      <c r="AT4" s="838"/>
      <c r="AU4" s="387"/>
      <c r="AV4" s="388"/>
      <c r="AW4" s="388"/>
      <c r="AX4" s="389"/>
      <c r="AY4" s="34">
        <f t="shared" ref="AY4:AY14" si="0">$AY$2</f>
        <v>0</v>
      </c>
    </row>
    <row r="5" spans="1:51"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8"/>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8"/>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8"/>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8"/>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8"/>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8"/>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8"/>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8"/>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8"/>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48"/>
      <c r="B15" s="1049"/>
      <c r="C15" s="1049"/>
      <c r="D15" s="1049"/>
      <c r="E15" s="1049"/>
      <c r="F15" s="1050"/>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8"/>
      <c r="B16" s="1049"/>
      <c r="C16" s="1049"/>
      <c r="D16" s="1049"/>
      <c r="E16" s="1049"/>
      <c r="F16" s="1050"/>
      <c r="G16" s="817"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1"/>
      <c r="AC16" s="817"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c r="AY16" s="34">
        <f>$AY$15</f>
        <v>0</v>
      </c>
    </row>
    <row r="17" spans="1:51" ht="24.75" customHeight="1" x14ac:dyDescent="0.15">
      <c r="A17" s="1048"/>
      <c r="B17" s="1049"/>
      <c r="C17" s="1049"/>
      <c r="D17" s="1049"/>
      <c r="E17" s="1049"/>
      <c r="F17" s="1050"/>
      <c r="G17" s="676"/>
      <c r="H17" s="677"/>
      <c r="I17" s="677"/>
      <c r="J17" s="677"/>
      <c r="K17" s="678"/>
      <c r="L17" s="670"/>
      <c r="M17" s="837"/>
      <c r="N17" s="837"/>
      <c r="O17" s="837"/>
      <c r="P17" s="837"/>
      <c r="Q17" s="837"/>
      <c r="R17" s="837"/>
      <c r="S17" s="837"/>
      <c r="T17" s="837"/>
      <c r="U17" s="837"/>
      <c r="V17" s="837"/>
      <c r="W17" s="837"/>
      <c r="X17" s="838"/>
      <c r="Y17" s="387"/>
      <c r="Z17" s="388"/>
      <c r="AA17" s="388"/>
      <c r="AB17" s="805"/>
      <c r="AC17" s="676"/>
      <c r="AD17" s="677"/>
      <c r="AE17" s="677"/>
      <c r="AF17" s="677"/>
      <c r="AG17" s="678"/>
      <c r="AH17" s="670"/>
      <c r="AI17" s="837"/>
      <c r="AJ17" s="837"/>
      <c r="AK17" s="837"/>
      <c r="AL17" s="837"/>
      <c r="AM17" s="837"/>
      <c r="AN17" s="837"/>
      <c r="AO17" s="837"/>
      <c r="AP17" s="837"/>
      <c r="AQ17" s="837"/>
      <c r="AR17" s="837"/>
      <c r="AS17" s="837"/>
      <c r="AT17" s="838"/>
      <c r="AU17" s="387"/>
      <c r="AV17" s="388"/>
      <c r="AW17" s="388"/>
      <c r="AX17" s="389"/>
      <c r="AY17" s="34">
        <f t="shared" ref="AY17:AY27" si="1">$AY$15</f>
        <v>0</v>
      </c>
    </row>
    <row r="18" spans="1:51"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8"/>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8"/>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8"/>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8"/>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8"/>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8"/>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8"/>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8"/>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8"/>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48"/>
      <c r="B28" s="1049"/>
      <c r="C28" s="1049"/>
      <c r="D28" s="1049"/>
      <c r="E28" s="1049"/>
      <c r="F28" s="1050"/>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8"/>
      <c r="B29" s="1049"/>
      <c r="C29" s="1049"/>
      <c r="D29" s="1049"/>
      <c r="E29" s="1049"/>
      <c r="F29" s="1050"/>
      <c r="G29" s="817"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1"/>
      <c r="AC29" s="817"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c r="AY29" s="34">
        <f>$AY$28</f>
        <v>0</v>
      </c>
    </row>
    <row r="30" spans="1:51" ht="24.75" customHeight="1" x14ac:dyDescent="0.15">
      <c r="A30" s="1048"/>
      <c r="B30" s="1049"/>
      <c r="C30" s="1049"/>
      <c r="D30" s="1049"/>
      <c r="E30" s="1049"/>
      <c r="F30" s="1050"/>
      <c r="G30" s="676"/>
      <c r="H30" s="677"/>
      <c r="I30" s="677"/>
      <c r="J30" s="677"/>
      <c r="K30" s="678"/>
      <c r="L30" s="670"/>
      <c r="M30" s="837"/>
      <c r="N30" s="837"/>
      <c r="O30" s="837"/>
      <c r="P30" s="837"/>
      <c r="Q30" s="837"/>
      <c r="R30" s="837"/>
      <c r="S30" s="837"/>
      <c r="T30" s="837"/>
      <c r="U30" s="837"/>
      <c r="V30" s="837"/>
      <c r="W30" s="837"/>
      <c r="X30" s="838"/>
      <c r="Y30" s="387"/>
      <c r="Z30" s="388"/>
      <c r="AA30" s="388"/>
      <c r="AB30" s="805"/>
      <c r="AC30" s="676"/>
      <c r="AD30" s="677"/>
      <c r="AE30" s="677"/>
      <c r="AF30" s="677"/>
      <c r="AG30" s="678"/>
      <c r="AH30" s="670"/>
      <c r="AI30" s="837"/>
      <c r="AJ30" s="837"/>
      <c r="AK30" s="837"/>
      <c r="AL30" s="837"/>
      <c r="AM30" s="837"/>
      <c r="AN30" s="837"/>
      <c r="AO30" s="837"/>
      <c r="AP30" s="837"/>
      <c r="AQ30" s="837"/>
      <c r="AR30" s="837"/>
      <c r="AS30" s="837"/>
      <c r="AT30" s="838"/>
      <c r="AU30" s="387"/>
      <c r="AV30" s="388"/>
      <c r="AW30" s="388"/>
      <c r="AX30" s="389"/>
      <c r="AY30" s="34">
        <f t="shared" ref="AY30:AY40" si="2">$AY$28</f>
        <v>0</v>
      </c>
    </row>
    <row r="31" spans="1:51"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8"/>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8"/>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8"/>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8"/>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8"/>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8"/>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8"/>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8"/>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8"/>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48"/>
      <c r="B41" s="1049"/>
      <c r="C41" s="1049"/>
      <c r="D41" s="1049"/>
      <c r="E41" s="1049"/>
      <c r="F41" s="1050"/>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8"/>
      <c r="B42" s="1049"/>
      <c r="C42" s="1049"/>
      <c r="D42" s="1049"/>
      <c r="E42" s="1049"/>
      <c r="F42" s="1050"/>
      <c r="G42" s="817"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1"/>
      <c r="AC42" s="817"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c r="AY42" s="34">
        <f>$AY$41</f>
        <v>0</v>
      </c>
    </row>
    <row r="43" spans="1:51" ht="24.75" customHeight="1" x14ac:dyDescent="0.15">
      <c r="A43" s="1048"/>
      <c r="B43" s="1049"/>
      <c r="C43" s="1049"/>
      <c r="D43" s="1049"/>
      <c r="E43" s="1049"/>
      <c r="F43" s="1050"/>
      <c r="G43" s="676"/>
      <c r="H43" s="677"/>
      <c r="I43" s="677"/>
      <c r="J43" s="677"/>
      <c r="K43" s="678"/>
      <c r="L43" s="670"/>
      <c r="M43" s="837"/>
      <c r="N43" s="837"/>
      <c r="O43" s="837"/>
      <c r="P43" s="837"/>
      <c r="Q43" s="837"/>
      <c r="R43" s="837"/>
      <c r="S43" s="837"/>
      <c r="T43" s="837"/>
      <c r="U43" s="837"/>
      <c r="V43" s="837"/>
      <c r="W43" s="837"/>
      <c r="X43" s="838"/>
      <c r="Y43" s="387"/>
      <c r="Z43" s="388"/>
      <c r="AA43" s="388"/>
      <c r="AB43" s="805"/>
      <c r="AC43" s="676"/>
      <c r="AD43" s="677"/>
      <c r="AE43" s="677"/>
      <c r="AF43" s="677"/>
      <c r="AG43" s="678"/>
      <c r="AH43" s="670"/>
      <c r="AI43" s="837"/>
      <c r="AJ43" s="837"/>
      <c r="AK43" s="837"/>
      <c r="AL43" s="837"/>
      <c r="AM43" s="837"/>
      <c r="AN43" s="837"/>
      <c r="AO43" s="837"/>
      <c r="AP43" s="837"/>
      <c r="AQ43" s="837"/>
      <c r="AR43" s="837"/>
      <c r="AS43" s="837"/>
      <c r="AT43" s="838"/>
      <c r="AU43" s="387"/>
      <c r="AV43" s="388"/>
      <c r="AW43" s="388"/>
      <c r="AX43" s="389"/>
      <c r="AY43" s="34">
        <f t="shared" ref="AY43:AY53" si="3">$AY$41</f>
        <v>0</v>
      </c>
    </row>
    <row r="44" spans="1:51"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8"/>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8"/>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8"/>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8"/>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8"/>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8"/>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8"/>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8"/>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8"/>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8"/>
      <c r="B56" s="1049"/>
      <c r="C56" s="1049"/>
      <c r="D56" s="1049"/>
      <c r="E56" s="1049"/>
      <c r="F56" s="1050"/>
      <c r="G56" s="817"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1"/>
      <c r="AC56" s="817"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c r="AY56" s="34">
        <f>$AY$55</f>
        <v>0</v>
      </c>
    </row>
    <row r="57" spans="1:51" ht="24.75" customHeight="1" x14ac:dyDescent="0.15">
      <c r="A57" s="1048"/>
      <c r="B57" s="1049"/>
      <c r="C57" s="1049"/>
      <c r="D57" s="1049"/>
      <c r="E57" s="1049"/>
      <c r="F57" s="1050"/>
      <c r="G57" s="676"/>
      <c r="H57" s="677"/>
      <c r="I57" s="677"/>
      <c r="J57" s="677"/>
      <c r="K57" s="678"/>
      <c r="L57" s="670"/>
      <c r="M57" s="837"/>
      <c r="N57" s="837"/>
      <c r="O57" s="837"/>
      <c r="P57" s="837"/>
      <c r="Q57" s="837"/>
      <c r="R57" s="837"/>
      <c r="S57" s="837"/>
      <c r="T57" s="837"/>
      <c r="U57" s="837"/>
      <c r="V57" s="837"/>
      <c r="W57" s="837"/>
      <c r="X57" s="838"/>
      <c r="Y57" s="387"/>
      <c r="Z57" s="388"/>
      <c r="AA57" s="388"/>
      <c r="AB57" s="805"/>
      <c r="AC57" s="676"/>
      <c r="AD57" s="677"/>
      <c r="AE57" s="677"/>
      <c r="AF57" s="677"/>
      <c r="AG57" s="678"/>
      <c r="AH57" s="670"/>
      <c r="AI57" s="837"/>
      <c r="AJ57" s="837"/>
      <c r="AK57" s="837"/>
      <c r="AL57" s="837"/>
      <c r="AM57" s="837"/>
      <c r="AN57" s="837"/>
      <c r="AO57" s="837"/>
      <c r="AP57" s="837"/>
      <c r="AQ57" s="837"/>
      <c r="AR57" s="837"/>
      <c r="AS57" s="837"/>
      <c r="AT57" s="838"/>
      <c r="AU57" s="387"/>
      <c r="AV57" s="388"/>
      <c r="AW57" s="388"/>
      <c r="AX57" s="389"/>
      <c r="AY57" s="34">
        <f t="shared" ref="AY57:AY67" si="4">$AY$55</f>
        <v>0</v>
      </c>
    </row>
    <row r="58" spans="1:51"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8"/>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8"/>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8"/>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8"/>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8"/>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8"/>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8"/>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8"/>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8"/>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48"/>
      <c r="B68" s="1049"/>
      <c r="C68" s="1049"/>
      <c r="D68" s="1049"/>
      <c r="E68" s="1049"/>
      <c r="F68" s="1050"/>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8"/>
      <c r="B69" s="1049"/>
      <c r="C69" s="1049"/>
      <c r="D69" s="1049"/>
      <c r="E69" s="1049"/>
      <c r="F69" s="1050"/>
      <c r="G69" s="817"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1"/>
      <c r="AC69" s="817"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c r="AY69" s="34">
        <f>$AY$68</f>
        <v>0</v>
      </c>
    </row>
    <row r="70" spans="1:51" ht="24.75" customHeight="1" x14ac:dyDescent="0.15">
      <c r="A70" s="1048"/>
      <c r="B70" s="1049"/>
      <c r="C70" s="1049"/>
      <c r="D70" s="1049"/>
      <c r="E70" s="1049"/>
      <c r="F70" s="1050"/>
      <c r="G70" s="676"/>
      <c r="H70" s="677"/>
      <c r="I70" s="677"/>
      <c r="J70" s="677"/>
      <c r="K70" s="678"/>
      <c r="L70" s="670"/>
      <c r="M70" s="837"/>
      <c r="N70" s="837"/>
      <c r="O70" s="837"/>
      <c r="P70" s="837"/>
      <c r="Q70" s="837"/>
      <c r="R70" s="837"/>
      <c r="S70" s="837"/>
      <c r="T70" s="837"/>
      <c r="U70" s="837"/>
      <c r="V70" s="837"/>
      <c r="W70" s="837"/>
      <c r="X70" s="838"/>
      <c r="Y70" s="387"/>
      <c r="Z70" s="388"/>
      <c r="AA70" s="388"/>
      <c r="AB70" s="805"/>
      <c r="AC70" s="676"/>
      <c r="AD70" s="677"/>
      <c r="AE70" s="677"/>
      <c r="AF70" s="677"/>
      <c r="AG70" s="678"/>
      <c r="AH70" s="670"/>
      <c r="AI70" s="837"/>
      <c r="AJ70" s="837"/>
      <c r="AK70" s="837"/>
      <c r="AL70" s="837"/>
      <c r="AM70" s="837"/>
      <c r="AN70" s="837"/>
      <c r="AO70" s="837"/>
      <c r="AP70" s="837"/>
      <c r="AQ70" s="837"/>
      <c r="AR70" s="837"/>
      <c r="AS70" s="837"/>
      <c r="AT70" s="838"/>
      <c r="AU70" s="387"/>
      <c r="AV70" s="388"/>
      <c r="AW70" s="388"/>
      <c r="AX70" s="389"/>
      <c r="AY70" s="34">
        <f t="shared" ref="AY70:AY80" si="5">$AY$68</f>
        <v>0</v>
      </c>
    </row>
    <row r="71" spans="1:51"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8"/>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8"/>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8"/>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8"/>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8"/>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8"/>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8"/>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8"/>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8"/>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48"/>
      <c r="B81" s="1049"/>
      <c r="C81" s="1049"/>
      <c r="D81" s="1049"/>
      <c r="E81" s="1049"/>
      <c r="F81" s="1050"/>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8"/>
      <c r="B82" s="1049"/>
      <c r="C82" s="1049"/>
      <c r="D82" s="1049"/>
      <c r="E82" s="1049"/>
      <c r="F82" s="1050"/>
      <c r="G82" s="817"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1"/>
      <c r="AC82" s="817"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c r="AY82" s="34">
        <f>$AY$81</f>
        <v>0</v>
      </c>
    </row>
    <row r="83" spans="1:51" ht="24.75" customHeight="1" x14ac:dyDescent="0.15">
      <c r="A83" s="1048"/>
      <c r="B83" s="1049"/>
      <c r="C83" s="1049"/>
      <c r="D83" s="1049"/>
      <c r="E83" s="1049"/>
      <c r="F83" s="1050"/>
      <c r="G83" s="676"/>
      <c r="H83" s="677"/>
      <c r="I83" s="677"/>
      <c r="J83" s="677"/>
      <c r="K83" s="678"/>
      <c r="L83" s="670"/>
      <c r="M83" s="837"/>
      <c r="N83" s="837"/>
      <c r="O83" s="837"/>
      <c r="P83" s="837"/>
      <c r="Q83" s="837"/>
      <c r="R83" s="837"/>
      <c r="S83" s="837"/>
      <c r="T83" s="837"/>
      <c r="U83" s="837"/>
      <c r="V83" s="837"/>
      <c r="W83" s="837"/>
      <c r="X83" s="838"/>
      <c r="Y83" s="387"/>
      <c r="Z83" s="388"/>
      <c r="AA83" s="388"/>
      <c r="AB83" s="805"/>
      <c r="AC83" s="676"/>
      <c r="AD83" s="677"/>
      <c r="AE83" s="677"/>
      <c r="AF83" s="677"/>
      <c r="AG83" s="678"/>
      <c r="AH83" s="670"/>
      <c r="AI83" s="837"/>
      <c r="AJ83" s="837"/>
      <c r="AK83" s="837"/>
      <c r="AL83" s="837"/>
      <c r="AM83" s="837"/>
      <c r="AN83" s="837"/>
      <c r="AO83" s="837"/>
      <c r="AP83" s="837"/>
      <c r="AQ83" s="837"/>
      <c r="AR83" s="837"/>
      <c r="AS83" s="837"/>
      <c r="AT83" s="838"/>
      <c r="AU83" s="387"/>
      <c r="AV83" s="388"/>
      <c r="AW83" s="388"/>
      <c r="AX83" s="389"/>
      <c r="AY83" s="34">
        <f t="shared" ref="AY83:AY93" si="6">$AY$81</f>
        <v>0</v>
      </c>
    </row>
    <row r="84" spans="1:51"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8"/>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8"/>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8"/>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8"/>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8"/>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8"/>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8"/>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8"/>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8"/>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48"/>
      <c r="B94" s="1049"/>
      <c r="C94" s="1049"/>
      <c r="D94" s="1049"/>
      <c r="E94" s="1049"/>
      <c r="F94" s="1050"/>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8"/>
      <c r="B95" s="1049"/>
      <c r="C95" s="1049"/>
      <c r="D95" s="1049"/>
      <c r="E95" s="1049"/>
      <c r="F95" s="1050"/>
      <c r="G95" s="817"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1"/>
      <c r="AC95" s="817"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c r="AY95" s="34">
        <f>$AY$94</f>
        <v>0</v>
      </c>
    </row>
    <row r="96" spans="1:51" ht="24.75" customHeight="1" x14ac:dyDescent="0.15">
      <c r="A96" s="1048"/>
      <c r="B96" s="1049"/>
      <c r="C96" s="1049"/>
      <c r="D96" s="1049"/>
      <c r="E96" s="1049"/>
      <c r="F96" s="1050"/>
      <c r="G96" s="676"/>
      <c r="H96" s="677"/>
      <c r="I96" s="677"/>
      <c r="J96" s="677"/>
      <c r="K96" s="678"/>
      <c r="L96" s="670"/>
      <c r="M96" s="837"/>
      <c r="N96" s="837"/>
      <c r="O96" s="837"/>
      <c r="P96" s="837"/>
      <c r="Q96" s="837"/>
      <c r="R96" s="837"/>
      <c r="S96" s="837"/>
      <c r="T96" s="837"/>
      <c r="U96" s="837"/>
      <c r="V96" s="837"/>
      <c r="W96" s="837"/>
      <c r="X96" s="838"/>
      <c r="Y96" s="387"/>
      <c r="Z96" s="388"/>
      <c r="AA96" s="388"/>
      <c r="AB96" s="805"/>
      <c r="AC96" s="676"/>
      <c r="AD96" s="677"/>
      <c r="AE96" s="677"/>
      <c r="AF96" s="677"/>
      <c r="AG96" s="678"/>
      <c r="AH96" s="670"/>
      <c r="AI96" s="837"/>
      <c r="AJ96" s="837"/>
      <c r="AK96" s="837"/>
      <c r="AL96" s="837"/>
      <c r="AM96" s="837"/>
      <c r="AN96" s="837"/>
      <c r="AO96" s="837"/>
      <c r="AP96" s="837"/>
      <c r="AQ96" s="837"/>
      <c r="AR96" s="837"/>
      <c r="AS96" s="837"/>
      <c r="AT96" s="838"/>
      <c r="AU96" s="387"/>
      <c r="AV96" s="388"/>
      <c r="AW96" s="388"/>
      <c r="AX96" s="389"/>
      <c r="AY96" s="34">
        <f t="shared" ref="AY96:AY106" si="7">$AY$94</f>
        <v>0</v>
      </c>
    </row>
    <row r="97" spans="1:51"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8"/>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8"/>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8"/>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8"/>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8"/>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8"/>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8"/>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8"/>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8"/>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8"/>
      <c r="B109" s="1049"/>
      <c r="C109" s="1049"/>
      <c r="D109" s="1049"/>
      <c r="E109" s="1049"/>
      <c r="F109" s="1050"/>
      <c r="G109" s="817"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1"/>
      <c r="AC109" s="817"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c r="AY109" s="34">
        <f>$AY$108</f>
        <v>0</v>
      </c>
    </row>
    <row r="110" spans="1:51" ht="24.75" customHeight="1" x14ac:dyDescent="0.15">
      <c r="A110" s="1048"/>
      <c r="B110" s="1049"/>
      <c r="C110" s="1049"/>
      <c r="D110" s="1049"/>
      <c r="E110" s="1049"/>
      <c r="F110" s="1050"/>
      <c r="G110" s="676"/>
      <c r="H110" s="677"/>
      <c r="I110" s="677"/>
      <c r="J110" s="677"/>
      <c r="K110" s="678"/>
      <c r="L110" s="670"/>
      <c r="M110" s="837"/>
      <c r="N110" s="837"/>
      <c r="O110" s="837"/>
      <c r="P110" s="837"/>
      <c r="Q110" s="837"/>
      <c r="R110" s="837"/>
      <c r="S110" s="837"/>
      <c r="T110" s="837"/>
      <c r="U110" s="837"/>
      <c r="V110" s="837"/>
      <c r="W110" s="837"/>
      <c r="X110" s="838"/>
      <c r="Y110" s="387"/>
      <c r="Z110" s="388"/>
      <c r="AA110" s="388"/>
      <c r="AB110" s="805"/>
      <c r="AC110" s="676"/>
      <c r="AD110" s="677"/>
      <c r="AE110" s="677"/>
      <c r="AF110" s="677"/>
      <c r="AG110" s="678"/>
      <c r="AH110" s="670"/>
      <c r="AI110" s="837"/>
      <c r="AJ110" s="837"/>
      <c r="AK110" s="837"/>
      <c r="AL110" s="837"/>
      <c r="AM110" s="837"/>
      <c r="AN110" s="837"/>
      <c r="AO110" s="837"/>
      <c r="AP110" s="837"/>
      <c r="AQ110" s="837"/>
      <c r="AR110" s="837"/>
      <c r="AS110" s="837"/>
      <c r="AT110" s="838"/>
      <c r="AU110" s="387"/>
      <c r="AV110" s="388"/>
      <c r="AW110" s="388"/>
      <c r="AX110" s="389"/>
      <c r="AY110" s="34">
        <f t="shared" ref="AY110:AY120" si="8">$AY$108</f>
        <v>0</v>
      </c>
    </row>
    <row r="111" spans="1:51"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8"/>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8"/>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8"/>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8"/>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8"/>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8"/>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8"/>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8"/>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8"/>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48"/>
      <c r="B121" s="1049"/>
      <c r="C121" s="1049"/>
      <c r="D121" s="1049"/>
      <c r="E121" s="1049"/>
      <c r="F121" s="1050"/>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8"/>
      <c r="B122" s="1049"/>
      <c r="C122" s="1049"/>
      <c r="D122" s="1049"/>
      <c r="E122" s="1049"/>
      <c r="F122" s="1050"/>
      <c r="G122" s="817"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1"/>
      <c r="AC122" s="817"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c r="AY122" s="34">
        <f>$AY$121</f>
        <v>0</v>
      </c>
    </row>
    <row r="123" spans="1:51" ht="24.75" customHeight="1" x14ac:dyDescent="0.15">
      <c r="A123" s="1048"/>
      <c r="B123" s="1049"/>
      <c r="C123" s="1049"/>
      <c r="D123" s="1049"/>
      <c r="E123" s="1049"/>
      <c r="F123" s="1050"/>
      <c r="G123" s="676"/>
      <c r="H123" s="677"/>
      <c r="I123" s="677"/>
      <c r="J123" s="677"/>
      <c r="K123" s="678"/>
      <c r="L123" s="670"/>
      <c r="M123" s="837"/>
      <c r="N123" s="837"/>
      <c r="O123" s="837"/>
      <c r="P123" s="837"/>
      <c r="Q123" s="837"/>
      <c r="R123" s="837"/>
      <c r="S123" s="837"/>
      <c r="T123" s="837"/>
      <c r="U123" s="837"/>
      <c r="V123" s="837"/>
      <c r="W123" s="837"/>
      <c r="X123" s="838"/>
      <c r="Y123" s="387"/>
      <c r="Z123" s="388"/>
      <c r="AA123" s="388"/>
      <c r="AB123" s="805"/>
      <c r="AC123" s="676"/>
      <c r="AD123" s="677"/>
      <c r="AE123" s="677"/>
      <c r="AF123" s="677"/>
      <c r="AG123" s="678"/>
      <c r="AH123" s="670"/>
      <c r="AI123" s="837"/>
      <c r="AJ123" s="837"/>
      <c r="AK123" s="837"/>
      <c r="AL123" s="837"/>
      <c r="AM123" s="837"/>
      <c r="AN123" s="837"/>
      <c r="AO123" s="837"/>
      <c r="AP123" s="837"/>
      <c r="AQ123" s="837"/>
      <c r="AR123" s="837"/>
      <c r="AS123" s="837"/>
      <c r="AT123" s="838"/>
      <c r="AU123" s="387"/>
      <c r="AV123" s="388"/>
      <c r="AW123" s="388"/>
      <c r="AX123" s="389"/>
      <c r="AY123" s="34">
        <f t="shared" ref="AY123:AY133" si="9">$AY$121</f>
        <v>0</v>
      </c>
    </row>
    <row r="124" spans="1:51"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8"/>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8"/>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8"/>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8"/>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8"/>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8"/>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8"/>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8"/>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8"/>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48"/>
      <c r="B134" s="1049"/>
      <c r="C134" s="1049"/>
      <c r="D134" s="1049"/>
      <c r="E134" s="1049"/>
      <c r="F134" s="1050"/>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8"/>
      <c r="B135" s="1049"/>
      <c r="C135" s="1049"/>
      <c r="D135" s="1049"/>
      <c r="E135" s="1049"/>
      <c r="F135" s="1050"/>
      <c r="G135" s="817"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1"/>
      <c r="AC135" s="817"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c r="AY135" s="34">
        <f>$AY$134</f>
        <v>0</v>
      </c>
    </row>
    <row r="136" spans="1:51" ht="24.75" customHeight="1" x14ac:dyDescent="0.15">
      <c r="A136" s="1048"/>
      <c r="B136" s="1049"/>
      <c r="C136" s="1049"/>
      <c r="D136" s="1049"/>
      <c r="E136" s="1049"/>
      <c r="F136" s="1050"/>
      <c r="G136" s="676"/>
      <c r="H136" s="677"/>
      <c r="I136" s="677"/>
      <c r="J136" s="677"/>
      <c r="K136" s="678"/>
      <c r="L136" s="670"/>
      <c r="M136" s="837"/>
      <c r="N136" s="837"/>
      <c r="O136" s="837"/>
      <c r="P136" s="837"/>
      <c r="Q136" s="837"/>
      <c r="R136" s="837"/>
      <c r="S136" s="837"/>
      <c r="T136" s="837"/>
      <c r="U136" s="837"/>
      <c r="V136" s="837"/>
      <c r="W136" s="837"/>
      <c r="X136" s="838"/>
      <c r="Y136" s="387"/>
      <c r="Z136" s="388"/>
      <c r="AA136" s="388"/>
      <c r="AB136" s="805"/>
      <c r="AC136" s="676"/>
      <c r="AD136" s="677"/>
      <c r="AE136" s="677"/>
      <c r="AF136" s="677"/>
      <c r="AG136" s="678"/>
      <c r="AH136" s="670"/>
      <c r="AI136" s="837"/>
      <c r="AJ136" s="837"/>
      <c r="AK136" s="837"/>
      <c r="AL136" s="837"/>
      <c r="AM136" s="837"/>
      <c r="AN136" s="837"/>
      <c r="AO136" s="837"/>
      <c r="AP136" s="837"/>
      <c r="AQ136" s="837"/>
      <c r="AR136" s="837"/>
      <c r="AS136" s="837"/>
      <c r="AT136" s="838"/>
      <c r="AU136" s="387"/>
      <c r="AV136" s="388"/>
      <c r="AW136" s="388"/>
      <c r="AX136" s="389"/>
      <c r="AY136" s="34">
        <f t="shared" ref="AY136:AY146" si="10">$AY$134</f>
        <v>0</v>
      </c>
    </row>
    <row r="137" spans="1:51"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8"/>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8"/>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8"/>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8"/>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8"/>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8"/>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8"/>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8"/>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8"/>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48"/>
      <c r="B147" s="1049"/>
      <c r="C147" s="1049"/>
      <c r="D147" s="1049"/>
      <c r="E147" s="1049"/>
      <c r="F147" s="1050"/>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8"/>
      <c r="B148" s="1049"/>
      <c r="C148" s="1049"/>
      <c r="D148" s="1049"/>
      <c r="E148" s="1049"/>
      <c r="F148" s="1050"/>
      <c r="G148" s="817"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1"/>
      <c r="AC148" s="817"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c r="AY148" s="34">
        <f>$AY$147</f>
        <v>0</v>
      </c>
    </row>
    <row r="149" spans="1:51" ht="24.75" customHeight="1" x14ac:dyDescent="0.15">
      <c r="A149" s="1048"/>
      <c r="B149" s="1049"/>
      <c r="C149" s="1049"/>
      <c r="D149" s="1049"/>
      <c r="E149" s="1049"/>
      <c r="F149" s="1050"/>
      <c r="G149" s="676"/>
      <c r="H149" s="677"/>
      <c r="I149" s="677"/>
      <c r="J149" s="677"/>
      <c r="K149" s="678"/>
      <c r="L149" s="670"/>
      <c r="M149" s="837"/>
      <c r="N149" s="837"/>
      <c r="O149" s="837"/>
      <c r="P149" s="837"/>
      <c r="Q149" s="837"/>
      <c r="R149" s="837"/>
      <c r="S149" s="837"/>
      <c r="T149" s="837"/>
      <c r="U149" s="837"/>
      <c r="V149" s="837"/>
      <c r="W149" s="837"/>
      <c r="X149" s="838"/>
      <c r="Y149" s="387"/>
      <c r="Z149" s="388"/>
      <c r="AA149" s="388"/>
      <c r="AB149" s="805"/>
      <c r="AC149" s="676"/>
      <c r="AD149" s="677"/>
      <c r="AE149" s="677"/>
      <c r="AF149" s="677"/>
      <c r="AG149" s="678"/>
      <c r="AH149" s="670"/>
      <c r="AI149" s="837"/>
      <c r="AJ149" s="837"/>
      <c r="AK149" s="837"/>
      <c r="AL149" s="837"/>
      <c r="AM149" s="837"/>
      <c r="AN149" s="837"/>
      <c r="AO149" s="837"/>
      <c r="AP149" s="837"/>
      <c r="AQ149" s="837"/>
      <c r="AR149" s="837"/>
      <c r="AS149" s="837"/>
      <c r="AT149" s="838"/>
      <c r="AU149" s="387"/>
      <c r="AV149" s="388"/>
      <c r="AW149" s="388"/>
      <c r="AX149" s="389"/>
      <c r="AY149" s="34">
        <f t="shared" ref="AY149:AY159" si="11">$AY$147</f>
        <v>0</v>
      </c>
    </row>
    <row r="150" spans="1:51"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8"/>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8"/>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8"/>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8"/>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8"/>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8"/>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8"/>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8"/>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8"/>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8"/>
      <c r="B162" s="1049"/>
      <c r="C162" s="1049"/>
      <c r="D162" s="1049"/>
      <c r="E162" s="1049"/>
      <c r="F162" s="1050"/>
      <c r="G162" s="817"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1"/>
      <c r="AC162" s="817"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c r="AY162" s="34">
        <f>$AY$161</f>
        <v>0</v>
      </c>
    </row>
    <row r="163" spans="1:51" ht="24.75" customHeight="1" x14ac:dyDescent="0.15">
      <c r="A163" s="1048"/>
      <c r="B163" s="1049"/>
      <c r="C163" s="1049"/>
      <c r="D163" s="1049"/>
      <c r="E163" s="1049"/>
      <c r="F163" s="1050"/>
      <c r="G163" s="676"/>
      <c r="H163" s="677"/>
      <c r="I163" s="677"/>
      <c r="J163" s="677"/>
      <c r="K163" s="678"/>
      <c r="L163" s="670"/>
      <c r="M163" s="837"/>
      <c r="N163" s="837"/>
      <c r="O163" s="837"/>
      <c r="P163" s="837"/>
      <c r="Q163" s="837"/>
      <c r="R163" s="837"/>
      <c r="S163" s="837"/>
      <c r="T163" s="837"/>
      <c r="U163" s="837"/>
      <c r="V163" s="837"/>
      <c r="W163" s="837"/>
      <c r="X163" s="838"/>
      <c r="Y163" s="387"/>
      <c r="Z163" s="388"/>
      <c r="AA163" s="388"/>
      <c r="AB163" s="805"/>
      <c r="AC163" s="676"/>
      <c r="AD163" s="677"/>
      <c r="AE163" s="677"/>
      <c r="AF163" s="677"/>
      <c r="AG163" s="678"/>
      <c r="AH163" s="670"/>
      <c r="AI163" s="837"/>
      <c r="AJ163" s="837"/>
      <c r="AK163" s="837"/>
      <c r="AL163" s="837"/>
      <c r="AM163" s="837"/>
      <c r="AN163" s="837"/>
      <c r="AO163" s="837"/>
      <c r="AP163" s="837"/>
      <c r="AQ163" s="837"/>
      <c r="AR163" s="837"/>
      <c r="AS163" s="837"/>
      <c r="AT163" s="838"/>
      <c r="AU163" s="387"/>
      <c r="AV163" s="388"/>
      <c r="AW163" s="388"/>
      <c r="AX163" s="389"/>
      <c r="AY163" s="34">
        <f t="shared" ref="AY163:AY173" si="12">$AY$161</f>
        <v>0</v>
      </c>
    </row>
    <row r="164" spans="1:51"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8"/>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8"/>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8"/>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8"/>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8"/>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8"/>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8"/>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8"/>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8"/>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48"/>
      <c r="B174" s="1049"/>
      <c r="C174" s="1049"/>
      <c r="D174" s="1049"/>
      <c r="E174" s="1049"/>
      <c r="F174" s="1050"/>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8"/>
      <c r="B175" s="1049"/>
      <c r="C175" s="1049"/>
      <c r="D175" s="1049"/>
      <c r="E175" s="1049"/>
      <c r="F175" s="1050"/>
      <c r="G175" s="817"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1"/>
      <c r="AC175" s="817"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c r="AY175" s="34">
        <f>$AY$174</f>
        <v>0</v>
      </c>
    </row>
    <row r="176" spans="1:51" ht="24.75" customHeight="1" x14ac:dyDescent="0.15">
      <c r="A176" s="1048"/>
      <c r="B176" s="1049"/>
      <c r="C176" s="1049"/>
      <c r="D176" s="1049"/>
      <c r="E176" s="1049"/>
      <c r="F176" s="1050"/>
      <c r="G176" s="676"/>
      <c r="H176" s="677"/>
      <c r="I176" s="677"/>
      <c r="J176" s="677"/>
      <c r="K176" s="678"/>
      <c r="L176" s="670"/>
      <c r="M176" s="837"/>
      <c r="N176" s="837"/>
      <c r="O176" s="837"/>
      <c r="P176" s="837"/>
      <c r="Q176" s="837"/>
      <c r="R176" s="837"/>
      <c r="S176" s="837"/>
      <c r="T176" s="837"/>
      <c r="U176" s="837"/>
      <c r="V176" s="837"/>
      <c r="W176" s="837"/>
      <c r="X176" s="838"/>
      <c r="Y176" s="387"/>
      <c r="Z176" s="388"/>
      <c r="AA176" s="388"/>
      <c r="AB176" s="805"/>
      <c r="AC176" s="676"/>
      <c r="AD176" s="677"/>
      <c r="AE176" s="677"/>
      <c r="AF176" s="677"/>
      <c r="AG176" s="678"/>
      <c r="AH176" s="670"/>
      <c r="AI176" s="837"/>
      <c r="AJ176" s="837"/>
      <c r="AK176" s="837"/>
      <c r="AL176" s="837"/>
      <c r="AM176" s="837"/>
      <c r="AN176" s="837"/>
      <c r="AO176" s="837"/>
      <c r="AP176" s="837"/>
      <c r="AQ176" s="837"/>
      <c r="AR176" s="837"/>
      <c r="AS176" s="837"/>
      <c r="AT176" s="838"/>
      <c r="AU176" s="387"/>
      <c r="AV176" s="388"/>
      <c r="AW176" s="388"/>
      <c r="AX176" s="389"/>
      <c r="AY176" s="34">
        <f t="shared" ref="AY176:AY186" si="13">$AY$174</f>
        <v>0</v>
      </c>
    </row>
    <row r="177" spans="1:51"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8"/>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8"/>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8"/>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8"/>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8"/>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8"/>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8"/>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8"/>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8"/>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48"/>
      <c r="B187" s="1049"/>
      <c r="C187" s="1049"/>
      <c r="D187" s="1049"/>
      <c r="E187" s="1049"/>
      <c r="F187" s="1050"/>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8"/>
      <c r="B188" s="1049"/>
      <c r="C188" s="1049"/>
      <c r="D188" s="1049"/>
      <c r="E188" s="1049"/>
      <c r="F188" s="1050"/>
      <c r="G188" s="817"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1"/>
      <c r="AC188" s="817"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c r="AY188" s="34">
        <f>$AY$187</f>
        <v>0</v>
      </c>
    </row>
    <row r="189" spans="1:51" ht="24.75" customHeight="1" x14ac:dyDescent="0.15">
      <c r="A189" s="1048"/>
      <c r="B189" s="1049"/>
      <c r="C189" s="1049"/>
      <c r="D189" s="1049"/>
      <c r="E189" s="1049"/>
      <c r="F189" s="1050"/>
      <c r="G189" s="676"/>
      <c r="H189" s="677"/>
      <c r="I189" s="677"/>
      <c r="J189" s="677"/>
      <c r="K189" s="678"/>
      <c r="L189" s="670"/>
      <c r="M189" s="837"/>
      <c r="N189" s="837"/>
      <c r="O189" s="837"/>
      <c r="P189" s="837"/>
      <c r="Q189" s="837"/>
      <c r="R189" s="837"/>
      <c r="S189" s="837"/>
      <c r="T189" s="837"/>
      <c r="U189" s="837"/>
      <c r="V189" s="837"/>
      <c r="W189" s="837"/>
      <c r="X189" s="838"/>
      <c r="Y189" s="387"/>
      <c r="Z189" s="388"/>
      <c r="AA189" s="388"/>
      <c r="AB189" s="805"/>
      <c r="AC189" s="676"/>
      <c r="AD189" s="677"/>
      <c r="AE189" s="677"/>
      <c r="AF189" s="677"/>
      <c r="AG189" s="678"/>
      <c r="AH189" s="670"/>
      <c r="AI189" s="837"/>
      <c r="AJ189" s="837"/>
      <c r="AK189" s="837"/>
      <c r="AL189" s="837"/>
      <c r="AM189" s="837"/>
      <c r="AN189" s="837"/>
      <c r="AO189" s="837"/>
      <c r="AP189" s="837"/>
      <c r="AQ189" s="837"/>
      <c r="AR189" s="837"/>
      <c r="AS189" s="837"/>
      <c r="AT189" s="838"/>
      <c r="AU189" s="387"/>
      <c r="AV189" s="388"/>
      <c r="AW189" s="388"/>
      <c r="AX189" s="389"/>
      <c r="AY189" s="34">
        <f t="shared" ref="AY189:AY199" si="14">$AY$187</f>
        <v>0</v>
      </c>
    </row>
    <row r="190" spans="1:51"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8"/>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8"/>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8"/>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8"/>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8"/>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8"/>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8"/>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8"/>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8"/>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48"/>
      <c r="B200" s="1049"/>
      <c r="C200" s="1049"/>
      <c r="D200" s="1049"/>
      <c r="E200" s="1049"/>
      <c r="F200" s="1050"/>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8"/>
      <c r="B201" s="1049"/>
      <c r="C201" s="1049"/>
      <c r="D201" s="1049"/>
      <c r="E201" s="1049"/>
      <c r="F201" s="1050"/>
      <c r="G201" s="817"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1"/>
      <c r="AC201" s="817"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c r="AY201" s="34">
        <f>$AY$200</f>
        <v>0</v>
      </c>
    </row>
    <row r="202" spans="1:51" ht="24.75" customHeight="1" x14ac:dyDescent="0.15">
      <c r="A202" s="1048"/>
      <c r="B202" s="1049"/>
      <c r="C202" s="1049"/>
      <c r="D202" s="1049"/>
      <c r="E202" s="1049"/>
      <c r="F202" s="1050"/>
      <c r="G202" s="676"/>
      <c r="H202" s="677"/>
      <c r="I202" s="677"/>
      <c r="J202" s="677"/>
      <c r="K202" s="678"/>
      <c r="L202" s="670"/>
      <c r="M202" s="837"/>
      <c r="N202" s="837"/>
      <c r="O202" s="837"/>
      <c r="P202" s="837"/>
      <c r="Q202" s="837"/>
      <c r="R202" s="837"/>
      <c r="S202" s="837"/>
      <c r="T202" s="837"/>
      <c r="U202" s="837"/>
      <c r="V202" s="837"/>
      <c r="W202" s="837"/>
      <c r="X202" s="838"/>
      <c r="Y202" s="387"/>
      <c r="Z202" s="388"/>
      <c r="AA202" s="388"/>
      <c r="AB202" s="805"/>
      <c r="AC202" s="676"/>
      <c r="AD202" s="677"/>
      <c r="AE202" s="677"/>
      <c r="AF202" s="677"/>
      <c r="AG202" s="678"/>
      <c r="AH202" s="670"/>
      <c r="AI202" s="837"/>
      <c r="AJ202" s="837"/>
      <c r="AK202" s="837"/>
      <c r="AL202" s="837"/>
      <c r="AM202" s="837"/>
      <c r="AN202" s="837"/>
      <c r="AO202" s="837"/>
      <c r="AP202" s="837"/>
      <c r="AQ202" s="837"/>
      <c r="AR202" s="837"/>
      <c r="AS202" s="837"/>
      <c r="AT202" s="838"/>
      <c r="AU202" s="387"/>
      <c r="AV202" s="388"/>
      <c r="AW202" s="388"/>
      <c r="AX202" s="389"/>
      <c r="AY202" s="34">
        <f t="shared" ref="AY202:AY212" si="15">$AY$200</f>
        <v>0</v>
      </c>
    </row>
    <row r="203" spans="1:51"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8"/>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8"/>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8"/>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8"/>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8"/>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8"/>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8"/>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8"/>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8"/>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8"/>
      <c r="B215" s="1049"/>
      <c r="C215" s="1049"/>
      <c r="D215" s="1049"/>
      <c r="E215" s="1049"/>
      <c r="F215" s="1050"/>
      <c r="G215" s="817"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1"/>
      <c r="AC215" s="817"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c r="AY215" s="34">
        <f>$AY$214</f>
        <v>0</v>
      </c>
    </row>
    <row r="216" spans="1:51" ht="24.75" customHeight="1" x14ac:dyDescent="0.15">
      <c r="A216" s="1048"/>
      <c r="B216" s="1049"/>
      <c r="C216" s="1049"/>
      <c r="D216" s="1049"/>
      <c r="E216" s="1049"/>
      <c r="F216" s="1050"/>
      <c r="G216" s="676"/>
      <c r="H216" s="677"/>
      <c r="I216" s="677"/>
      <c r="J216" s="677"/>
      <c r="K216" s="678"/>
      <c r="L216" s="670"/>
      <c r="M216" s="837"/>
      <c r="N216" s="837"/>
      <c r="O216" s="837"/>
      <c r="P216" s="837"/>
      <c r="Q216" s="837"/>
      <c r="R216" s="837"/>
      <c r="S216" s="837"/>
      <c r="T216" s="837"/>
      <c r="U216" s="837"/>
      <c r="V216" s="837"/>
      <c r="W216" s="837"/>
      <c r="X216" s="838"/>
      <c r="Y216" s="387"/>
      <c r="Z216" s="388"/>
      <c r="AA216" s="388"/>
      <c r="AB216" s="805"/>
      <c r="AC216" s="676"/>
      <c r="AD216" s="677"/>
      <c r="AE216" s="677"/>
      <c r="AF216" s="677"/>
      <c r="AG216" s="678"/>
      <c r="AH216" s="670"/>
      <c r="AI216" s="837"/>
      <c r="AJ216" s="837"/>
      <c r="AK216" s="837"/>
      <c r="AL216" s="837"/>
      <c r="AM216" s="837"/>
      <c r="AN216" s="837"/>
      <c r="AO216" s="837"/>
      <c r="AP216" s="837"/>
      <c r="AQ216" s="837"/>
      <c r="AR216" s="837"/>
      <c r="AS216" s="837"/>
      <c r="AT216" s="838"/>
      <c r="AU216" s="387"/>
      <c r="AV216" s="388"/>
      <c r="AW216" s="388"/>
      <c r="AX216" s="389"/>
      <c r="AY216" s="34">
        <f t="shared" ref="AY216:AY226" si="16">$AY$214</f>
        <v>0</v>
      </c>
    </row>
    <row r="217" spans="1:51"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8"/>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8"/>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8"/>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8"/>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8"/>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8"/>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8"/>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8"/>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8"/>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48"/>
      <c r="B227" s="1049"/>
      <c r="C227" s="1049"/>
      <c r="D227" s="1049"/>
      <c r="E227" s="1049"/>
      <c r="F227" s="1050"/>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8"/>
      <c r="B228" s="1049"/>
      <c r="C228" s="1049"/>
      <c r="D228" s="1049"/>
      <c r="E228" s="1049"/>
      <c r="F228" s="1050"/>
      <c r="G228" s="817"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1"/>
      <c r="AC228" s="817"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c r="AY228" s="34">
        <f>$AY$227</f>
        <v>0</v>
      </c>
    </row>
    <row r="229" spans="1:51" ht="24.75" customHeight="1" x14ac:dyDescent="0.15">
      <c r="A229" s="1048"/>
      <c r="B229" s="1049"/>
      <c r="C229" s="1049"/>
      <c r="D229" s="1049"/>
      <c r="E229" s="1049"/>
      <c r="F229" s="1050"/>
      <c r="G229" s="676"/>
      <c r="H229" s="677"/>
      <c r="I229" s="677"/>
      <c r="J229" s="677"/>
      <c r="K229" s="678"/>
      <c r="L229" s="670"/>
      <c r="M229" s="837"/>
      <c r="N229" s="837"/>
      <c r="O229" s="837"/>
      <c r="P229" s="837"/>
      <c r="Q229" s="837"/>
      <c r="R229" s="837"/>
      <c r="S229" s="837"/>
      <c r="T229" s="837"/>
      <c r="U229" s="837"/>
      <c r="V229" s="837"/>
      <c r="W229" s="837"/>
      <c r="X229" s="838"/>
      <c r="Y229" s="387"/>
      <c r="Z229" s="388"/>
      <c r="AA229" s="388"/>
      <c r="AB229" s="805"/>
      <c r="AC229" s="676"/>
      <c r="AD229" s="677"/>
      <c r="AE229" s="677"/>
      <c r="AF229" s="677"/>
      <c r="AG229" s="678"/>
      <c r="AH229" s="670"/>
      <c r="AI229" s="837"/>
      <c r="AJ229" s="837"/>
      <c r="AK229" s="837"/>
      <c r="AL229" s="837"/>
      <c r="AM229" s="837"/>
      <c r="AN229" s="837"/>
      <c r="AO229" s="837"/>
      <c r="AP229" s="837"/>
      <c r="AQ229" s="837"/>
      <c r="AR229" s="837"/>
      <c r="AS229" s="837"/>
      <c r="AT229" s="838"/>
      <c r="AU229" s="387"/>
      <c r="AV229" s="388"/>
      <c r="AW229" s="388"/>
      <c r="AX229" s="389"/>
      <c r="AY229" s="34">
        <f t="shared" ref="AY229:AY239" si="17">$AY$227</f>
        <v>0</v>
      </c>
    </row>
    <row r="230" spans="1:51"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8"/>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8"/>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8"/>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8"/>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8"/>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8"/>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8"/>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8"/>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8"/>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48"/>
      <c r="B240" s="1049"/>
      <c r="C240" s="1049"/>
      <c r="D240" s="1049"/>
      <c r="E240" s="1049"/>
      <c r="F240" s="1050"/>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8"/>
      <c r="B241" s="1049"/>
      <c r="C241" s="1049"/>
      <c r="D241" s="1049"/>
      <c r="E241" s="1049"/>
      <c r="F241" s="1050"/>
      <c r="G241" s="817"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1"/>
      <c r="AC241" s="817"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c r="AY241" s="34">
        <f>$AY$240</f>
        <v>0</v>
      </c>
    </row>
    <row r="242" spans="1:51" ht="24.75" customHeight="1" x14ac:dyDescent="0.15">
      <c r="A242" s="1048"/>
      <c r="B242" s="1049"/>
      <c r="C242" s="1049"/>
      <c r="D242" s="1049"/>
      <c r="E242" s="1049"/>
      <c r="F242" s="1050"/>
      <c r="G242" s="676"/>
      <c r="H242" s="677"/>
      <c r="I242" s="677"/>
      <c r="J242" s="677"/>
      <c r="K242" s="678"/>
      <c r="L242" s="670"/>
      <c r="M242" s="837"/>
      <c r="N242" s="837"/>
      <c r="O242" s="837"/>
      <c r="P242" s="837"/>
      <c r="Q242" s="837"/>
      <c r="R242" s="837"/>
      <c r="S242" s="837"/>
      <c r="T242" s="837"/>
      <c r="U242" s="837"/>
      <c r="V242" s="837"/>
      <c r="W242" s="837"/>
      <c r="X242" s="838"/>
      <c r="Y242" s="387"/>
      <c r="Z242" s="388"/>
      <c r="AA242" s="388"/>
      <c r="AB242" s="805"/>
      <c r="AC242" s="676"/>
      <c r="AD242" s="677"/>
      <c r="AE242" s="677"/>
      <c r="AF242" s="677"/>
      <c r="AG242" s="678"/>
      <c r="AH242" s="670"/>
      <c r="AI242" s="837"/>
      <c r="AJ242" s="837"/>
      <c r="AK242" s="837"/>
      <c r="AL242" s="837"/>
      <c r="AM242" s="837"/>
      <c r="AN242" s="837"/>
      <c r="AO242" s="837"/>
      <c r="AP242" s="837"/>
      <c r="AQ242" s="837"/>
      <c r="AR242" s="837"/>
      <c r="AS242" s="837"/>
      <c r="AT242" s="838"/>
      <c r="AU242" s="387"/>
      <c r="AV242" s="388"/>
      <c r="AW242" s="388"/>
      <c r="AX242" s="389"/>
      <c r="AY242" s="34">
        <f t="shared" ref="AY242:AY252" si="18">$AY$240</f>
        <v>0</v>
      </c>
    </row>
    <row r="243" spans="1:51"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8"/>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8"/>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8"/>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8"/>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8"/>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8"/>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8"/>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8"/>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8"/>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48"/>
      <c r="B253" s="1049"/>
      <c r="C253" s="1049"/>
      <c r="D253" s="1049"/>
      <c r="E253" s="1049"/>
      <c r="F253" s="1050"/>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8"/>
      <c r="B254" s="1049"/>
      <c r="C254" s="1049"/>
      <c r="D254" s="1049"/>
      <c r="E254" s="1049"/>
      <c r="F254" s="1050"/>
      <c r="G254" s="817"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1"/>
      <c r="AC254" s="817"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c r="AY254" s="34">
        <f>$AY$253</f>
        <v>0</v>
      </c>
    </row>
    <row r="255" spans="1:51" ht="24.75" customHeight="1" x14ac:dyDescent="0.15">
      <c r="A255" s="1048"/>
      <c r="B255" s="1049"/>
      <c r="C255" s="1049"/>
      <c r="D255" s="1049"/>
      <c r="E255" s="1049"/>
      <c r="F255" s="1050"/>
      <c r="G255" s="676"/>
      <c r="H255" s="677"/>
      <c r="I255" s="677"/>
      <c r="J255" s="677"/>
      <c r="K255" s="678"/>
      <c r="L255" s="670"/>
      <c r="M255" s="837"/>
      <c r="N255" s="837"/>
      <c r="O255" s="837"/>
      <c r="P255" s="837"/>
      <c r="Q255" s="837"/>
      <c r="R255" s="837"/>
      <c r="S255" s="837"/>
      <c r="T255" s="837"/>
      <c r="U255" s="837"/>
      <c r="V255" s="837"/>
      <c r="W255" s="837"/>
      <c r="X255" s="838"/>
      <c r="Y255" s="387"/>
      <c r="Z255" s="388"/>
      <c r="AA255" s="388"/>
      <c r="AB255" s="805"/>
      <c r="AC255" s="676"/>
      <c r="AD255" s="677"/>
      <c r="AE255" s="677"/>
      <c r="AF255" s="677"/>
      <c r="AG255" s="678"/>
      <c r="AH255" s="670"/>
      <c r="AI255" s="837"/>
      <c r="AJ255" s="837"/>
      <c r="AK255" s="837"/>
      <c r="AL255" s="837"/>
      <c r="AM255" s="837"/>
      <c r="AN255" s="837"/>
      <c r="AO255" s="837"/>
      <c r="AP255" s="837"/>
      <c r="AQ255" s="837"/>
      <c r="AR255" s="837"/>
      <c r="AS255" s="837"/>
      <c r="AT255" s="838"/>
      <c r="AU255" s="387"/>
      <c r="AV255" s="388"/>
      <c r="AW255" s="388"/>
      <c r="AX255" s="389"/>
      <c r="AY255" s="34">
        <f t="shared" ref="AY255:AY265" si="19">$AY$253</f>
        <v>0</v>
      </c>
    </row>
    <row r="256" spans="1:51"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8"/>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8"/>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8"/>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8"/>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8"/>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8"/>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8"/>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8"/>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8"/>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椋哉(sano-ryouya)</dc:creator>
  <cp:lastModifiedBy>厚生労働省ネットワークシステム</cp:lastModifiedBy>
  <cp:lastPrinted>2021-05-27T01:14:37Z</cp:lastPrinted>
  <dcterms:created xsi:type="dcterms:W3CDTF">2012-03-13T00:50:25Z</dcterms:created>
  <dcterms:modified xsi:type="dcterms:W3CDTF">2021-09-01T04:50:00Z</dcterms:modified>
</cp:coreProperties>
</file>