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6医政（既存：登録済み）\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<sst xmlns="http://schemas.openxmlformats.org/spreadsheetml/2006/main" count="3059" uniqueCount="793">
  <si>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</si>
  <si>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</si>
  <si>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</si>
  <si>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</si>
  <si>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</si>
  <si>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</si>
  <si>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</si>
  <si>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</si>
  <si>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</si>
  <si>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</si>
  <si>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</si>
  <si>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</si>
  <si>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</si>
  <si>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</si>
  <si>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</si>
  <si>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</si>
  <si>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</si>
  <si>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</si>
  <si>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</si>
  <si>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</si>
  <si>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</si>
  <si>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</si>
  <si>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</si>
  <si>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</si>
  <si>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</si>
  <si>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</si>
  <si>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</si>
  <si>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</si>
  <si>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</si>
  <si>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</si>
  <si>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</si>
  <si>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</si>
  <si>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</si>
  <si>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</si>
  <si>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</si>
  <si>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</si>
  <si>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</si>
  <si>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</si>
  <si>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</si>
  <si>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</si>
  <si>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</si>
  <si>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</si>
  <si>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</si>
  <si>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</si>
  <si>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</si>
  <si>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</si>
  <si>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</si>
  <si>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</si>
  <si>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</si>
  <si>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</si>
  <si>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</si>
  <si>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</si>
  <si>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</si>
  <si>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</si>
  <si>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</si>
  <si>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</si>
  <si>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</si>
  <si>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</si>
  <si>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</si>
  <si>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</si>
  <si>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</si>
  <si>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</si>
  <si>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</si>
  <si>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</si>
  <si>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</si>
  <si>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</si>
  <si>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</si>
  <si>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</si>
  <si>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</si>
  <si>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</si>
  <si>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</si>
  <si>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</si>
  <si>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</si>
  <si>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</si>
  <si>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</si>
  <si>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</si>
  <si>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</si>
  <si>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</si>
  <si>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</si>
  <si>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</si>
  <si>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</si>
  <si>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</si>
  <si>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</si>
  <si>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</si>
  <si>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</si>
  <si>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</si>
  <si>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</si>
  <si>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</si>
  <si>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</si>
  <si>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</si>
  <si>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</si>
  <si>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</si>
  <si>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</si>
  <si>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</si>
  <si>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</si>
  <si>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</si>
  <si>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</si>
  <si>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</si>
  <si>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</si>
  <si>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</si>
  <si>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</si>
  <si>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</si>
  <si>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</si>
  <si>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</si>
  <si>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</si>
  <si>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</si>
  <si>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</si>
  <si>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</si>
  <si>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</si>
  <si>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</si>
  <si>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</si>
  <si>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</si>
  <si>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</si>
  <si>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</si>
  <si>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</si>
  <si>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</si>
  <si>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</si>
  <si>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</si>
  <si>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</si>
  <si>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</si>
  <si>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</si>
  <si>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</si>
  <si>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</si>
  <si>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</si>
  <si>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</si>
  <si>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</si>
  <si>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</si>
  <si>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</si>
  <si>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</si>
  <si>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</si>
  <si>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</si>
  <si>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</si>
  <si>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</si>
  <si>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</si>
  <si>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</si>
  <si>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</si>
  <si>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</si>
  <si>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</si>
  <si>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</si>
  <si>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</si>
  <si>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</si>
  <si>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</si>
  <si>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</si>
  <si>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</si>
  <si>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</si>
  <si>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</si>
  <si>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</si>
  <si>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</si>
  <si>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</si>
  <si>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</si>
  <si>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</si>
  <si>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</si>
  <si>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</si>
  <si>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</si>
  <si>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</si>
  <si>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</si>
  <si>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</si>
  <si>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</si>
  <si>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</si>
  <si>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</si>
  <si>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</si>
  <si>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</si>
  <si>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</si>
  <si>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</si>
  <si>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</si>
  <si>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</si>
  <si>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</si>
  <si>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</si>
  <si>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</si>
  <si>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</si>
  <si>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</si>
  <si>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</si>
  <si>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</si>
  <si>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</si>
  <si>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</si>
  <si>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</si>
  <si>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</si>
  <si>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</si>
  <si>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</si>
  <si>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</si>
  <si>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</si>
  <si>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</si>
  <si>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</si>
  <si>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</si>
  <si>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</si>
  <si>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</si>
  <si>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</si>
  <si>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</si>
  <si>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</si>
  <si>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</si>
  <si>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</si>
  <si>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</si>
  <si>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</si>
  <si>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</si>
  <si>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</si>
  <si>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</si>
  <si>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</si>
  <si>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</si>
  <si>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</si>
  <si>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</si>
  <si>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</si>
  <si>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</si>
  <si>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</si>
  <si>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</si>
  <si>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</si>
  <si>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</si>
  <si>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</si>
  <si>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</si>
  <si>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</si>
  <si>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</si>
  <si>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</si>
  <si>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</si>
  <si>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</si>
  <si>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</si>
  <si>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</si>
  <si>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</si>
  <si>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</si>
  <si>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</si>
  <si>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</si>
  <si>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</si>
  <si>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</si>
  <si>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</si>
  <si>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</si>
  <si>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</si>
  <si>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</si>
  <si>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</si>
  <si>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</si>
  <si>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</si>
  <si>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</si>
  <si>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</si>
  <si>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</si>
  <si>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</si>
  <si>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</si>
  <si>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</si>
  <si>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</si>
  <si>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</si>
  <si>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</si>
  <si>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</si>
  <si>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</si>
  <si>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</si>
  <si>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</si>
  <si>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</si>
  <si>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</si>
  <si>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</si>
  <si>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</si>
  <si>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</si>
  <si>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</si>
  <si>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</si>
  <si>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</si>
  <si>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</si>
  <si>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</si>
  <si>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</si>
  <si>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</si>
  <si>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</si>
  <si>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</si>
  <si>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</si>
  <si>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</si>
  <si>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</si>
  <si>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</si>
  <si>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</si>
  <si>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</si>
  <si>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</si>
  <si>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</si>
  <si>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</si>
  <si>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</si>
  <si>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</si>
  <si>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</si>
  <si>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</si>
  <si>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</si>
  <si>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</si>
  <si>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</si>
  <si>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</si>
  <si>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</si>
  <si>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</si>
  <si>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</si>
  <si>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</si>
  <si>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</si>
  <si>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</si>
  <si>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</si>
  <si>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</si>
  <si>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</si>
  <si>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</si>
  <si>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</si>
  <si>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</si>
  <si>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</si>
  <si>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</si>
  <si>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</si>
  <si>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</si>
  <si>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</si>
  <si>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</si>
  <si>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</si>
  <si>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</si>
  <si>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</si>
  <si>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</si>
  <si>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</si>
  <si>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</si>
  <si>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</si>
  <si>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</si>
  <si>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</si>
  <si>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</si>
  <si>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</si>
  <si>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</si>
  <si>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</si>
  <si>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</si>
  <si>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</si>
  <si>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</si>
  <si>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</si>
  <si>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</si>
  <si>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</si>
  <si>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</si>
  <si>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</si>
  <si>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</si>
  <si>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</si>
  <si>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</si>
  <si>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</si>
  <si>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</si>
  <si>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</si>
  <si>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</si>
  <si>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</si>
  <si>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</si>
  <si>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</si>
  <si>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</si>
  <si>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</si>
  <si>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</si>
  <si>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</si>
  <si>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</si>
  <si>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</si>
  <si>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</si>
  <si>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</si>
  <si>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</si>
  <si>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</si>
  <si>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</si>
  <si>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</si>
  <si>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</si>
  <si>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</si>
  <si>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</si>
  <si>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</si>
  <si>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</si>
  <si>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</si>
  <si>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</si>
  <si>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</si>
  <si>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</si>
  <si>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</si>
  <si>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</si>
  <si>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</si>
  <si>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</si>
  <si>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</si>
  <si>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</si>
  <si>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</si>
  <si>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</si>
  <si>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</si>
  <si>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</si>
  <si>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</si>
  <si>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</si>
  <si>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</si>
  <si>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</si>
  <si>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</si>
  <si>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</si>
  <si>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</si>
  <si>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</si>
  <si>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</si>
  <si>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</si>
  <si>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</si>
  <si>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</si>
  <si>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</si>
  <si>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</si>
  <si>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</si>
  <si>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</si>
  <si>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</si>
  <si>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</si>
  <si>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</si>
  <si>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</si>
  <si>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</si>
  <si>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</si>
  <si>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</si>
  <si>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</si>
  <si>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</si>
  <si>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</si>
  <si>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</si>
  <si>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</si>
  <si>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</si>
  <si>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</si>
  <si>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</si>
  <si>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</si>
  <si>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</si>
  <si>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</si>
  <si>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</si>
  <si>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</si>
  <si>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</si>
  <si>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</si>
  <si>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</si>
  <si>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</si>
  <si>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</si>
  <si>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</si>
  <si>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</si>
  <si>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</si>
  <si>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</si>
  <si>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</si>
  <si>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</si>
  <si>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</si>
  <si>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</si>
  <si>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</si>
  <si>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</si>
  <si>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</si>
  <si>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</si>
  <si>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</si>
  <si>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</si>
  <si>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</si>
  <si>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</si>
  <si>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</si>
  <si>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</si>
  <si>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</si>
  <si>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</si>
  <si>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</si>
  <si>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</si>
  <si>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</si>
  <si>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</si>
  <si>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</si>
  <si>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</si>
  <si>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</si>
  <si>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</si>
  <si>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</si>
  <si>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</si>
  <si>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</si>
  <si>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</si>
  <si>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</si>
  <si>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</si>
  <si>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</si>
  <si>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</si>
  <si>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</si>
  <si>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</si>
  <si>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</si>
  <si>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</si>
  <si>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</si>
  <si>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</si>
  <si>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</si>
  <si>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</si>
  <si>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</si>
  <si>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</si>
  <si>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</si>
  <si>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</si>
  <si>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</si>
  <si>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</si>
  <si>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</si>
  <si>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</si>
  <si>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</si>
  <si>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</si>
  <si>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</si>
  <si>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</si>
  <si>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</si>
  <si>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</si>
  <si>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</si>
  <si>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</si>
  <si>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</si>
  <si>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</si>
  <si>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</si>
  <si>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</si>
  <si>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</si>
  <si>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</si>
  <si>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</si>
  <si>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</si>
  <si>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</si>
  <si>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</si>
  <si>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</si>
  <si>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</si>
  <si>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</si>
  <si>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</si>
  <si>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</si>
  <si>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</si>
  <si>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</si>
  <si>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</si>
  <si>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</si>
  <si>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</si>
  <si>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</si>
  <si>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</si>
  <si>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</si>
  <si>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</si>
  <si>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</si>
  <si>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</si>
  <si>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</si>
  <si>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</si>
  <si>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</si>
  <si>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</si>
  <si>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</si>
  <si>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</si>
  <si>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</si>
  <si>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</si>
  <si>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</si>
  <si>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</si>
  <si>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</si>
  <si>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</si>
  <si>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</si>
  <si>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</si>
  <si>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</si>
  <si>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</si>
  <si>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</si>
  <si>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</si>
  <si>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</si>
  <si>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</si>
  <si>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</si>
  <si>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</si>
  <si>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</si>
  <si>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</si>
  <si>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</si>
  <si>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</si>
  <si>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</si>
  <si>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</si>
  <si>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</si>
  <si>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</si>
  <si>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</si>
  <si>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</si>
  <si>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</si>
  <si>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</si>
  <si>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</si>
  <si>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</si>
  <si>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</si>
  <si>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</si>
  <si>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</si>
  <si>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</si>
  <si>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</si>
  <si>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</si>
  <si>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</si>
  <si>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</si>
  <si>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</si>
  <si>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</si>
  <si>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</si>
  <si>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</si>
  <si>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</si>
  <si>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</si>
  <si>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</si>
  <si>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</si>
  <si>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</si>
  <si>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</si>
  <si>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</si>
  <si>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</si>
  <si>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</si>
  <si>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</si>
  <si>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</si>
  <si>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</si>
  <si>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</si>
  <si>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</si>
  <si>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</si>
  <si>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</si>
  <si>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</si>
  <si>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</si>
  <si>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</si>
  <si>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</si>
  <si>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</si>
  <si>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</si>
  <si>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</si>
  <si>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</si>
  <si>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</si>
  <si>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</si>
  <si>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</si>
  <si>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</si>
  <si>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</si>
  <si>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</si>
  <si>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</si>
  <si>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</si>
  <si>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</si>
  <si>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</si>
  <si>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</si>
  <si>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</si>
  <si>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</si>
  <si>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</si>
  <si>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</si>
  <si>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</si>
  <si>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</si>
  <si>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</si>
  <si>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</si>
  <si>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</si>
  <si>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</si>
  <si>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</si>
  <si>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</si>
  <si>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</si>
  <si>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</si>
  <si>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</si>
  <si>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</si>
  <si>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</si>
  <si>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</si>
  <si>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</si>
  <si>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</si>
  <si>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</si>
  <si>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</si>
  <si>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</si>
  <si>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</si>
  <si>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</si>
  <si>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</si>
  <si>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</si>
  <si>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</si>
  <si>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</si>
  <si>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</si>
  <si>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</si>
  <si>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</si>
  <si>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</si>
  <si>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</si>
  <si>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</si>
  <si>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</si>
  <si>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</si>
  <si>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</si>
  <si>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</si>
  <si>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</si>
  <si>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</si>
  <si>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</si>
  <si>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</si>
  <si>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</si>
  <si>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</si>
  <si>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</si>
  <si>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</si>
  <si>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</si>
  <si>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</si>
  <si>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</si>
  <si>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</si>
  <si>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</si>
  <si>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</si>
  <si>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</si>
  <si>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</si>
  <si>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</si>
  <si>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</si>
  <si>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</si>
  <si>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</si>
  <si>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</si>
  <si>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</si>
  <si>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</si>
  <si>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</si>
  <si>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</si>
  <si>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</si>
  <si>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</si>
  <si>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</si>
  <si>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</si>
  <si>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</si>
  <si>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</si>
  <si>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</si>
  <si>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</si>
  <si>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</si>
  <si>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</si>
  <si>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</si>
  <si>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</si>
  <si>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</si>
  <si>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</si>
  <si>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</si>
  <si>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</si>
  <si>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</si>
  <si>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</si>
  <si>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</si>
  <si>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</si>
  <si>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</si>
  <si>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</si>
  <si>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</si>
  <si>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</si>
  <si>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</si>
  <si>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</si>
  <si>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</si>
  <si>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</si>
  <si>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</si>
  <si>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</si>
  <si>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</si>
  <si>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</si>
  <si>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</si>
  <si>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</si>
  <si>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</si>
  <si>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</si>
  <si>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</si>
  <si>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</si>
  <si>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</si>
  <si>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</si>
  <si>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</si>
  <si>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</si>
  <si>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</si>
  <si>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</si>
  <si>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</si>
  <si>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</si>
  <si>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</si>
  <si>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</si>
  <si>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</si>
  <si>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</si>
  <si>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</si>
  <si>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</si>
  <si>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</si>
  <si>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</si>
  <si>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</si>
  <si>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</si>
  <si>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</si>
  <si>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</si>
  <si>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</si>
  <si>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</si>
  <si>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</si>
  <si>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</si>
  <si>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</si>
  <si>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</si>
  <si>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</si>
  <si>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</si>
  <si>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</si>
  <si>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</si>
  <si>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</si>
  <si>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</si>
  <si>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</si>
  <si>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</si>
  <si>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</si>
  <si>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</si>
  <si>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</si>
  <si>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</si>
  <si>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</si>
  <si>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</si>
  <si>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</si>
  <si>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</si>
  <si>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</si>
  <si>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</si>
  <si>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</si>
  <si>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</si>
  <si>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</si>
  <si>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保健医療情報利活用推進関連事業</t>
  </si>
  <si>
    <t>医政局</t>
  </si>
  <si>
    <t>室長：前田　彰久</t>
  </si>
  <si>
    <t>平成３０年度</t>
  </si>
  <si>
    <t>終了予定なし</t>
  </si>
  <si>
    <t>研究開発振興課医療技術情報推進室</t>
  </si>
  <si>
    <t>-</t>
  </si>
  <si>
    <t>医療情報化基盤整備等委託費</t>
  </si>
  <si>
    <t>保健医療情報利活用推進関連事業の進捗状況</t>
  </si>
  <si>
    <t>保健医療情報利活用推進関連事業に係る報告書作成件数</t>
  </si>
  <si>
    <t>保健医療情報利活用推進関連事業に係るシステム整備件数（プロトタイプ含む）</t>
  </si>
  <si>
    <t>単位当たりコスト＝X／Y
X：当該年度執行額
Y：整備件数</t>
    <phoneticPr fontId="5"/>
  </si>
  <si>
    <t>　　X/Y</t>
    <phoneticPr fontId="5"/>
  </si>
  <si>
    <t>79,920,000/1</t>
  </si>
  <si>
    <t>121,064,000/1</t>
  </si>
  <si>
    <t>施策大目標３　利用者の視点に立った、効率的で安心かつ質の高い医療サービスの提供を促進すること</t>
  </si>
  <si>
    <t>医療情報化の体制整備の普及を推進すること（施策目標Ⅰ－３－１）</t>
  </si>
  <si>
    <t>新30-0007</t>
  </si>
  <si>
    <t>新30-006</t>
  </si>
  <si>
    <t>○</t>
  </si>
  <si>
    <t>令和2年7月：経済財政運営と改革の基本方針2020
令和2年7月：成長戦略フォローアップ</t>
    <rPh sb="0" eb="2">
      <t>レイワ</t>
    </rPh>
    <rPh sb="3" eb="4">
      <t>ネン</t>
    </rPh>
    <rPh sb="5" eb="6">
      <t>ガツ</t>
    </rPh>
    <rPh sb="7" eb="9">
      <t>ケイザイ</t>
    </rPh>
    <rPh sb="9" eb="11">
      <t>ザイセイ</t>
    </rPh>
    <rPh sb="11" eb="13">
      <t>ウンエイ</t>
    </rPh>
    <rPh sb="14" eb="16">
      <t>カイカク</t>
    </rPh>
    <rPh sb="17" eb="19">
      <t>キホン</t>
    </rPh>
    <rPh sb="19" eb="21">
      <t>ホウシン</t>
    </rPh>
    <rPh sb="26" eb="28">
      <t>レイワ</t>
    </rPh>
    <rPh sb="29" eb="30">
      <t>ネン</t>
    </rPh>
    <rPh sb="31" eb="32">
      <t>ガツ</t>
    </rPh>
    <rPh sb="33" eb="35">
      <t>セイチョウ</t>
    </rPh>
    <rPh sb="35" eb="37">
      <t>センリャク</t>
    </rPh>
    <phoneticPr fontId="5"/>
  </si>
  <si>
    <t>経済財政運営と改革の基本方針2020（令和2年7月17日閣議決定）において、患者の保健医療情報を患者本人や全国の医療機関等で確認できる仕組みに関し、特定健診情報は2020年度中に、レセプトに基づく薬剤情報については2021年中に稼働させ、さらに手術等の情報についても2022年中に稼働させる。それ以外のデータ項目については、情報連携の必要性や費用対効果等を検証しつつ、技術動向等を踏まえ、2020年中を目途にデータヘルス改革に関する工程を具体化すること、医療分野の個人情報の保護と利活用の推進策を検討することがそれぞれ盛り込まれた。本事業はそれらデータヘルス改革を着実に実施するものである。</t>
    <rPh sb="0" eb="2">
      <t>ケイザイ</t>
    </rPh>
    <rPh sb="2" eb="4">
      <t>ザイセイ</t>
    </rPh>
    <rPh sb="4" eb="6">
      <t>ウンエイ</t>
    </rPh>
    <rPh sb="7" eb="9">
      <t>カイカク</t>
    </rPh>
    <rPh sb="10" eb="12">
      <t>キホン</t>
    </rPh>
    <rPh sb="12" eb="14">
      <t>ホウシン</t>
    </rPh>
    <rPh sb="19" eb="21">
      <t>レイワ</t>
    </rPh>
    <rPh sb="22" eb="23">
      <t>ネン</t>
    </rPh>
    <rPh sb="24" eb="25">
      <t>ガツ</t>
    </rPh>
    <rPh sb="27" eb="28">
      <t>ニチ</t>
    </rPh>
    <rPh sb="28" eb="30">
      <t>カクギ</t>
    </rPh>
    <rPh sb="30" eb="32">
      <t>ケッテイ</t>
    </rPh>
    <rPh sb="259" eb="260">
      <t>モ</t>
    </rPh>
    <rPh sb="261" eb="262">
      <t>コ</t>
    </rPh>
    <rPh sb="266" eb="267">
      <t>ホン</t>
    </rPh>
    <rPh sb="267" eb="269">
      <t>ジギョウ</t>
    </rPh>
    <rPh sb="279" eb="281">
      <t>カイカク</t>
    </rPh>
    <rPh sb="282" eb="284">
      <t>チャクジツ</t>
    </rPh>
    <rPh sb="285" eb="287">
      <t>ジッシ</t>
    </rPh>
    <phoneticPr fontId="5"/>
  </si>
  <si>
    <t xml:space="preserve">
本事業は、患者の保健医療情報を患者本人や全国の医療機関等で確認できる仕組みの稼働に必要な支払基金のデータベースの改修および、医療分野の個人情報の保護と利活用の推進策を検討するため、医療分野の個人情報保護法制の実態調査や諸課題へ対応するための法制上・技術上の問題点の整理するもの。</t>
    <rPh sb="39" eb="41">
      <t>カドウ</t>
    </rPh>
    <rPh sb="84" eb="86">
      <t>ケントウ</t>
    </rPh>
    <rPh sb="133" eb="135">
      <t>セイリ</t>
    </rPh>
    <phoneticPr fontId="5"/>
  </si>
  <si>
    <t>-</t>
    <phoneticPr fontId="5"/>
  </si>
  <si>
    <t>全国の医療機関等において確認できる保健医療情報のデータ項目数
【確認できる項目については健康・医療・介護情報利活用検討会等での議論を経て決定する予定であり、その結果を踏まえて指標を設定】</t>
    <phoneticPr fontId="5"/>
  </si>
  <si>
    <t>全国の医療機関等において保健医療情報を確認した件数
【確認できる項目については健康・医療・介護情報利活用検討会等での議論を経て決定する予定であり、その結果を踏まえて指標を設定】</t>
    <phoneticPr fontId="5"/>
  </si>
  <si>
    <t>国民が、個人・患者単位で最適な健康管理・診療・ケアを受けられるための基盤整備を目指すものである。</t>
    <rPh sb="0" eb="2">
      <t>コクミン</t>
    </rPh>
    <rPh sb="4" eb="6">
      <t>コジン</t>
    </rPh>
    <rPh sb="7" eb="9">
      <t>カンジャ</t>
    </rPh>
    <rPh sb="9" eb="11">
      <t>タンイ</t>
    </rPh>
    <rPh sb="12" eb="14">
      <t>サイテキ</t>
    </rPh>
    <rPh sb="15" eb="17">
      <t>ケンコウ</t>
    </rPh>
    <rPh sb="17" eb="19">
      <t>カンリ</t>
    </rPh>
    <rPh sb="20" eb="22">
      <t>シンリョウ</t>
    </rPh>
    <rPh sb="26" eb="27">
      <t>ウ</t>
    </rPh>
    <rPh sb="34" eb="36">
      <t>キバン</t>
    </rPh>
    <rPh sb="36" eb="38">
      <t>セイビ</t>
    </rPh>
    <rPh sb="39" eb="41">
      <t>メザ</t>
    </rPh>
    <phoneticPr fontId="5"/>
  </si>
  <si>
    <t>国民が、個人・患者単位で最適な健康管理・診療・ケアを受けられるための全国的な基盤整備を目指すものであり、国の責任として自らが実施すべきである。</t>
    <phoneticPr fontId="5"/>
  </si>
  <si>
    <t>△</t>
  </si>
  <si>
    <t>一般競争入札（総合評価落札方式）により実施したものであり、入札公告後の周知を幅広に行ったものの、一者応札となった。令和２年度は、一者応札にならないよう、事業者が社内で検討する時間をより確保できるよう努める。</t>
    <rPh sb="57" eb="59">
      <t>レイワ</t>
    </rPh>
    <rPh sb="61" eb="62">
      <t>ド</t>
    </rPh>
    <rPh sb="64" eb="65">
      <t>イッ</t>
    </rPh>
    <rPh sb="65" eb="66">
      <t>シャ</t>
    </rPh>
    <rPh sb="66" eb="68">
      <t>オウサツ</t>
    </rPh>
    <rPh sb="99" eb="100">
      <t>ツト</t>
    </rPh>
    <phoneticPr fontId="5"/>
  </si>
  <si>
    <t>有</t>
  </si>
  <si>
    <t>無</t>
  </si>
  <si>
    <t>必要最低限の経費のみを計上しており、妥当である。</t>
    <rPh sb="0" eb="2">
      <t>ヒツヨウ</t>
    </rPh>
    <rPh sb="2" eb="5">
      <t>サイテイゲン</t>
    </rPh>
    <rPh sb="6" eb="8">
      <t>ケイヒ</t>
    </rPh>
    <rPh sb="11" eb="13">
      <t>ケイジョウ</t>
    </rPh>
    <rPh sb="18" eb="20">
      <t>ダトウ</t>
    </rPh>
    <phoneticPr fontId="5"/>
  </si>
  <si>
    <t>合理的でかつ必要な経費に限られているため、単位当たりコストの水準は妥当である。</t>
    <phoneticPr fontId="5"/>
  </si>
  <si>
    <t>支出を行うにあたっては、必要性を勘案して合理的なものとしている。</t>
    <phoneticPr fontId="5"/>
  </si>
  <si>
    <t>必要最低限の経費のみを予算計上している。</t>
  </si>
  <si>
    <t>予算要求の際に更なるコスト削減や効率化が可能か検討しているところ。</t>
    <phoneticPr fontId="5"/>
  </si>
  <si>
    <t>国民が、個人・患者単位で最適な健康管理・診療・ケアを受けられるための全国的な基盤整備を目指すものであり、国の責任として自らが実施すべきものである。そのため、他の手段・方法等は考えられない。</t>
    <rPh sb="7" eb="9">
      <t>カンジャ</t>
    </rPh>
    <rPh sb="9" eb="11">
      <t>タンイ</t>
    </rPh>
    <rPh sb="78" eb="79">
      <t>タ</t>
    </rPh>
    <rPh sb="80" eb="82">
      <t>シュダン</t>
    </rPh>
    <rPh sb="83" eb="85">
      <t>ホウホウ</t>
    </rPh>
    <rPh sb="85" eb="86">
      <t>トウ</t>
    </rPh>
    <rPh sb="87" eb="88">
      <t>カンガ</t>
    </rPh>
    <phoneticPr fontId="5"/>
  </si>
  <si>
    <t>事業報告書を翌年度以降の政策に活用している。</t>
    <phoneticPr fontId="5"/>
  </si>
  <si>
    <t>「患者の保健医療情報を患者本人や全国の医療機関等で確認できる仕組み」の稼働に向けた実証事業であり、優先度の高い事業である。</t>
    <rPh sb="35" eb="37">
      <t>カドウ</t>
    </rPh>
    <rPh sb="38" eb="39">
      <t>ム</t>
    </rPh>
    <rPh sb="41" eb="43">
      <t>ジッショウ</t>
    </rPh>
    <rPh sb="43" eb="45">
      <t>ジギョウ</t>
    </rPh>
    <phoneticPr fontId="5"/>
  </si>
  <si>
    <t>令和2年度の成果実績については目標に見合っている。</t>
    <rPh sb="0" eb="2">
      <t>レイワ</t>
    </rPh>
    <rPh sb="3" eb="5">
      <t>ネンド</t>
    </rPh>
    <phoneticPr fontId="5"/>
  </si>
  <si>
    <t>令和2年度の活動実績については目標に見合っている。</t>
    <rPh sb="0" eb="2">
      <t>レイワ</t>
    </rPh>
    <rPh sb="3" eb="5">
      <t>ネンド</t>
    </rPh>
    <phoneticPr fontId="5"/>
  </si>
  <si>
    <t>データヘルス改革の１事業として、個人の健診・診療・投薬情報が医療関係者等の間で共有できる全国的な保健医療情報ネットワークを整備することとなっており、その中で保健医療記録サービスの実証事業を行うこととしている。本経費は、保健医療記録サービスの実証事業等に反映させるため、出張を行うものである。</t>
    <phoneticPr fontId="5"/>
  </si>
  <si>
    <t>本事業は、平成３０年度から実施しているものであり、経年比較は出来ないが、保健医療情報利活用推進関連事業に係る資料整備を行ったところであり、引き続き取り組んで行くこととしている。</t>
    <rPh sb="0" eb="1">
      <t>ホン</t>
    </rPh>
    <rPh sb="1" eb="3">
      <t>ジギョウ</t>
    </rPh>
    <rPh sb="13" eb="15">
      <t>ジッシ</t>
    </rPh>
    <rPh sb="25" eb="27">
      <t>ケイネン</t>
    </rPh>
    <rPh sb="27" eb="29">
      <t>ヒカク</t>
    </rPh>
    <rPh sb="30" eb="32">
      <t>デキ</t>
    </rPh>
    <rPh sb="59" eb="60">
      <t>オコナ</t>
    </rPh>
    <rPh sb="69" eb="70">
      <t>ヒ</t>
    </rPh>
    <rPh sb="71" eb="72">
      <t>ツヅ</t>
    </rPh>
    <rPh sb="73" eb="74">
      <t>ト</t>
    </rPh>
    <rPh sb="75" eb="76">
      <t>ク</t>
    </rPh>
    <rPh sb="78" eb="79">
      <t>イ</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</si>
  <si>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</si>
  <si>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A.株式会社　アクセンチュア</t>
    <rPh sb="2" eb="6">
      <t>カブシキガイシャ</t>
    </rPh>
    <phoneticPr fontId="5"/>
  </si>
  <si>
    <t>B.株式会社テクノプロジェクト</t>
    <rPh sb="2" eb="6">
      <t>カブシキガイシャ</t>
    </rPh>
    <phoneticPr fontId="5"/>
  </si>
  <si>
    <t>人件費</t>
    <rPh sb="0" eb="3">
      <t>ジンケンヒ</t>
    </rPh>
    <phoneticPr fontId="5"/>
  </si>
  <si>
    <t>委託費</t>
    <rPh sb="0" eb="3">
      <t>イタクヒ</t>
    </rPh>
    <phoneticPr fontId="5"/>
  </si>
  <si>
    <t>旅費</t>
    <rPh sb="0" eb="2">
      <t>リョヒ</t>
    </rPh>
    <phoneticPr fontId="5"/>
  </si>
  <si>
    <t>通信運搬費</t>
    <rPh sb="0" eb="2">
      <t>ツウシン</t>
    </rPh>
    <rPh sb="2" eb="4">
      <t>ウンパン</t>
    </rPh>
    <rPh sb="4" eb="5">
      <t>ヒ</t>
    </rPh>
    <phoneticPr fontId="5"/>
  </si>
  <si>
    <t>その他</t>
    <rPh sb="2" eb="3">
      <t>タ</t>
    </rPh>
    <phoneticPr fontId="5"/>
  </si>
  <si>
    <t>消耗品費、印刷製本費等</t>
    <rPh sb="0" eb="3">
      <t>ショウモウヒン</t>
    </rPh>
    <rPh sb="3" eb="4">
      <t>ヒ</t>
    </rPh>
    <rPh sb="5" eb="7">
      <t>インサツ</t>
    </rPh>
    <rPh sb="7" eb="9">
      <t>セイホン</t>
    </rPh>
    <rPh sb="9" eb="10">
      <t>ヒ</t>
    </rPh>
    <rPh sb="10" eb="11">
      <t>トウ</t>
    </rPh>
    <phoneticPr fontId="5"/>
  </si>
  <si>
    <t>株式会社テクノプロジェクト</t>
    <rPh sb="0" eb="4">
      <t>カブシキガイシャ</t>
    </rPh>
    <phoneticPr fontId="5"/>
  </si>
  <si>
    <t>日鉄ソリューションズ株式会社</t>
    <rPh sb="0" eb="2">
      <t>ニッテツ</t>
    </rPh>
    <rPh sb="10" eb="14">
      <t>カブシキガイシャ</t>
    </rPh>
    <phoneticPr fontId="5"/>
  </si>
  <si>
    <t>特定非営利活動法人MINS</t>
    <rPh sb="0" eb="2">
      <t>トクテイ</t>
    </rPh>
    <rPh sb="2" eb="5">
      <t>ヒエイリ</t>
    </rPh>
    <rPh sb="5" eb="7">
      <t>カツドウ</t>
    </rPh>
    <rPh sb="7" eb="9">
      <t>ホウジン</t>
    </rPh>
    <phoneticPr fontId="5"/>
  </si>
  <si>
    <t>倫理審査の許可取得支援</t>
    <rPh sb="0" eb="2">
      <t>リンリ</t>
    </rPh>
    <rPh sb="2" eb="4">
      <t>シンサ</t>
    </rPh>
    <rPh sb="5" eb="7">
      <t>キョカ</t>
    </rPh>
    <rPh sb="7" eb="9">
      <t>シュトク</t>
    </rPh>
    <rPh sb="9" eb="11">
      <t>シエン</t>
    </rPh>
    <phoneticPr fontId="5"/>
  </si>
  <si>
    <t>検証用システム構築等</t>
    <rPh sb="0" eb="3">
      <t>ケンショウヨウ</t>
    </rPh>
    <rPh sb="7" eb="9">
      <t>コウチク</t>
    </rPh>
    <rPh sb="9" eb="10">
      <t>トウ</t>
    </rPh>
    <phoneticPr fontId="5"/>
  </si>
  <si>
    <t>-</t>
    <phoneticPr fontId="5"/>
  </si>
  <si>
    <t>株式会社アクセンチュア</t>
    <rPh sb="0" eb="4">
      <t>カブシキガイシャ</t>
    </rPh>
    <phoneticPr fontId="5"/>
  </si>
  <si>
    <t>電子レセプト情報を確認できる仕組みについて実証等</t>
    <rPh sb="0" eb="2">
      <t>デンシ</t>
    </rPh>
    <rPh sb="6" eb="8">
      <t>ジョウホウ</t>
    </rPh>
    <rPh sb="9" eb="11">
      <t>カクニン</t>
    </rPh>
    <rPh sb="14" eb="16">
      <t>シク</t>
    </rPh>
    <rPh sb="21" eb="23">
      <t>ジッショウ</t>
    </rPh>
    <rPh sb="23" eb="24">
      <t>トウ</t>
    </rPh>
    <phoneticPr fontId="5"/>
  </si>
  <si>
    <t>実証フィールド対応にかかる旅費</t>
    <rPh sb="0" eb="2">
      <t>ジッショウ</t>
    </rPh>
    <rPh sb="7" eb="9">
      <t>タイオウ</t>
    </rPh>
    <rPh sb="13" eb="15">
      <t>リョヒ</t>
    </rPh>
    <phoneticPr fontId="5"/>
  </si>
  <si>
    <t>調査業務等にかかる人件費</t>
    <rPh sb="0" eb="2">
      <t>チョウサ</t>
    </rPh>
    <rPh sb="2" eb="5">
      <t>ギョウムトウ</t>
    </rPh>
    <rPh sb="9" eb="12">
      <t>ジンケンヒ</t>
    </rPh>
    <phoneticPr fontId="5"/>
  </si>
  <si>
    <t>課株式会社テクノプロジェクト等</t>
    <rPh sb="0" eb="1">
      <t>カ</t>
    </rPh>
    <rPh sb="1" eb="5">
      <t>カブシキガイシャ</t>
    </rPh>
    <rPh sb="14" eb="15">
      <t>トウ</t>
    </rPh>
    <phoneticPr fontId="5"/>
  </si>
  <si>
    <t>クラウドサービス利用料等</t>
    <rPh sb="8" eb="11">
      <t>リヨウリョウ</t>
    </rPh>
    <rPh sb="11" eb="12">
      <t>トウ</t>
    </rPh>
    <phoneticPr fontId="5"/>
  </si>
  <si>
    <t>諸謝金</t>
    <rPh sb="0" eb="1">
      <t>ショ</t>
    </rPh>
    <rPh sb="1" eb="3">
      <t>シャキン</t>
    </rPh>
    <phoneticPr fontId="5"/>
  </si>
  <si>
    <t>地域実証実験の参加機関に対する謝金</t>
    <rPh sb="0" eb="2">
      <t>チイキ</t>
    </rPh>
    <rPh sb="2" eb="4">
      <t>ジッショウ</t>
    </rPh>
    <rPh sb="4" eb="6">
      <t>ジッケン</t>
    </rPh>
    <rPh sb="7" eb="9">
      <t>サンカ</t>
    </rPh>
    <rPh sb="9" eb="11">
      <t>キカン</t>
    </rPh>
    <rPh sb="12" eb="13">
      <t>タイ</t>
    </rPh>
    <rPh sb="15" eb="17">
      <t>シャキン</t>
    </rPh>
    <phoneticPr fontId="5"/>
  </si>
  <si>
    <t>人件費</t>
    <rPh sb="0" eb="3">
      <t>ジンケンヒ</t>
    </rPh>
    <phoneticPr fontId="5"/>
  </si>
  <si>
    <t>システム構築等に係る謝金</t>
    <rPh sb="4" eb="6">
      <t>コウチク</t>
    </rPh>
    <rPh sb="6" eb="7">
      <t>トウ</t>
    </rPh>
    <rPh sb="8" eb="9">
      <t>カカ</t>
    </rPh>
    <rPh sb="10" eb="12">
      <t>シャキン</t>
    </rPh>
    <phoneticPr fontId="5"/>
  </si>
  <si>
    <t>借料</t>
    <rPh sb="0" eb="2">
      <t>シャクリョウ</t>
    </rPh>
    <phoneticPr fontId="5"/>
  </si>
  <si>
    <t>機器類のレンタル料</t>
    <rPh sb="0" eb="3">
      <t>キキルイ</t>
    </rPh>
    <rPh sb="8" eb="9">
      <t>リョウ</t>
    </rPh>
    <phoneticPr fontId="5"/>
  </si>
  <si>
    <t>厚労</t>
    <rPh sb="0" eb="2">
      <t>コウロウ</t>
    </rPh>
    <phoneticPr fontId="5"/>
  </si>
  <si>
    <t>197,000,000/1</t>
  </si>
  <si>
    <t>197,000,000/1</t>
    <phoneticPr fontId="5"/>
  </si>
  <si>
    <t>-</t>
    <phoneticPr fontId="5"/>
  </si>
  <si>
    <t>令和2年第三次補正で措置された予算については、「患者の保健医療情報を患者本人や全国の医療機関等で確認できる仕組み」のシステム改修費であり、システム改修の工数等を勘案して、繰り越しは妥当である。</t>
    <rPh sb="0" eb="2">
      <t>レイワ</t>
    </rPh>
    <rPh sb="3" eb="4">
      <t>ネン</t>
    </rPh>
    <rPh sb="4" eb="7">
      <t>ダイサンジ</t>
    </rPh>
    <rPh sb="7" eb="9">
      <t>ホセイ</t>
    </rPh>
    <rPh sb="10" eb="12">
      <t>ソチ</t>
    </rPh>
    <rPh sb="15" eb="17">
      <t>ヨサン</t>
    </rPh>
    <rPh sb="62" eb="64">
      <t>カイシュウ</t>
    </rPh>
    <rPh sb="64" eb="65">
      <t>ヒ</t>
    </rPh>
    <rPh sb="73" eb="75">
      <t>カイシュウ</t>
    </rPh>
    <rPh sb="76" eb="78">
      <t>コウスウ</t>
    </rPh>
    <rPh sb="78" eb="79">
      <t>トウ</t>
    </rPh>
    <rPh sb="80" eb="82">
      <t>カンアン</t>
    </rPh>
    <rPh sb="85" eb="86">
      <t>ク</t>
    </rPh>
    <rPh sb="87" eb="88">
      <t>コ</t>
    </rPh>
    <rPh sb="90" eb="92">
      <t>ダトウ</t>
    </rPh>
    <phoneticPr fontId="5"/>
  </si>
  <si>
    <t>点検対象外</t>
    <rPh sb="0" eb="2">
      <t>テンケン</t>
    </rPh>
    <rPh sb="2" eb="4">
      <t>タイショウ</t>
    </rPh>
    <rPh sb="4" eb="5">
      <t>ガイ</t>
    </rPh>
    <phoneticPr fontId="5"/>
  </si>
  <si>
    <t>本事業で実現を目指す「患者の保健医療情報を患者本人や全国の医療機関等で確認できる仕組み」については、国のデータヘルス改革の一環であり、多くの有識者や検討会へのお諮りを行っているところ。事業の検討に求められる要件が流動的であるため、令和2年度の不要率は高くなってしまったが、今後も引き続きの予算措置が必要。</t>
    <rPh sb="0" eb="1">
      <t>ホン</t>
    </rPh>
    <rPh sb="1" eb="3">
      <t>ジギョウ</t>
    </rPh>
    <rPh sb="4" eb="6">
      <t>ジツゲン</t>
    </rPh>
    <rPh sb="7" eb="9">
      <t>メザ</t>
    </rPh>
    <rPh sb="50" eb="51">
      <t>クニ</t>
    </rPh>
    <rPh sb="58" eb="60">
      <t>カイカク</t>
    </rPh>
    <rPh sb="61" eb="63">
      <t>イッカン</t>
    </rPh>
    <rPh sb="67" eb="68">
      <t>オオ</t>
    </rPh>
    <rPh sb="70" eb="73">
      <t>ユウシキシャ</t>
    </rPh>
    <rPh sb="74" eb="77">
      <t>ケントウカイ</t>
    </rPh>
    <rPh sb="80" eb="81">
      <t>ハカ</t>
    </rPh>
    <rPh sb="83" eb="84">
      <t>オコナ</t>
    </rPh>
    <rPh sb="92" eb="94">
      <t>ジギョウ</t>
    </rPh>
    <rPh sb="95" eb="97">
      <t>ケントウ</t>
    </rPh>
    <rPh sb="98" eb="99">
      <t>モト</t>
    </rPh>
    <rPh sb="103" eb="105">
      <t>ヨウケン</t>
    </rPh>
    <rPh sb="106" eb="109">
      <t>リュウドウテキ</t>
    </rPh>
    <rPh sb="115" eb="117">
      <t>レイワ</t>
    </rPh>
    <rPh sb="118" eb="120">
      <t>ネンド</t>
    </rPh>
    <rPh sb="121" eb="123">
      <t>フヨウ</t>
    </rPh>
    <rPh sb="123" eb="124">
      <t>リツ</t>
    </rPh>
    <rPh sb="125" eb="126">
      <t>タカ</t>
    </rPh>
    <rPh sb="136" eb="138">
      <t>コンゴ</t>
    </rPh>
    <rPh sb="139" eb="140">
      <t>ヒ</t>
    </rPh>
    <rPh sb="141" eb="142">
      <t>ツヅ</t>
    </rPh>
    <rPh sb="144" eb="146">
      <t>ヨサン</t>
    </rPh>
    <rPh sb="146" eb="148">
      <t>ソチ</t>
    </rPh>
    <rPh sb="149" eb="151">
      <t>ヒツヨウ</t>
    </rPh>
    <phoneticPr fontId="5"/>
  </si>
  <si>
    <t>－</t>
    <phoneticPr fontId="5"/>
  </si>
  <si>
    <t>引き続き、必要な予算額を確保し、適正な執行に努めること。</t>
    <phoneticPr fontId="5"/>
  </si>
  <si>
    <t>新たな成長推進枠1,732
全国的に電子カルテ情報を閲覧可能とするための基盤の在り方の検討に伴う増</t>
    <rPh sb="0" eb="1">
      <t>アラ</t>
    </rPh>
    <rPh sb="3" eb="8">
      <t>セイチョウスイシンワク</t>
    </rPh>
    <rPh sb="14" eb="17">
      <t>ゼンコクテキ</t>
    </rPh>
    <rPh sb="18" eb="20">
      <t>デンシ</t>
    </rPh>
    <rPh sb="23" eb="25">
      <t>ジョウホウ</t>
    </rPh>
    <rPh sb="26" eb="28">
      <t>エツラン</t>
    </rPh>
    <rPh sb="28" eb="30">
      <t>カノウ</t>
    </rPh>
    <rPh sb="36" eb="38">
      <t>キバン</t>
    </rPh>
    <rPh sb="39" eb="40">
      <t>ア</t>
    </rPh>
    <rPh sb="41" eb="42">
      <t>カタ</t>
    </rPh>
    <rPh sb="43" eb="45">
      <t>ケントウ</t>
    </rPh>
    <rPh sb="46" eb="47">
      <t>トモナ</t>
    </rPh>
    <rPh sb="48" eb="49">
      <t>ゾウ</t>
    </rPh>
    <phoneticPr fontId="5"/>
  </si>
  <si>
    <t>医療情報システム普及啓発等経費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</si>
</sst>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0</xdr:colOff>
      <xdr:row>753</xdr:row>
      <xdr:rowOff>88900</xdr:rowOff>
    </xdr:from>
    <xdr:to>
      <xdr:col>25</xdr:col>
      <xdr:colOff>1</xdr:colOff>
      <xdr:row>756</xdr:row>
      <xdr:rowOff>88900</xdr:rowOff>
    </xdr:to>
    <xdr:cxnSp macro="">
      <xdr:nvCxnSpPr>
        <xdr:cNvPr id="2" name="直線矢印コネクタ 1"/>
        <xdr:cNvCxnSpPr/>
      </xdr:nvCxnSpPr>
      <xdr:spPr>
        <a:xfrm flipH="1">
          <a:off x="5400675" y="44808775"/>
          <a:ext cx="1" cy="1057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xdr:colOff>
      <xdr:row>750</xdr:row>
      <xdr:rowOff>0</xdr:rowOff>
    </xdr:from>
    <xdr:to>
      <xdr:col>36</xdr:col>
      <xdr:colOff>1</xdr:colOff>
      <xdr:row>753</xdr:row>
      <xdr:rowOff>0</xdr:rowOff>
    </xdr:to>
    <xdr:sp macro="" textlink="">
      <xdr:nvSpPr>
        <xdr:cNvPr id="3" name="正方形/長方形 2"/>
        <xdr:cNvSpPr/>
      </xdr:nvSpPr>
      <xdr:spPr>
        <a:xfrm>
          <a:off x="3200401" y="43662600"/>
          <a:ext cx="4400550" cy="10572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１９６．７百万円</a:t>
          </a:r>
        </a:p>
      </xdr:txBody>
    </xdr:sp>
    <xdr:clientData/>
  </xdr:twoCellAnchor>
  <xdr:twoCellAnchor>
    <xdr:from>
      <xdr:col>14</xdr:col>
      <xdr:colOff>12700</xdr:colOff>
      <xdr:row>758</xdr:row>
      <xdr:rowOff>25400</xdr:rowOff>
    </xdr:from>
    <xdr:to>
      <xdr:col>36</xdr:col>
      <xdr:colOff>12700</xdr:colOff>
      <xdr:row>761</xdr:row>
      <xdr:rowOff>25400</xdr:rowOff>
    </xdr:to>
    <xdr:sp macro="" textlink="">
      <xdr:nvSpPr>
        <xdr:cNvPr id="4" name="正方形/長方形 3"/>
        <xdr:cNvSpPr/>
      </xdr:nvSpPr>
      <xdr:spPr>
        <a:xfrm>
          <a:off x="3213100" y="46507400"/>
          <a:ext cx="4400550" cy="10572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a:t>
          </a:r>
          <a:r>
            <a:rPr kumimoji="1" lang="ja-JP" altLang="en-US" sz="1600">
              <a:solidFill>
                <a:schemeClr val="tx1"/>
              </a:solidFill>
            </a:rPr>
            <a:t>株式会社アクセンチュア</a:t>
          </a:r>
          <a:endParaRPr kumimoji="1" lang="en-US" altLang="ja-JP" sz="1600">
            <a:solidFill>
              <a:schemeClr val="tx1"/>
            </a:solidFill>
          </a:endParaRPr>
        </a:p>
        <a:p>
          <a:pPr algn="ctr"/>
          <a:r>
            <a:rPr kumimoji="1" lang="ja-JP" altLang="en-US" sz="1600">
              <a:solidFill>
                <a:schemeClr val="tx1"/>
              </a:solidFill>
            </a:rPr>
            <a:t>１９６．７百万円</a:t>
          </a:r>
        </a:p>
      </xdr:txBody>
    </xdr:sp>
    <xdr:clientData/>
  </xdr:twoCellAnchor>
  <xdr:twoCellAnchor>
    <xdr:from>
      <xdr:col>14</xdr:col>
      <xdr:colOff>27214</xdr:colOff>
      <xdr:row>761</xdr:row>
      <xdr:rowOff>147864</xdr:rowOff>
    </xdr:from>
    <xdr:to>
      <xdr:col>35</xdr:col>
      <xdr:colOff>190500</xdr:colOff>
      <xdr:row>764</xdr:row>
      <xdr:rowOff>308428</xdr:rowOff>
    </xdr:to>
    <xdr:sp macro="" textlink="">
      <xdr:nvSpPr>
        <xdr:cNvPr id="5" name="大かっこ 4"/>
        <xdr:cNvSpPr/>
      </xdr:nvSpPr>
      <xdr:spPr>
        <a:xfrm>
          <a:off x="3227614" y="47687139"/>
          <a:ext cx="4363811" cy="153216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電子レセプトの記載の情報を確認できる仕組みについて、検証用システムを構築したうえで地域実証を実施し、有用な情報の範囲や運用を検証する。あわせて、技術を踏まえた課題等の確認調査を実施及びこれらの結果を基に今後のシステム調達に向けた要件定義書案等を作成する。</a:t>
          </a:r>
        </a:p>
      </xdr:txBody>
    </xdr:sp>
    <xdr:clientData/>
  </xdr:twoCellAnchor>
  <xdr:twoCellAnchor>
    <xdr:from>
      <xdr:col>25</xdr:col>
      <xdr:colOff>0</xdr:colOff>
      <xdr:row>764</xdr:row>
      <xdr:rowOff>419100</xdr:rowOff>
    </xdr:from>
    <xdr:to>
      <xdr:col>25</xdr:col>
      <xdr:colOff>1</xdr:colOff>
      <xdr:row>766</xdr:row>
      <xdr:rowOff>139700</xdr:rowOff>
    </xdr:to>
    <xdr:cxnSp macro="">
      <xdr:nvCxnSpPr>
        <xdr:cNvPr id="6" name="直線矢印コネクタ 5"/>
        <xdr:cNvCxnSpPr/>
      </xdr:nvCxnSpPr>
      <xdr:spPr>
        <a:xfrm flipH="1">
          <a:off x="5400675" y="49329975"/>
          <a:ext cx="1" cy="1054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67128</xdr:colOff>
      <xdr:row>769</xdr:row>
      <xdr:rowOff>27668</xdr:rowOff>
    </xdr:from>
    <xdr:to>
      <xdr:col>38</xdr:col>
      <xdr:colOff>68036</xdr:colOff>
      <xdr:row>771</xdr:row>
      <xdr:rowOff>268514</xdr:rowOff>
    </xdr:to>
    <xdr:sp macro="" textlink="">
      <xdr:nvSpPr>
        <xdr:cNvPr id="7" name="正方形/長方形 6"/>
        <xdr:cNvSpPr/>
      </xdr:nvSpPr>
      <xdr:spPr>
        <a:xfrm>
          <a:off x="2516414" y="49312739"/>
          <a:ext cx="5307693" cy="10708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B.</a:t>
          </a:r>
          <a:r>
            <a:rPr kumimoji="1" lang="ja-JP" altLang="en-US" sz="1600">
              <a:solidFill>
                <a:schemeClr val="tx1"/>
              </a:solidFill>
            </a:rPr>
            <a:t>株式会社、非営利活動法人等　３団体</a:t>
          </a:r>
          <a:endParaRPr kumimoji="1" lang="en-US" altLang="ja-JP" sz="1600">
            <a:solidFill>
              <a:schemeClr val="tx1"/>
            </a:solidFill>
          </a:endParaRPr>
        </a:p>
        <a:p>
          <a:pPr algn="ctr"/>
          <a:r>
            <a:rPr kumimoji="1" lang="ja-JP" altLang="en-US" sz="1600">
              <a:solidFill>
                <a:schemeClr val="tx1"/>
              </a:solidFill>
            </a:rPr>
            <a:t>３０．２百万円</a:t>
          </a:r>
          <a:endParaRPr kumimoji="1" lang="en-US" altLang="ja-JP" sz="1600">
            <a:solidFill>
              <a:schemeClr val="tx1"/>
            </a:solidFill>
          </a:endParaRPr>
        </a:p>
        <a:p>
          <a:pPr algn="ctr"/>
          <a:r>
            <a:rPr kumimoji="1" lang="ja-JP" altLang="en-US" sz="1600">
              <a:solidFill>
                <a:schemeClr val="tx1"/>
              </a:solidFill>
            </a:rPr>
            <a:t>（</a:t>
          </a:r>
          <a:r>
            <a:rPr kumimoji="1" lang="en-US" altLang="ja-JP" sz="1600">
              <a:solidFill>
                <a:schemeClr val="tx1"/>
              </a:solidFill>
            </a:rPr>
            <a:t>※</a:t>
          </a:r>
          <a:r>
            <a:rPr kumimoji="1" lang="ja-JP" altLang="en-US" sz="1600">
              <a:solidFill>
                <a:schemeClr val="tx1"/>
              </a:solidFill>
            </a:rPr>
            <a:t>最大委託先：株式会社テクノプロジェクト　１６．７百万円）</a:t>
          </a:r>
        </a:p>
      </xdr:txBody>
    </xdr:sp>
    <xdr:clientData/>
  </xdr:twoCellAnchor>
  <xdr:twoCellAnchor>
    <xdr:from>
      <xdr:col>14</xdr:col>
      <xdr:colOff>50800</xdr:colOff>
      <xdr:row>772</xdr:row>
      <xdr:rowOff>25400</xdr:rowOff>
    </xdr:from>
    <xdr:to>
      <xdr:col>36</xdr:col>
      <xdr:colOff>10886</xdr:colOff>
      <xdr:row>774</xdr:row>
      <xdr:rowOff>38100</xdr:rowOff>
    </xdr:to>
    <xdr:sp macro="" textlink="">
      <xdr:nvSpPr>
        <xdr:cNvPr id="8" name="大かっこ 7"/>
        <xdr:cNvSpPr/>
      </xdr:nvSpPr>
      <xdr:spPr>
        <a:xfrm>
          <a:off x="3251200" y="52327175"/>
          <a:ext cx="4360636" cy="64135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検証用システム構築等</a:t>
          </a:r>
        </a:p>
      </xdr:txBody>
    </xdr:sp>
    <xdr:clientData/>
  </xdr:twoCellAnchor>
  <xdr:twoCellAnchor>
    <xdr:from>
      <xdr:col>18</xdr:col>
      <xdr:colOff>50800</xdr:colOff>
      <xdr:row>756</xdr:row>
      <xdr:rowOff>127001</xdr:rowOff>
    </xdr:from>
    <xdr:to>
      <xdr:col>32</xdr:col>
      <xdr:colOff>101600</xdr:colOff>
      <xdr:row>757</xdr:row>
      <xdr:rowOff>292101</xdr:rowOff>
    </xdr:to>
    <xdr:sp macro="" textlink="">
      <xdr:nvSpPr>
        <xdr:cNvPr id="9" name="正方形/長方形 8"/>
        <xdr:cNvSpPr/>
      </xdr:nvSpPr>
      <xdr:spPr>
        <a:xfrm>
          <a:off x="4051300" y="45904151"/>
          <a:ext cx="2851150" cy="5175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一般競争契約（総合評価）</a:t>
          </a:r>
          <a:r>
            <a:rPr lang="en-US" altLang="ja-JP" sz="1100" b="0" i="0" u="none" strike="noStrike" baseline="0" smtClean="0">
              <a:solidFill>
                <a:schemeClr val="dk1"/>
              </a:solidFill>
              <a:latin typeface="+mn-lt"/>
              <a:ea typeface="+mn-ea"/>
              <a:cs typeface="+mn-cs"/>
            </a:rPr>
            <a:t>】</a:t>
          </a:r>
          <a:endParaRPr kumimoji="1" lang="ja-JP" altLang="en-US" sz="1100"/>
        </a:p>
      </xdr:txBody>
    </xdr:sp>
    <xdr:clientData/>
  </xdr:twoCellAnchor>
  <xdr:twoCellAnchor>
    <xdr:from>
      <xdr:col>20</xdr:col>
      <xdr:colOff>114300</xdr:colOff>
      <xdr:row>767</xdr:row>
      <xdr:rowOff>1</xdr:rowOff>
    </xdr:from>
    <xdr:to>
      <xdr:col>29</xdr:col>
      <xdr:colOff>63500</xdr:colOff>
      <xdr:row>768</xdr:row>
      <xdr:rowOff>215901</xdr:rowOff>
    </xdr:to>
    <xdr:sp macro="" textlink="">
      <xdr:nvSpPr>
        <xdr:cNvPr id="10" name="正方形/長方形 9"/>
        <xdr:cNvSpPr/>
      </xdr:nvSpPr>
      <xdr:spPr>
        <a:xfrm>
          <a:off x="4514850" y="50615851"/>
          <a:ext cx="1749425" cy="444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随意契約（その他）</a:t>
          </a:r>
          <a:r>
            <a:rPr lang="en-US" altLang="ja-JP" sz="1100" b="0" i="0" u="none" strike="noStrike" baseline="0" smtClean="0">
              <a:solidFill>
                <a:schemeClr val="dk1"/>
              </a:solidFill>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3" zoomScale="85" zoomScaleNormal="75" zoomScaleSheetLayoutView="85" zoomScalePageLayoutView="85" workbookViewId="0">
      <selection activeCell="J888" sqref="J888:O88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406</v>
      </c>
      <c r="AJ2" s="942" t="s">
        <v>782</v>
      </c>
      <c r="AK2" s="942"/>
      <c r="AL2" s="942"/>
      <c r="AM2" s="942"/>
      <c r="AN2" s="98" t="s">
        <v>406</v>
      </c>
      <c r="AO2" s="942">
        <v>20</v>
      </c>
      <c r="AP2" s="942"/>
      <c r="AQ2" s="942"/>
      <c r="AR2" s="99" t="s">
        <v>709</v>
      </c>
      <c r="AS2" s="948">
        <v>119</v>
      </c>
      <c r="AT2" s="948"/>
      <c r="AU2" s="948"/>
      <c r="AV2" s="98" t="str">
        <f>IF(AW2="","","-")</f>
        <v/>
      </c>
      <c r="AW2" s="908"/>
      <c r="AX2" s="908"/>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c r="H7" s="498"/>
      <c r="I7" s="498"/>
      <c r="J7" s="498"/>
      <c r="K7" s="498"/>
      <c r="L7" s="498"/>
      <c r="M7" s="498"/>
      <c r="N7" s="498"/>
      <c r="O7" s="498"/>
      <c r="P7" s="498"/>
      <c r="Q7" s="498"/>
      <c r="R7" s="498"/>
      <c r="S7" s="498"/>
      <c r="T7" s="498"/>
      <c r="U7" s="498"/>
      <c r="V7" s="498"/>
      <c r="W7" s="498"/>
      <c r="X7" s="499"/>
      <c r="Y7" s="920" t="s">
        <v>389</v>
      </c>
      <c r="Z7" s="439"/>
      <c r="AA7" s="439"/>
      <c r="AB7" s="439"/>
      <c r="AC7" s="439"/>
      <c r="AD7" s="921"/>
      <c r="AE7" s="909" t="s">
        <v>731</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18"/>
      <c r="I8" s="718"/>
      <c r="J8" s="718"/>
      <c r="K8" s="718"/>
      <c r="L8" s="718"/>
      <c r="M8" s="718"/>
      <c r="N8" s="718"/>
      <c r="O8" s="718"/>
      <c r="P8" s="718"/>
      <c r="Q8" s="718"/>
      <c r="R8" s="718"/>
      <c r="S8" s="718"/>
      <c r="T8" s="718"/>
      <c r="U8" s="718"/>
      <c r="V8" s="718"/>
      <c r="W8" s="718"/>
      <c r="X8" s="944"/>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72.75" customHeight="1" x14ac:dyDescent="0.15">
      <c r="A9" s="844" t="s">
        <v>23</v>
      </c>
      <c r="B9" s="845"/>
      <c r="C9" s="845"/>
      <c r="D9" s="845"/>
      <c r="E9" s="845"/>
      <c r="F9" s="845"/>
      <c r="G9" s="846" t="s">
        <v>732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733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84</v>
      </c>
      <c r="Q13" s="656"/>
      <c r="R13" s="656"/>
      <c r="S13" s="656"/>
      <c r="T13" s="656"/>
      <c r="U13" s="656"/>
      <c r="V13" s="657"/>
      <c r="W13" s="655">
        <v>771</v>
      </c>
      <c r="X13" s="656"/>
      <c r="Y13" s="656"/>
      <c r="Z13" s="656"/>
      <c r="AA13" s="656"/>
      <c r="AB13" s="656"/>
      <c r="AC13" s="657"/>
      <c r="AD13" s="655">
        <v>1419</v>
      </c>
      <c r="AE13" s="656"/>
      <c r="AF13" s="656"/>
      <c r="AG13" s="656"/>
      <c r="AH13" s="656"/>
      <c r="AI13" s="656"/>
      <c r="AJ13" s="657"/>
      <c r="AK13" s="655">
        <v>449</v>
      </c>
      <c r="AL13" s="656"/>
      <c r="AM13" s="656"/>
      <c r="AN13" s="656"/>
      <c r="AO13" s="656"/>
      <c r="AP13" s="656"/>
      <c r="AQ13" s="657"/>
      <c r="AR13" s="917">
        <v>2254</v>
      </c>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785</v>
      </c>
      <c r="X14" s="656"/>
      <c r="Y14" s="656"/>
      <c r="Z14" s="656"/>
      <c r="AA14" s="656"/>
      <c r="AB14" s="656"/>
      <c r="AC14" s="657"/>
      <c r="AD14" s="655">
        <v>970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v>970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785</v>
      </c>
      <c r="X16" s="656"/>
      <c r="Y16" s="656"/>
      <c r="Z16" s="656"/>
      <c r="AA16" s="656"/>
      <c r="AB16" s="656"/>
      <c r="AC16" s="657"/>
      <c r="AD16" s="655">
        <v>-970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785</v>
      </c>
      <c r="X17" s="656"/>
      <c r="Y17" s="656"/>
      <c r="Z17" s="656"/>
      <c r="AA17" s="656"/>
      <c r="AB17" s="656"/>
      <c r="AC17" s="657"/>
      <c r="AD17" s="655" t="s">
        <v>785</v>
      </c>
      <c r="AE17" s="656"/>
      <c r="AF17" s="656"/>
      <c r="AG17" s="656"/>
      <c r="AH17" s="656"/>
      <c r="AI17" s="656"/>
      <c r="AJ17" s="657"/>
      <c r="AK17" s="655"/>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3">
        <f>SUM(P13:V17)</f>
        <v>84</v>
      </c>
      <c r="Q18" s="874"/>
      <c r="R18" s="874"/>
      <c r="S18" s="874"/>
      <c r="T18" s="874"/>
      <c r="U18" s="874"/>
      <c r="V18" s="875"/>
      <c r="W18" s="873">
        <f>SUM(W13:AC17)</f>
        <v>771</v>
      </c>
      <c r="X18" s="874"/>
      <c r="Y18" s="874"/>
      <c r="Z18" s="874"/>
      <c r="AA18" s="874"/>
      <c r="AB18" s="874"/>
      <c r="AC18" s="875"/>
      <c r="AD18" s="873">
        <f>SUM(AD13:AJ17)</f>
        <v>1419</v>
      </c>
      <c r="AE18" s="874"/>
      <c r="AF18" s="874"/>
      <c r="AG18" s="874"/>
      <c r="AH18" s="874"/>
      <c r="AI18" s="874"/>
      <c r="AJ18" s="875"/>
      <c r="AK18" s="873">
        <f>SUM(AK13:AQ17)</f>
        <v>1419</v>
      </c>
      <c r="AL18" s="874"/>
      <c r="AM18" s="874"/>
      <c r="AN18" s="874"/>
      <c r="AO18" s="874"/>
      <c r="AP18" s="874"/>
      <c r="AQ18" s="875"/>
      <c r="AR18" s="873">
        <f>SUM(AR13:AX17)</f>
        <v>2254</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80</v>
      </c>
      <c r="Q19" s="656"/>
      <c r="R19" s="656"/>
      <c r="S19" s="656"/>
      <c r="T19" s="656"/>
      <c r="U19" s="656"/>
      <c r="V19" s="657"/>
      <c r="W19" s="655">
        <v>286</v>
      </c>
      <c r="X19" s="656"/>
      <c r="Y19" s="656"/>
      <c r="Z19" s="656"/>
      <c r="AA19" s="656"/>
      <c r="AB19" s="656"/>
      <c r="AC19" s="657"/>
      <c r="AD19" s="655">
        <v>197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0.95238095238095233</v>
      </c>
      <c r="Q20" s="316"/>
      <c r="R20" s="316"/>
      <c r="S20" s="316"/>
      <c r="T20" s="316"/>
      <c r="U20" s="316"/>
      <c r="V20" s="316"/>
      <c r="W20" s="316">
        <f t="shared" ref="W20" si="0">IF(W18=0, "-", SUM(W19)/W18)</f>
        <v>0.37094682230869003</v>
      </c>
      <c r="X20" s="316"/>
      <c r="Y20" s="316"/>
      <c r="Z20" s="316"/>
      <c r="AA20" s="316"/>
      <c r="AB20" s="316"/>
      <c r="AC20" s="316"/>
      <c r="AD20" s="316">
        <f t="shared" ref="AD20" si="1">IF(AD18=0, "-", SUM(AD19)/AD18)</f>
        <v>0.13883016208597604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4"/>
      <c r="G21" s="314" t="s">
        <v>354</v>
      </c>
      <c r="H21" s="315"/>
      <c r="I21" s="315"/>
      <c r="J21" s="315"/>
      <c r="K21" s="315"/>
      <c r="L21" s="315"/>
      <c r="M21" s="315"/>
      <c r="N21" s="315"/>
      <c r="O21" s="315"/>
      <c r="P21" s="316">
        <f>IF(P19=0, "-", SUM(P19)/SUM(P13,P14))</f>
        <v>0.95238095238095233</v>
      </c>
      <c r="Q21" s="316"/>
      <c r="R21" s="316"/>
      <c r="S21" s="316"/>
      <c r="T21" s="316"/>
      <c r="U21" s="316"/>
      <c r="V21" s="316"/>
      <c r="W21" s="316">
        <f t="shared" ref="W21" si="2">IF(W19=0, "-", SUM(W19)/SUM(W13,W14))</f>
        <v>0.37094682230869003</v>
      </c>
      <c r="X21" s="316"/>
      <c r="Y21" s="316"/>
      <c r="Z21" s="316"/>
      <c r="AA21" s="316"/>
      <c r="AB21" s="316"/>
      <c r="AC21" s="316"/>
      <c r="AD21" s="316">
        <f t="shared" ref="AD21" si="3">IF(AD19=0, "-", SUM(AD19)/SUM(AD13,AD14))</f>
        <v>8.2461280870657183E-2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707</v>
      </c>
      <c r="B22" s="971"/>
      <c r="C22" s="971"/>
      <c r="D22" s="971"/>
      <c r="E22" s="971"/>
      <c r="F22" s="972"/>
      <c r="G22" s="966" t="s">
        <v>333</v>
      </c>
      <c r="H22" s="222"/>
      <c r="I22" s="222"/>
      <c r="J22" s="222"/>
      <c r="K22" s="222"/>
      <c r="L22" s="222"/>
      <c r="M22" s="222"/>
      <c r="N22" s="222"/>
      <c r="O22" s="223"/>
      <c r="P22" s="931" t="s">
        <v>705</v>
      </c>
      <c r="Q22" s="222"/>
      <c r="R22" s="222"/>
      <c r="S22" s="222"/>
      <c r="T22" s="222"/>
      <c r="U22" s="222"/>
      <c r="V22" s="223"/>
      <c r="W22" s="931" t="s">
        <v>706</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33.75" customHeight="1" x14ac:dyDescent="0.15">
      <c r="A23" s="973"/>
      <c r="B23" s="974"/>
      <c r="C23" s="974"/>
      <c r="D23" s="974"/>
      <c r="E23" s="974"/>
      <c r="F23" s="975"/>
      <c r="G23" s="967" t="s">
        <v>718</v>
      </c>
      <c r="H23" s="968"/>
      <c r="I23" s="968"/>
      <c r="J23" s="968"/>
      <c r="K23" s="968"/>
      <c r="L23" s="968"/>
      <c r="M23" s="968"/>
      <c r="N23" s="968"/>
      <c r="O23" s="969"/>
      <c r="P23" s="917">
        <v>449</v>
      </c>
      <c r="Q23" s="918"/>
      <c r="R23" s="918"/>
      <c r="S23" s="918"/>
      <c r="T23" s="918"/>
      <c r="U23" s="918"/>
      <c r="V23" s="932"/>
      <c r="W23" s="917">
        <v>2254</v>
      </c>
      <c r="X23" s="918"/>
      <c r="Y23" s="918"/>
      <c r="Z23" s="918"/>
      <c r="AA23" s="918"/>
      <c r="AB23" s="918"/>
      <c r="AC23" s="932"/>
      <c r="AD23" s="980" t="s">
        <v>791</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f>AK13</f>
        <v>449</v>
      </c>
      <c r="Q29" s="656"/>
      <c r="R29" s="656"/>
      <c r="S29" s="656"/>
      <c r="T29" s="656"/>
      <c r="U29" s="656"/>
      <c r="V29" s="657"/>
      <c r="W29" s="949">
        <f>AR13</f>
        <v>2254</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2" t="s">
        <v>412</v>
      </c>
      <c r="AJ30" s="912"/>
      <c r="AK30" s="912"/>
      <c r="AL30" s="853"/>
      <c r="AM30" s="912" t="s">
        <v>509</v>
      </c>
      <c r="AN30" s="912"/>
      <c r="AO30" s="912"/>
      <c r="AP30" s="853"/>
      <c r="AQ30" s="765" t="s">
        <v>232</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717</v>
      </c>
      <c r="AC32" s="460"/>
      <c r="AD32" s="460"/>
      <c r="AE32" s="218">
        <v>1</v>
      </c>
      <c r="AF32" s="219"/>
      <c r="AG32" s="219"/>
      <c r="AH32" s="219"/>
      <c r="AI32" s="218">
        <v>1</v>
      </c>
      <c r="AJ32" s="219"/>
      <c r="AK32" s="219"/>
      <c r="AL32" s="219"/>
      <c r="AM32" s="218">
        <v>1</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717</v>
      </c>
      <c r="AC33" s="522"/>
      <c r="AD33" s="522"/>
      <c r="AE33" s="218">
        <v>1</v>
      </c>
      <c r="AF33" s="219"/>
      <c r="AG33" s="219"/>
      <c r="AH33" s="219"/>
      <c r="AI33" s="218">
        <v>1</v>
      </c>
      <c r="AJ33" s="219"/>
      <c r="AK33" s="219"/>
      <c r="AL33" s="219"/>
      <c r="AM33" s="218">
        <v>1</v>
      </c>
      <c r="AN33" s="219"/>
      <c r="AO33" s="219"/>
      <c r="AP33" s="219"/>
      <c r="AQ33" s="336" t="s">
        <v>717</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5"/>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717</v>
      </c>
      <c r="AC101" s="460"/>
      <c r="AD101" s="460"/>
      <c r="AE101" s="282">
        <v>1</v>
      </c>
      <c r="AF101" s="282"/>
      <c r="AG101" s="282"/>
      <c r="AH101" s="282"/>
      <c r="AI101" s="282">
        <v>1</v>
      </c>
      <c r="AJ101" s="282"/>
      <c r="AK101" s="282"/>
      <c r="AL101" s="282"/>
      <c r="AM101" s="282">
        <v>1</v>
      </c>
      <c r="AN101" s="282"/>
      <c r="AO101" s="282"/>
      <c r="AP101" s="282"/>
      <c r="AQ101" s="282" t="s">
        <v>734</v>
      </c>
      <c r="AR101" s="282"/>
      <c r="AS101" s="282"/>
      <c r="AT101" s="282"/>
      <c r="AU101" s="218" t="s">
        <v>734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717</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t="s">
        <v>734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717</v>
      </c>
      <c r="AC116" s="462"/>
      <c r="AD116" s="463"/>
      <c r="AE116" s="282">
        <v>79920000</v>
      </c>
      <c r="AF116" s="282"/>
      <c r="AG116" s="282"/>
      <c r="AH116" s="282"/>
      <c r="AI116" s="282">
        <v>121064000</v>
      </c>
      <c r="AJ116" s="282"/>
      <c r="AK116" s="282"/>
      <c r="AL116" s="282"/>
      <c r="AM116" s="282">
        <v>197000</v>
      </c>
      <c r="AN116" s="282"/>
      <c r="AO116" s="282"/>
      <c r="AP116" s="282"/>
      <c r="AQ116" s="218">
        <v>197000</v>
      </c>
      <c r="AR116" s="219"/>
      <c r="AS116" s="219"/>
      <c r="AT116" s="219"/>
      <c r="AU116" s="219"/>
      <c r="AV116" s="219"/>
      <c r="AW116" s="219"/>
      <c r="AX116" s="221"/>
    </row>
    <row r="117" spans="1:51" ht="54.7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723</v>
      </c>
      <c r="AC117" s="472"/>
      <c r="AD117" s="473"/>
      <c r="AE117" s="550" t="s">
        <v>724</v>
      </c>
      <c r="AF117" s="550"/>
      <c r="AG117" s="550"/>
      <c r="AH117" s="550"/>
      <c r="AI117" s="550" t="s">
        <v>725</v>
      </c>
      <c r="AJ117" s="550"/>
      <c r="AK117" s="550"/>
      <c r="AL117" s="550"/>
      <c r="AM117" s="550" t="s">
        <v>784</v>
      </c>
      <c r="AN117" s="550"/>
      <c r="AO117" s="550"/>
      <c r="AP117" s="550"/>
      <c r="AQ117" s="550" t="s">
        <v>783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734</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734</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9"/>
      <c r="E430" s="175" t="s">
        <v>399</v>
      </c>
      <c r="F430" s="893"/>
      <c r="G430" s="894" t="s">
        <v>252</v>
      </c>
      <c r="H430" s="126"/>
      <c r="I430" s="126"/>
      <c r="J430" s="895" t="s">
        <v>103</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31.5" customHeight="1" x14ac:dyDescent="0.15">
      <c r="A433" s="190"/>
      <c r="B433" s="187"/>
      <c r="C433" s="181"/>
      <c r="D433" s="187"/>
      <c r="E433" s="338"/>
      <c r="F433" s="339"/>
      <c r="G433" s="107" t="s">
        <v>735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734</v>
      </c>
      <c r="AN433" s="208"/>
      <c r="AO433" s="208"/>
      <c r="AP433" s="337"/>
      <c r="AQ433" s="336" t="s">
        <v>717</v>
      </c>
      <c r="AR433" s="208"/>
      <c r="AS433" s="208"/>
      <c r="AT433" s="337"/>
      <c r="AU433" s="208" t="s">
        <v>717</v>
      </c>
      <c r="AV433" s="208"/>
      <c r="AW433" s="208"/>
      <c r="AX433" s="209"/>
      <c r="AY433">
        <f t="shared" ref="AY433:AY435" si="63">$AY$431</f>
        <v>1</v>
      </c>
    </row>
    <row r="434" spans="1:51" ht="31.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734</v>
      </c>
      <c r="AN434" s="208"/>
      <c r="AO434" s="208"/>
      <c r="AP434" s="337"/>
      <c r="AQ434" s="336" t="s">
        <v>717</v>
      </c>
      <c r="AR434" s="208"/>
      <c r="AS434" s="208"/>
      <c r="AT434" s="337"/>
      <c r="AU434" s="208" t="s">
        <v>717</v>
      </c>
      <c r="AV434" s="208"/>
      <c r="AW434" s="208"/>
      <c r="AX434" s="209"/>
      <c r="AY434">
        <f t="shared" si="63"/>
        <v>1</v>
      </c>
    </row>
    <row r="435" spans="1:51" ht="31.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734</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31.5" customHeight="1" x14ac:dyDescent="0.15">
      <c r="A458" s="190"/>
      <c r="B458" s="187"/>
      <c r="C458" s="181"/>
      <c r="D458" s="187"/>
      <c r="E458" s="338"/>
      <c r="F458" s="339"/>
      <c r="G458" s="107" t="s">
        <v>736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734</v>
      </c>
      <c r="AN458" s="208"/>
      <c r="AO458" s="208"/>
      <c r="AP458" s="337"/>
      <c r="AQ458" s="336" t="s">
        <v>717</v>
      </c>
      <c r="AR458" s="208"/>
      <c r="AS458" s="208"/>
      <c r="AT458" s="337"/>
      <c r="AU458" s="208" t="s">
        <v>717</v>
      </c>
      <c r="AV458" s="208"/>
      <c r="AW458" s="208"/>
      <c r="AX458" s="209"/>
      <c r="AY458">
        <f t="shared" ref="AY458:AY460" si="68">$AY$456</f>
        <v>1</v>
      </c>
    </row>
    <row r="459" spans="1:51" ht="31.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734</v>
      </c>
      <c r="AN459" s="208"/>
      <c r="AO459" s="208"/>
      <c r="AP459" s="337"/>
      <c r="AQ459" s="336" t="s">
        <v>717</v>
      </c>
      <c r="AR459" s="208"/>
      <c r="AS459" s="208"/>
      <c r="AT459" s="337"/>
      <c r="AU459" s="208" t="s">
        <v>717</v>
      </c>
      <c r="AV459" s="208"/>
      <c r="AW459" s="208"/>
      <c r="AX459" s="209"/>
      <c r="AY459">
        <f t="shared" si="68"/>
        <v>1</v>
      </c>
    </row>
    <row r="460" spans="1:51" ht="31.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734</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6"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730</v>
      </c>
      <c r="AE702" s="342"/>
      <c r="AF702" s="342"/>
      <c r="AG702" s="379" t="s">
        <v>737</v>
      </c>
      <c r="AH702" s="380"/>
      <c r="AI702" s="380"/>
      <c r="AJ702" s="380"/>
      <c r="AK702" s="380"/>
      <c r="AL702" s="380"/>
      <c r="AM702" s="380"/>
      <c r="AN702" s="380"/>
      <c r="AO702" s="380"/>
      <c r="AP702" s="380"/>
      <c r="AQ702" s="380"/>
      <c r="AR702" s="380"/>
      <c r="AS702" s="380"/>
      <c r="AT702" s="380"/>
      <c r="AU702" s="380"/>
      <c r="AV702" s="380"/>
      <c r="AW702" s="380"/>
      <c r="AX702" s="381"/>
    </row>
    <row r="703" spans="1:51" ht="48.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730</v>
      </c>
      <c r="AE703" s="323"/>
      <c r="AF703" s="323"/>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48.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730</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739</v>
      </c>
      <c r="AE705" s="713"/>
      <c r="AF705" s="713"/>
      <c r="AG705" s="128" t="s">
        <v>740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730</v>
      </c>
      <c r="AE708" s="603"/>
      <c r="AF708" s="603"/>
      <c r="AG708" s="740" t="s">
        <v>743</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730</v>
      </c>
      <c r="AE709" s="323"/>
      <c r="AF709" s="323"/>
      <c r="AG709" s="104" t="s">
        <v>744</v>
      </c>
      <c r="AH709" s="105"/>
      <c r="AI709" s="105"/>
      <c r="AJ709" s="105"/>
      <c r="AK709" s="105"/>
      <c r="AL709" s="105"/>
      <c r="AM709" s="105"/>
      <c r="AN709" s="105"/>
      <c r="AO709" s="105"/>
      <c r="AP709" s="105"/>
      <c r="AQ709" s="105"/>
      <c r="AR709" s="105"/>
      <c r="AS709" s="105"/>
      <c r="AT709" s="105"/>
      <c r="AU709" s="105"/>
      <c r="AV709" s="105"/>
      <c r="AW709" s="105"/>
      <c r="AX709" s="106"/>
    </row>
    <row r="710" spans="1:50" ht="34.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730</v>
      </c>
      <c r="AE710" s="323"/>
      <c r="AF710" s="323"/>
      <c r="AG710" s="104" t="s">
        <v>745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730</v>
      </c>
      <c r="AE711" s="323"/>
      <c r="AF711" s="323"/>
      <c r="AG711" s="104" t="s">
        <v>746</v>
      </c>
      <c r="AH711" s="105"/>
      <c r="AI711" s="105"/>
      <c r="AJ711" s="105"/>
      <c r="AK711" s="105"/>
      <c r="AL711" s="105"/>
      <c r="AM711" s="105"/>
      <c r="AN711" s="105"/>
      <c r="AO711" s="105"/>
      <c r="AP711" s="105"/>
      <c r="AQ711" s="105"/>
      <c r="AR711" s="105"/>
      <c r="AS711" s="105"/>
      <c r="AT711" s="105"/>
      <c r="AU711" s="105"/>
      <c r="AV711" s="105"/>
      <c r="AW711" s="105"/>
      <c r="AX711" s="106"/>
    </row>
    <row r="712" spans="1:50" ht="102.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730</v>
      </c>
      <c r="AE712" s="781"/>
      <c r="AF712" s="781"/>
      <c r="AG712" s="805" t="s">
        <v>788</v>
      </c>
      <c r="AH712" s="806"/>
      <c r="AI712" s="806"/>
      <c r="AJ712" s="806"/>
      <c r="AK712" s="806"/>
      <c r="AL712" s="806"/>
      <c r="AM712" s="806"/>
      <c r="AN712" s="806"/>
      <c r="AO712" s="806"/>
      <c r="AP712" s="806"/>
      <c r="AQ712" s="806"/>
      <c r="AR712" s="806"/>
      <c r="AS712" s="806"/>
      <c r="AT712" s="806"/>
      <c r="AU712" s="806"/>
      <c r="AV712" s="806"/>
      <c r="AW712" s="806"/>
      <c r="AX712" s="807"/>
    </row>
    <row r="713" spans="1:50" ht="67.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730</v>
      </c>
      <c r="AE713" s="323"/>
      <c r="AF713" s="661"/>
      <c r="AG713" s="104" t="s">
        <v>786</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730</v>
      </c>
      <c r="AE714" s="803"/>
      <c r="AF714" s="804"/>
      <c r="AG714" s="734" t="s">
        <v>747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730</v>
      </c>
      <c r="AE715" s="603"/>
      <c r="AF715" s="654"/>
      <c r="AG715" s="740" t="s">
        <v>751</v>
      </c>
      <c r="AH715" s="741"/>
      <c r="AI715" s="741"/>
      <c r="AJ715" s="741"/>
      <c r="AK715" s="741"/>
      <c r="AL715" s="741"/>
      <c r="AM715" s="741"/>
      <c r="AN715" s="741"/>
      <c r="AO715" s="741"/>
      <c r="AP715" s="741"/>
      <c r="AQ715" s="741"/>
      <c r="AR715" s="741"/>
      <c r="AS715" s="741"/>
      <c r="AT715" s="741"/>
      <c r="AU715" s="741"/>
      <c r="AV715" s="741"/>
      <c r="AW715" s="741"/>
      <c r="AX715" s="742"/>
    </row>
    <row r="716" spans="1:50" ht="6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730</v>
      </c>
      <c r="AE716" s="625"/>
      <c r="AF716" s="625"/>
      <c r="AG716" s="104" t="s">
        <v>748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730</v>
      </c>
      <c r="AE717" s="323"/>
      <c r="AF717" s="323"/>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730</v>
      </c>
      <c r="AE718" s="323"/>
      <c r="AF718" s="323"/>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v>20</v>
      </c>
      <c r="H721" s="285"/>
      <c r="I721" s="77" t="str">
        <f>IF(OR(G721="　", G721=""), "", "-")</f>
        <v>-</v>
      </c>
      <c r="J721" s="288">
        <v>115</v>
      </c>
      <c r="K721" s="288"/>
      <c r="L721" s="77" t="str">
        <f>IF(M721="","","-")</f>
        <v/>
      </c>
      <c r="M721" s="78"/>
      <c r="N721" s="301" t="s">
        <v>792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8.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8.5" customHeight="1" thickBot="1" x14ac:dyDescent="0.2">
      <c r="A727" s="798"/>
      <c r="B727" s="799"/>
      <c r="C727" s="746" t="s">
        <v>57</v>
      </c>
      <c r="D727" s="747"/>
      <c r="E727" s="747"/>
      <c r="F727" s="748"/>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6" customHeight="1" thickBot="1" x14ac:dyDescent="0.2">
      <c r="A729" s="632" t="s">
        <v>787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57" customHeight="1" thickBot="1" x14ac:dyDescent="0.2">
      <c r="A731" s="671" t="s">
        <v>138</v>
      </c>
      <c r="B731" s="672"/>
      <c r="C731" s="672"/>
      <c r="D731" s="672"/>
      <c r="E731" s="673"/>
      <c r="F731" s="727" t="s">
        <v>790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57" customHeight="1" thickBot="1" x14ac:dyDescent="0.2">
      <c r="A733" s="671" t="s">
        <v>138</v>
      </c>
      <c r="B733" s="672"/>
      <c r="C733" s="672"/>
      <c r="D733" s="672"/>
      <c r="E733" s="673"/>
      <c r="F733" s="635" t="s">
        <v>789</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57"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672</v>
      </c>
      <c r="B737" s="211"/>
      <c r="C737" s="211"/>
      <c r="D737" s="212"/>
      <c r="E737" s="952" t="s">
        <v>717</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397</v>
      </c>
      <c r="B738" s="361"/>
      <c r="C738" s="361"/>
      <c r="D738" s="361"/>
      <c r="E738" s="952" t="s">
        <v>717</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396</v>
      </c>
      <c r="B739" s="361"/>
      <c r="C739" s="361"/>
      <c r="D739" s="361"/>
      <c r="E739" s="952" t="s">
        <v>717</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395</v>
      </c>
      <c r="B740" s="361"/>
      <c r="C740" s="361"/>
      <c r="D740" s="361"/>
      <c r="E740" s="952" t="s">
        <v>717</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394</v>
      </c>
      <c r="B741" s="361"/>
      <c r="C741" s="361"/>
      <c r="D741" s="361"/>
      <c r="E741" s="952" t="s">
        <v>717</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393</v>
      </c>
      <c r="B742" s="361"/>
      <c r="C742" s="361"/>
      <c r="D742" s="361"/>
      <c r="E742" s="952" t="s">
        <v>717</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392</v>
      </c>
      <c r="B743" s="361"/>
      <c r="C743" s="361"/>
      <c r="D743" s="361"/>
      <c r="E743" s="952" t="s">
        <v>717</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391</v>
      </c>
      <c r="B744" s="361"/>
      <c r="C744" s="361"/>
      <c r="D744" s="361"/>
      <c r="E744" s="952" t="s">
        <v>728</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390</v>
      </c>
      <c r="B745" s="361"/>
      <c r="C745" s="361"/>
      <c r="D745" s="361"/>
      <c r="E745" s="989" t="s">
        <v>729</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545</v>
      </c>
      <c r="B746" s="361"/>
      <c r="C746" s="361"/>
      <c r="D746" s="361"/>
      <c r="E746" s="958" t="s">
        <v>710</v>
      </c>
      <c r="F746" s="956"/>
      <c r="G746" s="956"/>
      <c r="H746" s="100" t="str">
        <f>IF(E746="","","-")</f>
        <v>-</v>
      </c>
      <c r="I746" s="956"/>
      <c r="J746" s="956"/>
      <c r="K746" s="100" t="str">
        <f>IF(I746="","","-")</f>
        <v/>
      </c>
      <c r="L746" s="957">
        <v>90</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509</v>
      </c>
      <c r="B747" s="361"/>
      <c r="C747" s="361"/>
      <c r="D747" s="361"/>
      <c r="E747" s="958" t="s">
        <v>710</v>
      </c>
      <c r="F747" s="956"/>
      <c r="G747" s="956"/>
      <c r="H747" s="100" t="str">
        <f>IF(E747="","","-")</f>
        <v>-</v>
      </c>
      <c r="I747" s="956"/>
      <c r="J747" s="956"/>
      <c r="K747" s="100" t="str">
        <f>IF(I747="","","-")</f>
        <v/>
      </c>
      <c r="L747" s="957">
        <v>88</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758</v>
      </c>
      <c r="H789" s="669"/>
      <c r="I789" s="669"/>
      <c r="J789" s="669"/>
      <c r="K789" s="670"/>
      <c r="L789" s="662" t="s">
        <v>773</v>
      </c>
      <c r="M789" s="663"/>
      <c r="N789" s="663"/>
      <c r="O789" s="663"/>
      <c r="P789" s="663"/>
      <c r="Q789" s="663"/>
      <c r="R789" s="663"/>
      <c r="S789" s="663"/>
      <c r="T789" s="663"/>
      <c r="U789" s="663"/>
      <c r="V789" s="663"/>
      <c r="W789" s="663"/>
      <c r="X789" s="664"/>
      <c r="Y789" s="382">
        <v>146.19999999999999</v>
      </c>
      <c r="Z789" s="383"/>
      <c r="AA789" s="383"/>
      <c r="AB789" s="800"/>
      <c r="AC789" s="668" t="s">
        <v>778</v>
      </c>
      <c r="AD789" s="669"/>
      <c r="AE789" s="669"/>
      <c r="AF789" s="669"/>
      <c r="AG789" s="670"/>
      <c r="AH789" s="662" t="s">
        <v>779</v>
      </c>
      <c r="AI789" s="663"/>
      <c r="AJ789" s="663"/>
      <c r="AK789" s="663"/>
      <c r="AL789" s="663"/>
      <c r="AM789" s="663"/>
      <c r="AN789" s="663"/>
      <c r="AO789" s="663"/>
      <c r="AP789" s="663"/>
      <c r="AQ789" s="663"/>
      <c r="AR789" s="663"/>
      <c r="AS789" s="663"/>
      <c r="AT789" s="664"/>
      <c r="AU789" s="382">
        <v>13.6</v>
      </c>
      <c r="AV789" s="383"/>
      <c r="AW789" s="383"/>
      <c r="AX789" s="384"/>
    </row>
    <row r="790" spans="1:51" ht="24.75" customHeight="1" x14ac:dyDescent="0.15">
      <c r="A790" s="629"/>
      <c r="B790" s="630"/>
      <c r="C790" s="630"/>
      <c r="D790" s="630"/>
      <c r="E790" s="630"/>
      <c r="F790" s="631"/>
      <c r="G790" s="604" t="s">
        <v>759</v>
      </c>
      <c r="H790" s="605"/>
      <c r="I790" s="605"/>
      <c r="J790" s="605"/>
      <c r="K790" s="606"/>
      <c r="L790" s="596" t="s">
        <v>774</v>
      </c>
      <c r="M790" s="597"/>
      <c r="N790" s="597"/>
      <c r="O790" s="597"/>
      <c r="P790" s="597"/>
      <c r="Q790" s="597"/>
      <c r="R790" s="597"/>
      <c r="S790" s="597"/>
      <c r="T790" s="597"/>
      <c r="U790" s="597"/>
      <c r="V790" s="597"/>
      <c r="W790" s="597"/>
      <c r="X790" s="598"/>
      <c r="Y790" s="599">
        <v>30.2</v>
      </c>
      <c r="Z790" s="600"/>
      <c r="AA790" s="600"/>
      <c r="AB790" s="610"/>
      <c r="AC790" s="604" t="s">
        <v>780</v>
      </c>
      <c r="AD790" s="605"/>
      <c r="AE790" s="605"/>
      <c r="AF790" s="605"/>
      <c r="AG790" s="606"/>
      <c r="AH790" s="596" t="s">
        <v>781</v>
      </c>
      <c r="AI790" s="597"/>
      <c r="AJ790" s="597"/>
      <c r="AK790" s="597"/>
      <c r="AL790" s="597"/>
      <c r="AM790" s="597"/>
      <c r="AN790" s="597"/>
      <c r="AO790" s="597"/>
      <c r="AP790" s="597"/>
      <c r="AQ790" s="597"/>
      <c r="AR790" s="597"/>
      <c r="AS790" s="597"/>
      <c r="AT790" s="598"/>
      <c r="AU790" s="599">
        <v>2.1</v>
      </c>
      <c r="AV790" s="600"/>
      <c r="AW790" s="600"/>
      <c r="AX790" s="601"/>
    </row>
    <row r="791" spans="1:51" ht="24.75" customHeight="1" x14ac:dyDescent="0.15">
      <c r="A791" s="629"/>
      <c r="B791" s="630"/>
      <c r="C791" s="630"/>
      <c r="D791" s="630"/>
      <c r="E791" s="630"/>
      <c r="F791" s="631"/>
      <c r="G791" s="604" t="s">
        <v>761</v>
      </c>
      <c r="H791" s="605"/>
      <c r="I791" s="605"/>
      <c r="J791" s="605"/>
      <c r="K791" s="606"/>
      <c r="L791" s="596" t="s">
        <v>775</v>
      </c>
      <c r="M791" s="597"/>
      <c r="N791" s="597"/>
      <c r="O791" s="597"/>
      <c r="P791" s="597"/>
      <c r="Q791" s="597"/>
      <c r="R791" s="597"/>
      <c r="S791" s="597"/>
      <c r="T791" s="597"/>
      <c r="U791" s="597"/>
      <c r="V791" s="597"/>
      <c r="W791" s="597"/>
      <c r="X791" s="598"/>
      <c r="Y791" s="599">
        <v>1.1000000000000001</v>
      </c>
      <c r="Z791" s="600"/>
      <c r="AA791" s="600"/>
      <c r="AB791" s="610"/>
      <c r="AC791" s="604" t="s">
        <v>776</v>
      </c>
      <c r="AD791" s="605"/>
      <c r="AE791" s="605"/>
      <c r="AF791" s="605"/>
      <c r="AG791" s="606"/>
      <c r="AH791" s="596" t="s">
        <v>777</v>
      </c>
      <c r="AI791" s="597"/>
      <c r="AJ791" s="597"/>
      <c r="AK791" s="597"/>
      <c r="AL791" s="597"/>
      <c r="AM791" s="597"/>
      <c r="AN791" s="597"/>
      <c r="AO791" s="597"/>
      <c r="AP791" s="597"/>
      <c r="AQ791" s="597"/>
      <c r="AR791" s="597"/>
      <c r="AS791" s="597"/>
      <c r="AT791" s="598"/>
      <c r="AU791" s="599">
        <v>1</v>
      </c>
      <c r="AV791" s="600"/>
      <c r="AW791" s="600"/>
      <c r="AX791" s="601"/>
    </row>
    <row r="792" spans="1:51" ht="24.75" customHeight="1" x14ac:dyDescent="0.15">
      <c r="A792" s="629"/>
      <c r="B792" s="630"/>
      <c r="C792" s="630"/>
      <c r="D792" s="630"/>
      <c r="E792" s="630"/>
      <c r="F792" s="631"/>
      <c r="G792" s="604" t="s">
        <v>760</v>
      </c>
      <c r="H792" s="605"/>
      <c r="I792" s="605"/>
      <c r="J792" s="605"/>
      <c r="K792" s="606"/>
      <c r="L792" s="596" t="s">
        <v>772</v>
      </c>
      <c r="M792" s="597"/>
      <c r="N792" s="597"/>
      <c r="O792" s="597"/>
      <c r="P792" s="597"/>
      <c r="Q792" s="597"/>
      <c r="R792" s="597"/>
      <c r="S792" s="597"/>
      <c r="T792" s="597"/>
      <c r="U792" s="597"/>
      <c r="V792" s="597"/>
      <c r="W792" s="597"/>
      <c r="X792" s="598"/>
      <c r="Y792" s="599">
        <v>1</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762</v>
      </c>
      <c r="H793" s="605"/>
      <c r="I793" s="605"/>
      <c r="J793" s="605"/>
      <c r="K793" s="606"/>
      <c r="L793" s="596" t="s">
        <v>763</v>
      </c>
      <c r="M793" s="597"/>
      <c r="N793" s="597"/>
      <c r="O793" s="597"/>
      <c r="P793" s="597"/>
      <c r="Q793" s="597"/>
      <c r="R793" s="597"/>
      <c r="S793" s="597"/>
      <c r="T793" s="597"/>
      <c r="U793" s="597"/>
      <c r="V793" s="597"/>
      <c r="W793" s="597"/>
      <c r="X793" s="598"/>
      <c r="Y793" s="599">
        <v>18.2</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196.69999999999996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16.7</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6.75" customHeight="1" x14ac:dyDescent="0.15">
      <c r="A845" s="370">
        <v>1</v>
      </c>
      <c r="B845" s="370">
        <v>1</v>
      </c>
      <c r="C845" s="358" t="s">
        <v>770</v>
      </c>
      <c r="D845" s="343"/>
      <c r="E845" s="343"/>
      <c r="F845" s="343"/>
      <c r="G845" s="343"/>
      <c r="H845" s="343"/>
      <c r="I845" s="343"/>
      <c r="J845" s="344">
        <v>6260001024470</v>
      </c>
      <c r="K845" s="345"/>
      <c r="L845" s="345"/>
      <c r="M845" s="345"/>
      <c r="N845" s="345"/>
      <c r="O845" s="345"/>
      <c r="P845" s="359" t="s">
        <v>771</v>
      </c>
      <c r="Q845" s="346"/>
      <c r="R845" s="346"/>
      <c r="S845" s="346"/>
      <c r="T845" s="346"/>
      <c r="U845" s="346"/>
      <c r="V845" s="346"/>
      <c r="W845" s="346"/>
      <c r="X845" s="346"/>
      <c r="Y845" s="347">
        <v>196.7</v>
      </c>
      <c r="Z845" s="348"/>
      <c r="AA845" s="348"/>
      <c r="AB845" s="349"/>
      <c r="AC845" s="350" t="s">
        <v>373</v>
      </c>
      <c r="AD845" s="351"/>
      <c r="AE845" s="351"/>
      <c r="AF845" s="351"/>
      <c r="AG845" s="351"/>
      <c r="AH845" s="366" t="s">
        <v>769</v>
      </c>
      <c r="AI845" s="367"/>
      <c r="AJ845" s="367"/>
      <c r="AK845" s="367"/>
      <c r="AL845" s="354" t="s">
        <v>769</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75" customHeight="1" x14ac:dyDescent="0.15">
      <c r="A878" s="370">
        <v>1</v>
      </c>
      <c r="B878" s="370">
        <v>1</v>
      </c>
      <c r="C878" s="358" t="s">
        <v>764</v>
      </c>
      <c r="D878" s="343"/>
      <c r="E878" s="343"/>
      <c r="F878" s="343"/>
      <c r="G878" s="343"/>
      <c r="H878" s="343"/>
      <c r="I878" s="343"/>
      <c r="J878" s="344">
        <v>7010405003689</v>
      </c>
      <c r="K878" s="345"/>
      <c r="L878" s="345"/>
      <c r="M878" s="345"/>
      <c r="N878" s="345"/>
      <c r="O878" s="345"/>
      <c r="P878" s="905" t="s">
        <v>768</v>
      </c>
      <c r="Q878" s="906"/>
      <c r="R878" s="906"/>
      <c r="S878" s="906"/>
      <c r="T878" s="906"/>
      <c r="U878" s="906"/>
      <c r="V878" s="906"/>
      <c r="W878" s="906"/>
      <c r="X878" s="906"/>
      <c r="Y878" s="347">
        <v>16.7</v>
      </c>
      <c r="Z878" s="348"/>
      <c r="AA878" s="348"/>
      <c r="AB878" s="349"/>
      <c r="AC878" s="350" t="s">
        <v>379</v>
      </c>
      <c r="AD878" s="351"/>
      <c r="AE878" s="351"/>
      <c r="AF878" s="351"/>
      <c r="AG878" s="351"/>
      <c r="AH878" s="366" t="s">
        <v>769</v>
      </c>
      <c r="AI878" s="367"/>
      <c r="AJ878" s="367"/>
      <c r="AK878" s="367"/>
      <c r="AL878" s="354" t="s">
        <v>769</v>
      </c>
      <c r="AM878" s="355"/>
      <c r="AN878" s="355"/>
      <c r="AO878" s="356"/>
      <c r="AP878" s="357"/>
      <c r="AQ878" s="357"/>
      <c r="AR878" s="357"/>
      <c r="AS878" s="357"/>
      <c r="AT878" s="357"/>
      <c r="AU878" s="357"/>
      <c r="AV878" s="357"/>
      <c r="AW878" s="357"/>
      <c r="AX878" s="357"/>
      <c r="AY878">
        <f t="shared" si="118"/>
        <v>1</v>
      </c>
    </row>
    <row r="879" spans="1:51" ht="36.75" customHeight="1" x14ac:dyDescent="0.15">
      <c r="A879" s="370">
        <v>2</v>
      </c>
      <c r="B879" s="370">
        <v>1</v>
      </c>
      <c r="C879" s="358" t="s">
        <v>765</v>
      </c>
      <c r="D879" s="343"/>
      <c r="E879" s="343"/>
      <c r="F879" s="343"/>
      <c r="G879" s="343"/>
      <c r="H879" s="343"/>
      <c r="I879" s="343"/>
      <c r="J879" s="344">
        <v>9010001045803</v>
      </c>
      <c r="K879" s="345"/>
      <c r="L879" s="345"/>
      <c r="M879" s="345"/>
      <c r="N879" s="345"/>
      <c r="O879" s="345"/>
      <c r="P879" s="905" t="s">
        <v>768</v>
      </c>
      <c r="Q879" s="906"/>
      <c r="R879" s="906"/>
      <c r="S879" s="906"/>
      <c r="T879" s="906"/>
      <c r="U879" s="906"/>
      <c r="V879" s="906"/>
      <c r="W879" s="906"/>
      <c r="X879" s="906"/>
      <c r="Y879" s="347">
        <v>13.1</v>
      </c>
      <c r="Z879" s="348"/>
      <c r="AA879" s="348"/>
      <c r="AB879" s="349"/>
      <c r="AC879" s="350" t="s">
        <v>379</v>
      </c>
      <c r="AD879" s="351"/>
      <c r="AE879" s="351"/>
      <c r="AF879" s="351"/>
      <c r="AG879" s="351"/>
      <c r="AH879" s="366" t="s">
        <v>769</v>
      </c>
      <c r="AI879" s="367"/>
      <c r="AJ879" s="367"/>
      <c r="AK879" s="367"/>
      <c r="AL879" s="354" t="s">
        <v>769</v>
      </c>
      <c r="AM879" s="355"/>
      <c r="AN879" s="355"/>
      <c r="AO879" s="356"/>
      <c r="AP879" s="357"/>
      <c r="AQ879" s="357"/>
      <c r="AR879" s="357"/>
      <c r="AS879" s="357"/>
      <c r="AT879" s="357"/>
      <c r="AU879" s="357"/>
      <c r="AV879" s="357"/>
      <c r="AW879" s="357"/>
      <c r="AX879" s="357"/>
      <c r="AY879">
        <f>COUNTA($C$879)</f>
        <v>1</v>
      </c>
    </row>
    <row r="880" spans="1:51" ht="36.75" customHeight="1" x14ac:dyDescent="0.15">
      <c r="A880" s="370">
        <v>3</v>
      </c>
      <c r="B880" s="370">
        <v>1</v>
      </c>
      <c r="C880" s="358" t="s">
        <v>766</v>
      </c>
      <c r="D880" s="343"/>
      <c r="E880" s="343"/>
      <c r="F880" s="343"/>
      <c r="G880" s="343"/>
      <c r="H880" s="343"/>
      <c r="I880" s="343"/>
      <c r="J880" s="344">
        <v>7010405003689</v>
      </c>
      <c r="K880" s="345"/>
      <c r="L880" s="345"/>
      <c r="M880" s="345"/>
      <c r="N880" s="345"/>
      <c r="O880" s="345"/>
      <c r="P880" s="905" t="s">
        <v>767</v>
      </c>
      <c r="Q880" s="906"/>
      <c r="R880" s="906"/>
      <c r="S880" s="906"/>
      <c r="T880" s="906"/>
      <c r="U880" s="906"/>
      <c r="V880" s="906"/>
      <c r="W880" s="906"/>
      <c r="X880" s="906"/>
      <c r="Y880" s="347">
        <v>0.4</v>
      </c>
      <c r="Z880" s="348"/>
      <c r="AA880" s="348"/>
      <c r="AB880" s="349"/>
      <c r="AC880" s="350" t="s">
        <v>379</v>
      </c>
      <c r="AD880" s="351"/>
      <c r="AE880" s="351"/>
      <c r="AF880" s="351"/>
      <c r="AG880" s="351"/>
      <c r="AH880" s="366" t="s">
        <v>769</v>
      </c>
      <c r="AI880" s="367"/>
      <c r="AJ880" s="367"/>
      <c r="AK880" s="367"/>
      <c r="AL880" s="354" t="s">
        <v>769</v>
      </c>
      <c r="AM880" s="355"/>
      <c r="AN880" s="355"/>
      <c r="AO880" s="356"/>
      <c r="AP880" s="357"/>
      <c r="AQ880" s="357"/>
      <c r="AR880" s="357"/>
      <c r="AS880" s="357"/>
      <c r="AT880" s="357"/>
      <c r="AU880" s="357"/>
      <c r="AV880" s="357"/>
      <c r="AW880" s="357"/>
      <c r="AX880" s="357"/>
      <c r="AY880">
        <f>COUNTA($C$880)</f>
        <v>1</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0">
    <cfRule type="expression" dxfId="2795" priority="13881">
      <formula>IF(RIGHT(TEXT(Y790,"0.#"),1)=".",FALSE,TRUE)</formula>
    </cfRule>
    <cfRule type="expression" dxfId="2794" priority="13882">
      <formula>IF(RIGHT(TEXT(Y790,"0.#"),1)=".",TRUE,FALSE)</formula>
    </cfRule>
  </conditionalFormatting>
  <conditionalFormatting sqref="Y799">
    <cfRule type="expression" dxfId="2793" priority="13877">
      <formula>IF(RIGHT(TEXT(Y799,"0.#"),1)=".",FALSE,TRUE)</formula>
    </cfRule>
    <cfRule type="expression" dxfId="2792" priority="13878">
      <formula>IF(RIGHT(TEXT(Y799,"0.#"),1)=".",TRUE,FALSE)</formula>
    </cfRule>
  </conditionalFormatting>
  <conditionalFormatting sqref="Y830:Y837 Y828 Y817:Y824 Y815 Y804:Y811 Y802">
    <cfRule type="expression" dxfId="2791" priority="13659">
      <formula>IF(RIGHT(TEXT(Y802,"0.#"),1)=".",FALSE,TRUE)</formula>
    </cfRule>
    <cfRule type="expression" dxfId="2790" priority="13660">
      <formula>IF(RIGHT(TEXT(Y802,"0.#"),1)=".",TRUE,FALSE)</formula>
    </cfRule>
  </conditionalFormatting>
  <conditionalFormatting sqref="P16:AQ17 P15:AX15 P13:AX13">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91:Y798 Y789">
    <cfRule type="expression" dxfId="2783" priority="13683">
      <formula>IF(RIGHT(TEXT(Y789,"0.#"),1)=".",FALSE,TRUE)</formula>
    </cfRule>
    <cfRule type="expression" dxfId="2782" priority="13684">
      <formula>IF(RIGHT(TEXT(Y789,"0.#"),1)=".",TRUE,FALSE)</formula>
    </cfRule>
  </conditionalFormatting>
  <conditionalFormatting sqref="AU790">
    <cfRule type="expression" dxfId="2781" priority="13681">
      <formula>IF(RIGHT(TEXT(AU790,"0.#"),1)=".",FALSE,TRUE)</formula>
    </cfRule>
    <cfRule type="expression" dxfId="2780" priority="13682">
      <formula>IF(RIGHT(TEXT(AU790,"0.#"),1)=".",TRUE,FALSE)</formula>
    </cfRule>
  </conditionalFormatting>
  <conditionalFormatting sqref="AU799">
    <cfRule type="expression" dxfId="2779" priority="13679">
      <formula>IF(RIGHT(TEXT(AU799,"0.#"),1)=".",FALSE,TRUE)</formula>
    </cfRule>
    <cfRule type="expression" dxfId="2778" priority="13680">
      <formula>IF(RIGHT(TEXT(AU799,"0.#"),1)=".",TRUE,FALSE)</formula>
    </cfRule>
  </conditionalFormatting>
  <conditionalFormatting sqref="AU791:AU798 AU789">
    <cfRule type="expression" dxfId="2777" priority="13677">
      <formula>IF(RIGHT(TEXT(AU789,"0.#"),1)=".",FALSE,TRUE)</formula>
    </cfRule>
    <cfRule type="expression" dxfId="2776" priority="13678">
      <formula>IF(RIGHT(TEXT(AU789,"0.#"),1)=".",TRUE,FALSE)</formula>
    </cfRule>
  </conditionalFormatting>
  <conditionalFormatting sqref="Y829 Y816 Y803">
    <cfRule type="expression" dxfId="2775" priority="13663">
      <formula>IF(RIGHT(TEXT(Y803,"0.#"),1)=".",FALSE,TRUE)</formula>
    </cfRule>
    <cfRule type="expression" dxfId="2774" priority="13664">
      <formula>IF(RIGHT(TEXT(Y803,"0.#"),1)=".",TRUE,FALSE)</formula>
    </cfRule>
  </conditionalFormatting>
  <conditionalFormatting sqref="Y838 Y825 Y812">
    <cfRule type="expression" dxfId="2773" priority="13661">
      <formula>IF(RIGHT(TEXT(Y812,"0.#"),1)=".",FALSE,TRUE)</formula>
    </cfRule>
    <cfRule type="expression" dxfId="2772" priority="13662">
      <formula>IF(RIGHT(TEXT(Y812,"0.#"),1)=".",TRUE,FALSE)</formula>
    </cfRule>
  </conditionalFormatting>
  <conditionalFormatting sqref="AU829 AU816 AU803">
    <cfRule type="expression" dxfId="2771" priority="13657">
      <formula>IF(RIGHT(TEXT(AU803,"0.#"),1)=".",FALSE,TRUE)</formula>
    </cfRule>
    <cfRule type="expression" dxfId="2770" priority="13658">
      <formula>IF(RIGHT(TEXT(AU803,"0.#"),1)=".",TRUE,FALSE)</formula>
    </cfRule>
  </conditionalFormatting>
  <conditionalFormatting sqref="AU838 AU825 AU812">
    <cfRule type="expression" dxfId="2769" priority="13655">
      <formula>IF(RIGHT(TEXT(AU812,"0.#"),1)=".",FALSE,TRUE)</formula>
    </cfRule>
    <cfRule type="expression" dxfId="2768" priority="13656">
      <formula>IF(RIGHT(TEXT(AU812,"0.#"),1)=".",TRUE,FALSE)</formula>
    </cfRule>
  </conditionalFormatting>
  <conditionalFormatting sqref="AU830:AU837 AU828 AU817:AU824 AU815 AU804:AU811 AU802">
    <cfRule type="expression" dxfId="2767" priority="13653">
      <formula>IF(RIGHT(TEXT(AU802,"0.#"),1)=".",FALSE,TRUE)</formula>
    </cfRule>
    <cfRule type="expression" dxfId="2766" priority="13654">
      <formula>IF(RIGHT(TEXT(AU802,"0.#"),1)=".",TRUE,FALSE)</formula>
    </cfRule>
  </conditionalFormatting>
  <conditionalFormatting sqref="AM87">
    <cfRule type="expression" dxfId="2765" priority="13307">
      <formula>IF(RIGHT(TEXT(AM87,"0.#"),1)=".",FALSE,TRUE)</formula>
    </cfRule>
    <cfRule type="expression" dxfId="2764" priority="13308">
      <formula>IF(RIGHT(TEXT(AM87,"0.#"),1)=".",TRUE,FALSE)</formula>
    </cfRule>
  </conditionalFormatting>
  <conditionalFormatting sqref="AE55">
    <cfRule type="expression" dxfId="2763" priority="13375">
      <formula>IF(RIGHT(TEXT(AE55,"0.#"),1)=".",FALSE,TRUE)</formula>
    </cfRule>
    <cfRule type="expression" dxfId="2762" priority="13376">
      <formula>IF(RIGHT(TEXT(AE55,"0.#"),1)=".",TRUE,FALSE)</formula>
    </cfRule>
  </conditionalFormatting>
  <conditionalFormatting sqref="AI55">
    <cfRule type="expression" dxfId="2761" priority="13373">
      <formula>IF(RIGHT(TEXT(AI55,"0.#"),1)=".",FALSE,TRUE)</formula>
    </cfRule>
    <cfRule type="expression" dxfId="2760" priority="13374">
      <formula>IF(RIGHT(TEXT(AI55,"0.#"),1)=".",TRUE,FALSE)</formula>
    </cfRule>
  </conditionalFormatting>
  <conditionalFormatting sqref="AM34">
    <cfRule type="expression" dxfId="2759" priority="13453">
      <formula>IF(RIGHT(TEXT(AM34,"0.#"),1)=".",FALSE,TRUE)</formula>
    </cfRule>
    <cfRule type="expression" dxfId="2758" priority="13454">
      <formula>IF(RIGHT(TEXT(AM34,"0.#"),1)=".",TRUE,FALSE)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47:AO874">
    <cfRule type="expression" dxfId="2501" priority="6631">
      <formula>IF(AND(AL847&gt;=0, RIGHT(TEXT(AL847,"0.#"),1)&lt;&gt;"."),TRUE,FALSE)</formula>
    </cfRule>
    <cfRule type="expression" dxfId="2500" priority="6632">
      <formula>IF(AND(AL847&gt;=0, RIGHT(TEXT(AL847,"0.#"),1)="."),TRUE,FALSE)</formula>
    </cfRule>
    <cfRule type="expression" dxfId="2499" priority="6633">
      <formula>IF(AND(AL847&lt;0, RIGHT(TEXT(AL847,"0.#"),1)&lt;&gt;"."),TRUE,FALSE)</formula>
    </cfRule>
    <cfRule type="expression" dxfId="2498" priority="6634">
      <formula>IF(AND(AL847&lt;0, RIGHT(TEXT(AL847,"0.#"),1)="."),TRUE,FALSE)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47:Y874">
    <cfRule type="expression" dxfId="2427" priority="2959">
      <formula>IF(RIGHT(TEXT(Y847,"0.#"),1)=".",FALSE,TRUE)</formula>
    </cfRule>
    <cfRule type="expression" dxfId="2426" priority="2960">
      <formula>IF(RIGHT(TEXT(Y847,"0.#"),1)=".",TRUE,FALSE)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10:AO1139">
    <cfRule type="expression" dxfId="2397" priority="2865">
      <formula>IF(AND(AL1110&gt;=0, RIGHT(TEXT(AL1110,"0.#"),1)&lt;&gt;"."),TRUE,FALSE)</formula>
    </cfRule>
    <cfRule type="expression" dxfId="2396" priority="2866">
      <formula>IF(AND(AL1110&gt;=0, RIGHT(TEXT(AL1110,"0.#"),1)="."),TRUE,FALSE)</formula>
    </cfRule>
    <cfRule type="expression" dxfId="2395" priority="2867">
      <formula>IF(AND(AL1110&lt;0, RIGHT(TEXT(AL1110,"0.#"),1)&lt;&gt;"."),TRUE,FALSE)</formula>
    </cfRule>
    <cfRule type="expression" dxfId="2394" priority="2868">
      <formula>IF(AND(AL1110&lt;0, RIGHT(TEXT(AL1110,"0.#"),1)="."),TRUE,FALSE)</formula>
    </cfRule>
  </conditionalFormatting>
  <conditionalFormatting sqref="Y1110:Y1139">
    <cfRule type="expression" dxfId="2393" priority="2863">
      <formula>IF(RIGHT(TEXT(Y1110,"0.#"),1)=".",FALSE,TRUE)</formula>
    </cfRule>
    <cfRule type="expression" dxfId="2392" priority="2864">
      <formula>IF(RIGHT(TEXT(Y1110,"0.#"),1)=".",TRUE,FALSE)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45:AO846">
    <cfRule type="expression" dxfId="2383" priority="2817">
      <formula>IF(AND(AL845&gt;=0, RIGHT(TEXT(AL845,"0.#"),1)&lt;&gt;"."),TRUE,FALSE)</formula>
    </cfRule>
    <cfRule type="expression" dxfId="2382" priority="2818">
      <formula>IF(AND(AL845&gt;=0, RIGHT(TEXT(AL845,"0.#"),1)="."),TRUE,FALSE)</formula>
    </cfRule>
    <cfRule type="expression" dxfId="2381" priority="2819">
      <formula>IF(AND(AL845&lt;0, RIGHT(TEXT(AL845,"0.#"),1)&lt;&gt;"."),TRUE,FALSE)</formula>
    </cfRule>
    <cfRule type="expression" dxfId="2380" priority="2820">
      <formula>IF(AND(AL845&lt;0, RIGHT(TEXT(AL845,"0.#"),1)="."),TRUE,FALSE)</formula>
    </cfRule>
  </conditionalFormatting>
  <conditionalFormatting sqref="Y845:Y846">
    <cfRule type="expression" dxfId="2379" priority="2815">
      <formula>IF(RIGHT(TEXT(Y845,"0.#"),1)=".",FALSE,TRUE)</formula>
    </cfRule>
    <cfRule type="expression" dxfId="2378" priority="2816">
      <formula>IF(RIGHT(TEXT(Y845,"0.#"),1)=".",TRUE,FALSE)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81:Y907">
    <cfRule type="expression" dxfId="2061" priority="2075">
      <formula>IF(RIGHT(TEXT(Y881,"0.#"),1)=".",FALSE,TRUE)</formula>
    </cfRule>
    <cfRule type="expression" dxfId="2060" priority="2076">
      <formula>IF(RIGHT(TEXT(Y881,"0.#"),1)=".",TRUE,FALSE)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1:AO907">
    <cfRule type="expression" dxfId="1965" priority="2077">
      <formula>IF(AND(AL881&gt;=0, RIGHT(TEXT(AL881,"0.#"),1)&lt;&gt;"."),TRUE,FALSE)</formula>
    </cfRule>
    <cfRule type="expression" dxfId="1964" priority="2078">
      <formula>IF(AND(AL881&gt;=0, RIGHT(TEXT(AL881,"0.#"),1)="."),TRUE,FALSE)</formula>
    </cfRule>
    <cfRule type="expression" dxfId="1963" priority="2079">
      <formula>IF(AND(AL881&lt;0, RIGHT(TEXT(AL881,"0.#"),1)&lt;&gt;"."),TRUE,FALSE)</formula>
    </cfRule>
    <cfRule type="expression" dxfId="1962" priority="2080">
      <formula>IF(AND(AL881&lt;0, RIGHT(TEXT(AL881,"0.#"),1)="."),TRUE,FALSE)</formula>
    </cfRule>
  </conditionalFormatting>
  <conditionalFormatting sqref="AL878:AO880">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80">
    <cfRule type="expression" dxfId="705" priority="5">
      <formula>IF(RIGHT(TEXT(Y880,"0.#"),1)=".",FALSE,TRUE)</formula>
    </cfRule>
    <cfRule type="expression" dxfId="704" priority="6">
      <formula>IF(RIGHT(TEXT(Y880,"0.#"),1)=".",TRUE,FALSE)</formula>
    </cfRule>
  </conditionalFormatting>
  <conditionalFormatting sqref="Y879">
    <cfRule type="expression" dxfId="703" priority="3">
      <formula>IF(RIGHT(TEXT(Y879,"0.#"),1)=".",FALSE,TRUE)</formula>
    </cfRule>
    <cfRule type="expression" dxfId="702" priority="4">
      <formula>IF(RIGHT(TEXT(Y879,"0.#"),1)=".",TRUE,FALSE)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20" sqref="O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t="s">
        <v>730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730</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390</v>
      </c>
      <c r="AF2" s="1028"/>
      <c r="AG2" s="1028"/>
      <c r="AH2" s="1028"/>
      <c r="AI2" s="1028" t="s">
        <v>412</v>
      </c>
      <c r="AJ2" s="1028"/>
      <c r="AK2" s="1028"/>
      <c r="AL2" s="556"/>
      <c r="AM2" s="1028" t="s">
        <v>509</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390</v>
      </c>
      <c r="AF9" s="1028"/>
      <c r="AG9" s="1028"/>
      <c r="AH9" s="1028"/>
      <c r="AI9" s="1028" t="s">
        <v>412</v>
      </c>
      <c r="AJ9" s="1028"/>
      <c r="AK9" s="1028"/>
      <c r="AL9" s="556"/>
      <c r="AM9" s="1028" t="s">
        <v>509</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390</v>
      </c>
      <c r="AF16" s="1028"/>
      <c r="AG16" s="1028"/>
      <c r="AH16" s="1028"/>
      <c r="AI16" s="1028" t="s">
        <v>412</v>
      </c>
      <c r="AJ16" s="1028"/>
      <c r="AK16" s="1028"/>
      <c r="AL16" s="556"/>
      <c r="AM16" s="1028" t="s">
        <v>509</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390</v>
      </c>
      <c r="AF23" s="1028"/>
      <c r="AG23" s="1028"/>
      <c r="AH23" s="1028"/>
      <c r="AI23" s="1028" t="s">
        <v>412</v>
      </c>
      <c r="AJ23" s="1028"/>
      <c r="AK23" s="1028"/>
      <c r="AL23" s="556"/>
      <c r="AM23" s="1028" t="s">
        <v>509</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390</v>
      </c>
      <c r="AF30" s="1028"/>
      <c r="AG30" s="1028"/>
      <c r="AH30" s="1028"/>
      <c r="AI30" s="1028" t="s">
        <v>412</v>
      </c>
      <c r="AJ30" s="1028"/>
      <c r="AK30" s="1028"/>
      <c r="AL30" s="556"/>
      <c r="AM30" s="1028" t="s">
        <v>509</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390</v>
      </c>
      <c r="AF37" s="1028"/>
      <c r="AG37" s="1028"/>
      <c r="AH37" s="1028"/>
      <c r="AI37" s="1028" t="s">
        <v>412</v>
      </c>
      <c r="AJ37" s="1028"/>
      <c r="AK37" s="1028"/>
      <c r="AL37" s="556"/>
      <c r="AM37" s="1028" t="s">
        <v>509</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390</v>
      </c>
      <c r="AF44" s="1028"/>
      <c r="AG44" s="1028"/>
      <c r="AH44" s="1028"/>
      <c r="AI44" s="1028" t="s">
        <v>412</v>
      </c>
      <c r="AJ44" s="1028"/>
      <c r="AK44" s="1028"/>
      <c r="AL44" s="556"/>
      <c r="AM44" s="1028" t="s">
        <v>509</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390</v>
      </c>
      <c r="AF51" s="1028"/>
      <c r="AG51" s="1028"/>
      <c r="AH51" s="1028"/>
      <c r="AI51" s="1028" t="s">
        <v>412</v>
      </c>
      <c r="AJ51" s="1028"/>
      <c r="AK51" s="1028"/>
      <c r="AL51" s="556"/>
      <c r="AM51" s="1028" t="s">
        <v>509</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390</v>
      </c>
      <c r="AF58" s="1028"/>
      <c r="AG58" s="1028"/>
      <c r="AH58" s="1028"/>
      <c r="AI58" s="1028" t="s">
        <v>412</v>
      </c>
      <c r="AJ58" s="1028"/>
      <c r="AK58" s="1028"/>
      <c r="AL58" s="556"/>
      <c r="AM58" s="1028" t="s">
        <v>509</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390</v>
      </c>
      <c r="AF65" s="1028"/>
      <c r="AG65" s="1028"/>
      <c r="AH65" s="1028"/>
      <c r="AI65" s="1028" t="s">
        <v>412</v>
      </c>
      <c r="AJ65" s="1028"/>
      <c r="AK65" s="1028"/>
      <c r="AL65" s="556"/>
      <c r="AM65" s="1028" t="s">
        <v>509</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2021-06-30T02:05:57Z</cp:lastPrinted>
  <dcterms:created xsi:type="dcterms:W3CDTF">2012-03-13T00:50:25Z</dcterms:created>
  <dcterms:modified xsi:type="dcterms:W3CDTF">2021-10-04T11:51:18Z</dcterms:modified>
</cp:coreProperties>
</file>