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11 評価・基準係\令和３年度\04_作業依頼\障福・福財\☆行政レビュー関連\20210901_（ショート：本日1230＆1700）作業依頼：行政レビューの問題\02_作業場\"/>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55"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<sst xmlns="http://schemas.openxmlformats.org/spreadsheetml/2006/main" count="3107" uniqueCount="784">
  <si>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</si>
  <si>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</si>
  <si>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</si>
  <si>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</si>
  <si>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</si>
  <si>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</si>
  <si>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</si>
  <si>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</si>
  <si>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</si>
  <si>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</si>
  <si>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</si>
  <si>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</si>
  <si>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</si>
  <si>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</si>
  <si>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</si>
  <si>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</si>
  <si>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</si>
  <si>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</si>
  <si>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</si>
  <si>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</si>
  <si>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</si>
  <si>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</si>
  <si>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</si>
  <si>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</si>
  <si>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</si>
  <si>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</si>
  <si>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</si>
  <si>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</si>
  <si>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</si>
  <si>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</si>
  <si>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</si>
  <si>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</si>
  <si>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</si>
  <si>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</si>
  <si>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</si>
  <si>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</si>
  <si>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</si>
  <si>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</si>
  <si>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</si>
  <si>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</si>
  <si>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</si>
  <si>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</si>
  <si>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</si>
  <si>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</si>
  <si>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</si>
  <si>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</si>
  <si>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</si>
  <si>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</si>
  <si>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</si>
  <si>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</si>
  <si>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</si>
  <si>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</si>
  <si>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</si>
  <si>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</si>
  <si>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</si>
  <si>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</si>
  <si>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</si>
  <si>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</si>
  <si>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</si>
  <si>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</si>
  <si>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</si>
  <si>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</si>
  <si>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</si>
  <si>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</si>
  <si>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</si>
  <si>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</si>
  <si>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</si>
  <si>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</si>
  <si>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</si>
  <si>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</si>
  <si>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</si>
  <si>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</si>
  <si>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</si>
  <si>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</si>
  <si>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</si>
  <si>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</si>
  <si>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</si>
  <si>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</si>
  <si>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</si>
  <si>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</si>
  <si>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</si>
  <si>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</si>
  <si>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</si>
  <si>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</si>
  <si>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</si>
  <si>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</si>
  <si>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</si>
  <si>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</si>
  <si>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</si>
  <si>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</si>
  <si>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</si>
  <si>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</si>
  <si>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</si>
  <si>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</si>
  <si>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</si>
  <si>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</si>
  <si>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</si>
  <si>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</si>
  <si>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</si>
  <si>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</si>
  <si>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</si>
  <si>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</si>
  <si>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</si>
  <si>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</si>
  <si>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</si>
  <si>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</si>
  <si>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</si>
  <si>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</si>
  <si>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</si>
  <si>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</si>
  <si>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</si>
  <si>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</si>
  <si>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</si>
  <si>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</si>
  <si>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</si>
  <si>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</si>
  <si>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</si>
  <si>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</si>
  <si>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</si>
  <si>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</si>
  <si>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</si>
  <si>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</si>
  <si>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</si>
  <si>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</si>
  <si>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</si>
  <si>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</si>
  <si>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</si>
  <si>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</si>
  <si>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</si>
  <si>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</si>
  <si>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</si>
  <si>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</si>
  <si>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</si>
  <si>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</si>
  <si>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</si>
  <si>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</si>
  <si>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</si>
  <si>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</si>
  <si>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</si>
  <si>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</si>
  <si>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</si>
  <si>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</si>
  <si>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</si>
  <si>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</si>
  <si>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</si>
  <si>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</si>
  <si>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</si>
  <si>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</si>
  <si>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</si>
  <si>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</si>
  <si>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</si>
  <si>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</si>
  <si>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</si>
  <si>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</si>
  <si>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</si>
  <si>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</si>
  <si>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</si>
  <si>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</si>
  <si>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</si>
  <si>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</si>
  <si>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</si>
  <si>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</si>
  <si>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</si>
  <si>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</si>
  <si>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</si>
  <si>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</si>
  <si>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</si>
  <si>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</si>
  <si>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</si>
  <si>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</si>
  <si>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</si>
  <si>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</si>
  <si>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</si>
  <si>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</si>
  <si>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</si>
  <si>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</si>
  <si>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</si>
  <si>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</si>
  <si>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</si>
  <si>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</si>
  <si>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</si>
  <si>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</si>
  <si>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</si>
  <si>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</si>
  <si>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</si>
  <si>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</si>
  <si>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</si>
  <si>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</si>
  <si>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</si>
  <si>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</si>
  <si>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</si>
  <si>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</si>
  <si>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</si>
  <si>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</si>
  <si>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</si>
  <si>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</si>
  <si>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</si>
  <si>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</si>
  <si>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</si>
  <si>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</si>
  <si>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</si>
  <si>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</si>
  <si>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</si>
  <si>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</si>
  <si>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</si>
  <si>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</si>
  <si>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</si>
  <si>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</si>
  <si>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</si>
  <si>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</si>
  <si>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</si>
  <si>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</si>
  <si>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</si>
  <si>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</si>
  <si>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</si>
  <si>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</si>
  <si>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</si>
  <si>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</si>
  <si>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</si>
  <si>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</si>
  <si>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</si>
  <si>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</si>
  <si>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</si>
  <si>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</si>
  <si>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</si>
  <si>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</si>
  <si>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</si>
  <si>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</si>
  <si>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</si>
  <si>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</si>
  <si>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</si>
  <si>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</si>
  <si>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</si>
  <si>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</si>
  <si>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</si>
  <si>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</si>
  <si>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</si>
  <si>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</si>
  <si>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</si>
  <si>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</si>
  <si>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</si>
  <si>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</si>
  <si>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</si>
  <si>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</si>
  <si>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</si>
  <si>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</si>
  <si>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</si>
  <si>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</si>
  <si>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</si>
  <si>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</si>
  <si>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</si>
  <si>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</si>
  <si>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</si>
  <si>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</si>
  <si>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</si>
  <si>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</si>
  <si>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</si>
  <si>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</si>
  <si>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</si>
  <si>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</si>
  <si>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</si>
  <si>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</si>
  <si>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</si>
  <si>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</si>
  <si>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</si>
  <si>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</si>
  <si>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</si>
  <si>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</si>
  <si>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</si>
  <si>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</si>
  <si>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</si>
  <si>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</si>
  <si>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</si>
  <si>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</si>
  <si>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</si>
  <si>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</si>
  <si>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</si>
  <si>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</si>
  <si>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</si>
  <si>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</si>
  <si>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</si>
  <si>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</si>
  <si>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</si>
  <si>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</si>
  <si>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</si>
  <si>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</si>
  <si>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</si>
  <si>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</si>
  <si>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</si>
  <si>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</si>
  <si>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</si>
  <si>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</si>
  <si>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</si>
  <si>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</si>
  <si>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</si>
  <si>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</si>
  <si>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</si>
  <si>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</si>
  <si>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</si>
  <si>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</si>
  <si>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</si>
  <si>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</si>
  <si>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</si>
  <si>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</si>
  <si>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</si>
  <si>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</si>
  <si>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</si>
  <si>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</si>
  <si>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</si>
  <si>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</si>
  <si>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</si>
  <si>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</si>
  <si>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</si>
  <si>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</si>
  <si>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</si>
  <si>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</si>
  <si>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</si>
  <si>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</si>
  <si>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</si>
  <si>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</si>
  <si>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</si>
  <si>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</si>
  <si>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</si>
  <si>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</si>
  <si>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</si>
  <si>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</si>
  <si>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</si>
  <si>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</si>
  <si>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</si>
  <si>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</si>
  <si>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</si>
  <si>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</si>
  <si>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</si>
  <si>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</si>
  <si>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</si>
  <si>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</si>
  <si>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</si>
  <si>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</si>
  <si>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</si>
  <si>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</si>
  <si>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</si>
  <si>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</si>
  <si>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</si>
  <si>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</si>
  <si>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</si>
  <si>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</si>
  <si>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</si>
  <si>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</si>
  <si>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</si>
  <si>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</si>
  <si>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</si>
  <si>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</si>
  <si>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</si>
  <si>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</si>
  <si>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</si>
  <si>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</si>
  <si>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</si>
  <si>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</si>
  <si>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</si>
  <si>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</si>
  <si>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</si>
  <si>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</si>
  <si>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</si>
  <si>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</si>
  <si>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</si>
  <si>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</si>
  <si>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</si>
  <si>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</si>
  <si>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</si>
  <si>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</si>
  <si>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</si>
  <si>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</si>
  <si>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</si>
  <si>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</si>
  <si>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</si>
  <si>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</si>
  <si>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</si>
  <si>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</si>
  <si>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</si>
  <si>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</si>
  <si>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</si>
  <si>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</si>
  <si>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</si>
  <si>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</si>
  <si>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</si>
  <si>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</si>
  <si>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</si>
  <si>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</si>
  <si>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</si>
  <si>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</si>
  <si>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</si>
  <si>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</si>
  <si>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</si>
  <si>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</si>
  <si>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</si>
  <si>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</si>
  <si>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</si>
  <si>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</si>
  <si>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</si>
  <si>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</si>
  <si>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</si>
  <si>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</si>
  <si>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</si>
  <si>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</si>
  <si>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</si>
  <si>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</si>
  <si>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</si>
  <si>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</si>
  <si>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</si>
  <si>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</si>
  <si>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</si>
  <si>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</si>
  <si>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</si>
  <si>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</si>
  <si>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</si>
  <si>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</si>
  <si>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</si>
  <si>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</si>
  <si>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</si>
  <si>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</si>
  <si>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</si>
  <si>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</si>
  <si>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</si>
  <si>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</si>
  <si>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</si>
  <si>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</si>
  <si>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</si>
  <si>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</si>
  <si>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</si>
  <si>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</si>
  <si>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</si>
  <si>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</si>
  <si>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</si>
  <si>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</si>
  <si>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</si>
  <si>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</si>
  <si>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</si>
  <si>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</si>
  <si>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</si>
  <si>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</si>
  <si>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</si>
  <si>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</si>
  <si>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</si>
  <si>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</si>
  <si>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</si>
  <si>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</si>
  <si>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</si>
  <si>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</si>
  <si>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</si>
  <si>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</si>
  <si>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</si>
  <si>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</si>
  <si>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</si>
  <si>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</si>
  <si>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</si>
  <si>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</si>
  <si>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</si>
  <si>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</si>
  <si>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</si>
  <si>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</si>
  <si>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</si>
  <si>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</si>
  <si>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</si>
  <si>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</si>
  <si>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</si>
  <si>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</si>
  <si>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</si>
  <si>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</si>
  <si>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</si>
  <si>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</si>
  <si>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</si>
  <si>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</si>
  <si>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</si>
  <si>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</si>
  <si>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</si>
  <si>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</si>
  <si>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</si>
  <si>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</si>
  <si>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</si>
  <si>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</si>
  <si>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</si>
  <si>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</si>
  <si>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</si>
  <si>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</si>
  <si>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</si>
  <si>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</si>
  <si>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</si>
  <si>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</si>
  <si>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</si>
  <si>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</si>
  <si>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</si>
  <si>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</si>
  <si>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</si>
  <si>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</si>
  <si>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</si>
  <si>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</si>
  <si>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</si>
  <si>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</si>
  <si>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</si>
  <si>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</si>
  <si>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</si>
  <si>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</si>
  <si>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</si>
  <si>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</si>
  <si>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</si>
  <si>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</si>
  <si>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</si>
  <si>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</si>
  <si>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</si>
  <si>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</si>
  <si>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</si>
  <si>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</si>
  <si>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</si>
  <si>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</si>
  <si>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</si>
  <si>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</si>
  <si>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</si>
  <si>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</si>
  <si>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</si>
  <si>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</si>
  <si>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</si>
  <si>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</si>
  <si>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</si>
  <si>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</si>
  <si>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</si>
  <si>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</si>
  <si>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</si>
  <si>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</si>
  <si>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</si>
  <si>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</si>
  <si>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</si>
  <si>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</si>
  <si>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</si>
  <si>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</si>
  <si>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</si>
  <si>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</si>
  <si>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</si>
  <si>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</si>
  <si>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</si>
  <si>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</si>
  <si>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</si>
  <si>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</si>
  <si>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</si>
  <si>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</si>
  <si>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</si>
  <si>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</si>
  <si>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</si>
  <si>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</si>
  <si>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</si>
  <si>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</si>
  <si>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</si>
  <si>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</si>
  <si>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</si>
  <si>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</si>
  <si>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</si>
  <si>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</si>
  <si>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</si>
  <si>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</si>
  <si>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</si>
  <si>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</si>
  <si>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</si>
  <si>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</si>
  <si>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</si>
  <si>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</si>
  <si>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</si>
  <si>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</si>
  <si>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</si>
  <si>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</si>
  <si>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</si>
  <si>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</si>
  <si>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</si>
  <si>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</si>
  <si>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</si>
  <si>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</si>
  <si>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</si>
  <si>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</si>
  <si>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</si>
  <si>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</si>
  <si>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</si>
  <si>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</si>
  <si>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</si>
  <si>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</si>
  <si>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</si>
  <si>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</si>
  <si>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</si>
  <si>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</si>
  <si>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</si>
  <si>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</si>
  <si>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</si>
  <si>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</si>
  <si>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</si>
  <si>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</si>
  <si>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</si>
  <si>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</si>
  <si>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</si>
  <si>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</si>
  <si>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</si>
  <si>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</si>
  <si>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</si>
  <si>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</si>
  <si>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</si>
  <si>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</si>
  <si>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</si>
  <si>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</si>
  <si>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</si>
  <si>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</si>
  <si>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</si>
  <si>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</si>
  <si>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</si>
  <si>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</si>
  <si>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</si>
  <si>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</si>
  <si>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</si>
  <si>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</si>
  <si>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</si>
  <si>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</si>
  <si>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</si>
  <si>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</si>
  <si>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</si>
  <si>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</si>
  <si>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</si>
  <si>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</si>
  <si>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</si>
  <si>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</si>
  <si>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</si>
  <si>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</si>
  <si>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</si>
  <si>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</si>
  <si>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</si>
  <si>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</si>
  <si>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</si>
  <si>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</si>
  <si>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</si>
  <si>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</si>
  <si>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</si>
  <si>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</si>
  <si>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</si>
  <si>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</si>
  <si>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</si>
  <si>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</si>
  <si>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</si>
  <si>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</si>
  <si>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</si>
  <si>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</si>
  <si>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</si>
  <si>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</si>
  <si>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</si>
  <si>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</si>
  <si>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</si>
  <si>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</si>
  <si>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</si>
  <si>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</si>
  <si>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</si>
  <si>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</si>
  <si>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</si>
  <si>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</si>
  <si>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</si>
  <si>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</si>
  <si>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</si>
  <si>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</si>
  <si>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</si>
  <si>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</si>
  <si>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</si>
  <si>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</si>
  <si>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</si>
  <si>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</si>
  <si>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</si>
  <si>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</si>
  <si>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</si>
  <si>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</si>
  <si>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</si>
  <si>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</si>
  <si>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</si>
  <si>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</si>
  <si>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</si>
  <si>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</si>
  <si>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</si>
  <si>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</si>
  <si>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</si>
  <si>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</si>
  <si>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</si>
  <si>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</si>
  <si>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</si>
  <si>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</si>
  <si>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</si>
  <si>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</si>
  <si>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</si>
  <si>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</si>
  <si>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</si>
  <si>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</si>
  <si>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</si>
  <si>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</si>
  <si>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</si>
  <si>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</si>
  <si>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</si>
  <si>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</si>
  <si>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</si>
  <si>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</si>
  <si>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</si>
  <si>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</si>
  <si>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</si>
  <si>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</si>
  <si>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</si>
  <si>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</si>
  <si>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</si>
  <si>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</si>
  <si>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</si>
  <si>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</si>
  <si>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</si>
  <si>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</si>
  <si>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</si>
  <si>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</si>
  <si>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</si>
  <si>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</si>
  <si>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障害福祉サービス等報酬改定影響検証事業</t>
    <rPh sb="0" eb="2">
      <t>ショウガイ</t>
    </rPh>
    <rPh sb="2" eb="4">
      <t>フクシ</t>
    </rPh>
    <rPh sb="8" eb="9">
      <t>トウ</t>
    </rPh>
    <rPh sb="9" eb="11">
      <t>ホウシュウ</t>
    </rPh>
    <rPh sb="11" eb="13">
      <t>カイテイ</t>
    </rPh>
    <rPh sb="13" eb="15">
      <t>エイキョウ</t>
    </rPh>
    <rPh sb="15" eb="17">
      <t>ケンショウ</t>
    </rPh>
    <rPh sb="17" eb="19">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</si>
  <si>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</si>
  <si>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障害福祉課</t>
    <rPh sb="0" eb="2">
      <t>ショウガイ</t>
    </rPh>
    <rPh sb="2" eb="4">
      <t>フクシ</t>
    </rPh>
    <rPh sb="4" eb="5">
      <t>カ</t>
    </rPh>
    <phoneticPr fontId="5"/>
  </si>
  <si>
    <t>竹内　尚也</t>
    <rPh sb="0" eb="2">
      <t>タケウチ</t>
    </rPh>
    <rPh sb="3" eb="5">
      <t>ナオヤ</t>
    </rPh>
    <phoneticPr fontId="5"/>
  </si>
  <si>
    <t>平成27年度</t>
    <rPh sb="0" eb="2">
      <t>ヘイセイ</t>
    </rPh>
    <rPh sb="4" eb="6">
      <t>ネンド</t>
    </rPh>
    <phoneticPr fontId="5"/>
  </si>
  <si>
    <t>○</t>
  </si>
  <si>
    <t>-</t>
    <phoneticPr fontId="5"/>
  </si>
  <si>
    <t>障害福祉サービス等報酬改定等の影響について調査・分析することにより、次期報酬改定の検討における基礎資料を得ることを目的とする。</t>
    <phoneticPr fontId="5"/>
  </si>
  <si>
    <t>■次期報酬改定の検討における基礎資料として、各事業所におけるサービス提供の実態や職員の処遇状況等を調査・分析する。
①　障害福祉サービス等報酬改定検証調査
②　障害福祉サービス等従事者処遇状況等調査
③　障害福祉サービス等経営概況調査</t>
    <phoneticPr fontId="5"/>
  </si>
  <si>
    <t>保健福祉調査委託費</t>
    <rPh sb="0" eb="2">
      <t>ホケン</t>
    </rPh>
    <rPh sb="2" eb="4">
      <t>フクシ</t>
    </rPh>
    <rPh sb="4" eb="6">
      <t>チョウサ</t>
    </rPh>
    <rPh sb="6" eb="9">
      <t>イタクヒ</t>
    </rPh>
    <phoneticPr fontId="5"/>
  </si>
  <si>
    <t>　本事業については、実態把握や効果検証を行うことを目的としており、成果実績を定量的に評価するものではない。</t>
    <phoneticPr fontId="5"/>
  </si>
  <si>
    <t>　調査の対象となる障害福祉サービス等を実施する事業所等について、障害福祉サービス等報酬改定の影響を調査し、次期報酬改定の議論に資するための基礎資料を得ることができた。</t>
    <phoneticPr fontId="5"/>
  </si>
  <si>
    <t>調査票回収率</t>
    <phoneticPr fontId="5"/>
  </si>
  <si>
    <t>①　調査の実施にあたり、調査対象施設・事業所の協力を得る。(障害福祉サービス報酬改定検証)</t>
    <rPh sb="30" eb="32">
      <t>ショウガイ</t>
    </rPh>
    <rPh sb="32" eb="34">
      <t>フクシ</t>
    </rPh>
    <rPh sb="38" eb="40">
      <t>ホウシュウ</t>
    </rPh>
    <rPh sb="40" eb="42">
      <t>カイテイ</t>
    </rPh>
    <rPh sb="42" eb="44">
      <t>ケンショウ</t>
    </rPh>
    <phoneticPr fontId="5"/>
  </si>
  <si>
    <t>②　調査の実施にあたり、調査対象施設・事業所の協力を得る。（障害福祉サービス等従事者処遇状況調査）</t>
    <rPh sb="30" eb="32">
      <t>ショウガイ</t>
    </rPh>
    <rPh sb="32" eb="34">
      <t>フクシ</t>
    </rPh>
    <rPh sb="38" eb="39">
      <t>トウ</t>
    </rPh>
    <rPh sb="39" eb="42">
      <t>ジュウジシャ</t>
    </rPh>
    <rPh sb="42" eb="44">
      <t>ショグウ</t>
    </rPh>
    <rPh sb="44" eb="46">
      <t>ジョウキョウ</t>
    </rPh>
    <rPh sb="46" eb="48">
      <t>チョウサ</t>
    </rPh>
    <phoneticPr fontId="5"/>
  </si>
  <si>
    <t>①　調査対象事業所数(障害福祉サービス報酬改定検証)</t>
    <phoneticPr fontId="5"/>
  </si>
  <si>
    <t>②　調査対象事業所数（障害福祉サービス等従事者処遇状況調査）</t>
    <phoneticPr fontId="5"/>
  </si>
  <si>
    <t>％</t>
    <phoneticPr fontId="5"/>
  </si>
  <si>
    <t>箇所</t>
    <phoneticPr fontId="5"/>
  </si>
  <si>
    <t>①　単位当たりコスト ＝ Ｘ ／ Ｙ
Ｘ：「執行額（円）」
Ｙ：「調査対象事業所数」</t>
    <phoneticPr fontId="5"/>
  </si>
  <si>
    <t>②　単位当たりコスト ＝ Ｘ ／ Ｙ
Ｘ：「執行額（円）」
Ｙ：「調査対象事業所数」</t>
    <phoneticPr fontId="5"/>
  </si>
  <si>
    <t>39,960,000/
14,782</t>
    <phoneticPr fontId="5"/>
  </si>
  <si>
    <t>X　/　Y</t>
    <phoneticPr fontId="5"/>
  </si>
  <si>
    <t>円</t>
    <rPh sb="0" eb="1">
      <t>エン</t>
    </rPh>
    <phoneticPr fontId="5"/>
  </si>
  <si>
    <t>45,600,060
/
12,035</t>
    <phoneticPr fontId="5"/>
  </si>
  <si>
    <t>46,695,910
/
10,590</t>
    <phoneticPr fontId="5"/>
  </si>
  <si>
    <t>43,742,204
/
10,470</t>
    <phoneticPr fontId="5"/>
  </si>
  <si>
    <t>22,929,364/
14,782</t>
    <phoneticPr fontId="5"/>
  </si>
  <si>
    <t>障害福祉サービス等に係る報酬については、その費用の大部分が国民の税金により賄われていることを踏まえると、国民の理解が得られるよう、報酬改定の影響を検証することが求められることから、社会のニーズを反映した事業である。</t>
    <phoneticPr fontId="5"/>
  </si>
  <si>
    <t>本調査については、３年に１度を基本に実施される、障害福祉サービス等報酬改定の議論のための基礎資料とすることとしていることから、国が実施すべき事業である。</t>
    <phoneticPr fontId="5"/>
  </si>
  <si>
    <t>次期報酬改定の検討を行う上で、前回改定の検証を行うことは必要不可欠であり、優先度の高い事業である。</t>
    <phoneticPr fontId="5"/>
  </si>
  <si>
    <t>無</t>
  </si>
  <si>
    <t>委託先の選定方法については、一般競争契約（総合評価）で行っており競争性が確保されている。</t>
    <phoneticPr fontId="5"/>
  </si>
  <si>
    <t>‐</t>
  </si>
  <si>
    <t>適正な予算執行及びコスト削減に努めている。</t>
    <phoneticPr fontId="5"/>
  </si>
  <si>
    <t>調査実施のためのデータ処理、集計・分析に対する委託経費などが大部分を占めており、必要経費に限定されている。</t>
    <phoneticPr fontId="5"/>
  </si>
  <si>
    <t>事業の実施に当たっては、一般競争契約（総合評価）により委託先を決めておりコスト及び成果物の質を考慮すると最適な実施方法であると考える。</t>
    <phoneticPr fontId="5"/>
  </si>
  <si>
    <t>報酬改定の議論に大きく影響する調査事業として、見込みに見合った実績となっている。</t>
    <phoneticPr fontId="5"/>
  </si>
  <si>
    <t>次期報酬改定のための基礎資料として、今後活用する予定である。</t>
    <phoneticPr fontId="5"/>
  </si>
  <si>
    <t>点検対象外</t>
    <rPh sb="0" eb="2">
      <t>テンケン</t>
    </rPh>
    <rPh sb="2" eb="5">
      <t>タイショウガイ</t>
    </rPh>
    <phoneticPr fontId="5"/>
  </si>
  <si>
    <t>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である。</t>
    <phoneticPr fontId="5"/>
  </si>
  <si>
    <t>これまでのコスト削減を踏まえ、適切な予算要求を実施していくこととする。</t>
    <phoneticPr fontId="5"/>
  </si>
  <si>
    <t>437</t>
    <phoneticPr fontId="5"/>
  </si>
  <si>
    <t>新24-0038</t>
    <phoneticPr fontId="5"/>
  </si>
  <si>
    <t>788</t>
    <phoneticPr fontId="5"/>
  </si>
  <si>
    <t>783</t>
    <phoneticPr fontId="5"/>
  </si>
  <si>
    <t>917</t>
    <phoneticPr fontId="5"/>
  </si>
  <si>
    <t>920</t>
    <phoneticPr fontId="5"/>
  </si>
  <si>
    <t>921</t>
    <phoneticPr fontId="5"/>
  </si>
  <si>
    <t>人件費</t>
    <rPh sb="0" eb="3">
      <t>ジンケンヒ</t>
    </rPh>
    <phoneticPr fontId="5"/>
  </si>
  <si>
    <t>調査担当者の賃金</t>
    <rPh sb="0" eb="2">
      <t>チョウサ</t>
    </rPh>
    <rPh sb="2" eb="5">
      <t>タントウシャ</t>
    </rPh>
    <rPh sb="6" eb="8">
      <t>チンギン</t>
    </rPh>
    <phoneticPr fontId="5"/>
  </si>
  <si>
    <t>業務費</t>
    <rPh sb="0" eb="3">
      <t>ギョウムヒ</t>
    </rPh>
    <phoneticPr fontId="5"/>
  </si>
  <si>
    <t>通信運搬費、印刷製本費</t>
    <rPh sb="0" eb="2">
      <t>ツウシン</t>
    </rPh>
    <rPh sb="2" eb="5">
      <t>ウンパンヒ</t>
    </rPh>
    <rPh sb="6" eb="8">
      <t>インサツ</t>
    </rPh>
    <rPh sb="8" eb="10">
      <t>セイホン</t>
    </rPh>
    <rPh sb="10" eb="11">
      <t>ヒ</t>
    </rPh>
    <phoneticPr fontId="5"/>
  </si>
  <si>
    <t>一般管理費、委員謝金、消費税</t>
    <rPh sb="0" eb="2">
      <t>イッパン</t>
    </rPh>
    <rPh sb="2" eb="4">
      <t>カンリ</t>
    </rPh>
    <rPh sb="4" eb="5">
      <t>ヒ</t>
    </rPh>
    <rPh sb="6" eb="8">
      <t>イイン</t>
    </rPh>
    <rPh sb="8" eb="10">
      <t>シャキン</t>
    </rPh>
    <rPh sb="11" eb="14">
      <t>ショウヒゼイ</t>
    </rPh>
    <phoneticPr fontId="5"/>
  </si>
  <si>
    <t>A.三菱ＵＦＪリサーチ＆コンサルティング株式会社</t>
    <phoneticPr fontId="5"/>
  </si>
  <si>
    <t>B.三菱ＵＦＪリサーチ＆コンサルティング株式会社</t>
    <phoneticPr fontId="5"/>
  </si>
  <si>
    <t>旅費、印刷製本費</t>
    <rPh sb="0" eb="2">
      <t>リョヒ</t>
    </rPh>
    <rPh sb="3" eb="5">
      <t>インサツ</t>
    </rPh>
    <rPh sb="5" eb="7">
      <t>セイホン</t>
    </rPh>
    <rPh sb="7" eb="8">
      <t>ヒ</t>
    </rPh>
    <phoneticPr fontId="5"/>
  </si>
  <si>
    <t>一般管理費、消費税</t>
    <rPh sb="0" eb="2">
      <t>イッパン</t>
    </rPh>
    <rPh sb="2" eb="5">
      <t>カンリヒ</t>
    </rPh>
    <rPh sb="6" eb="9">
      <t>ショウヒゼイ</t>
    </rPh>
    <phoneticPr fontId="5"/>
  </si>
  <si>
    <t>三菱ＵＦＪリサーチ＆コンサルティング株式会社</t>
    <rPh sb="0" eb="2">
      <t>ミツビシ</t>
    </rPh>
    <rPh sb="18" eb="22">
      <t>カブシキガイシャ</t>
    </rPh>
    <phoneticPr fontId="5"/>
  </si>
  <si>
    <t>調査実施及び集計分析</t>
    <phoneticPr fontId="5"/>
  </si>
  <si>
    <t>B</t>
  </si>
  <si>
    <t>三菱ＵＦＪリサーチ＆コンサルティング株式会社</t>
    <phoneticPr fontId="5"/>
  </si>
  <si>
    <t>調査準備・調査実施</t>
    <phoneticPr fontId="5"/>
  </si>
  <si>
    <t>事業の実施に当たっては、一般競争入札（総合評価）により委託先を決めており、コスト及び成果物の質を考慮すると、最適な実施方法であると考える。</t>
    <rPh sb="16" eb="18">
      <t>ニュウサツ</t>
    </rPh>
    <phoneticPr fontId="5"/>
  </si>
  <si>
    <t>-</t>
    <phoneticPr fontId="5"/>
  </si>
  <si>
    <t>入札差額（低価格入札）によるものでるため、妥当である。</t>
    <rPh sb="21" eb="23">
      <t>ダトウ</t>
    </rPh>
    <phoneticPr fontId="5"/>
  </si>
  <si>
    <t>43,742,204
/
10,470</t>
  </si>
  <si>
    <t>22,929,364/
14,782</t>
  </si>
  <si>
    <t>執行率が低い要因を分析し、必要な事業の見直し等を行い、適切に予算額等に反映させること。</t>
    <phoneticPr fontId="5"/>
  </si>
  <si>
    <t>執行率は73%であるが、契約額では8割を超えている。この契約額と執行額との差額については、受託事業者による当初見込みからの経費節約や、新型コロナウイルスの影響により委員等旅費が不用になったことにより生じたことが考えられる。さらに、入札において、前回と同じ事業者が入札するとは限らず、事業者によって入札額には大小の開きが生じる可能性があることを踏まえると、低執行率は一般競争入札（総合評価）により低コスト化を実現できているとも言える。こうしたことを踏まえつつ、今後も、引き続き、予算要求に当たっては事業執行に必要な経費を精査し、適切に予算を要求していく。</t>
    <rPh sb="12" eb="15">
      <t>ケイヤクガク</t>
    </rPh>
    <rPh sb="18" eb="19">
      <t>ワリ</t>
    </rPh>
    <rPh sb="20" eb="21">
      <t>コ</t>
    </rPh>
    <rPh sb="67" eb="69">
      <t>シンガタ</t>
    </rPh>
    <rPh sb="77" eb="79">
      <t>エイキョウ</t>
    </rPh>
    <rPh sb="99" eb="100">
      <t>ショウ</t>
    </rPh>
    <rPh sb="105" eb="106">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</si>
</sst>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68035</xdr:colOff>
      <xdr:row>748</xdr:row>
      <xdr:rowOff>163286</xdr:rowOff>
    </xdr:from>
    <xdr:to>
      <xdr:col>21</xdr:col>
      <xdr:colOff>198887</xdr:colOff>
      <xdr:row>749</xdr:row>
      <xdr:rowOff>31747</xdr:rowOff>
    </xdr:to>
    <xdr:sp macro="" textlink="">
      <xdr:nvSpPr>
        <xdr:cNvPr id="3" name="Text Box 8"/>
        <xdr:cNvSpPr txBox="1">
          <a:spLocks noChangeArrowheads="1"/>
        </xdr:cNvSpPr>
      </xdr:nvSpPr>
      <xdr:spPr bwMode="auto">
        <a:xfrm>
          <a:off x="1496785" y="51965679"/>
          <a:ext cx="2988352"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mn-ea"/>
            </a:rPr>
            <a:t>【①</a:t>
          </a:r>
          <a:r>
            <a:rPr lang="ja-JP" altLang="en-US" sz="1200" b="0" i="0" u="none" strike="noStrike" baseline="0">
              <a:solidFill>
                <a:srgbClr val="000000"/>
              </a:solidFill>
              <a:latin typeface="ＭＳ Ｐゴシック"/>
              <a:ea typeface="+mn-ea"/>
            </a:rPr>
            <a:t>　障害福祉サービス等報酬改定検証調査</a:t>
          </a:r>
          <a:r>
            <a:rPr lang="en-US" altLang="ja-JP" sz="1200" b="0" i="0" u="none" strike="noStrike" baseline="0">
              <a:solidFill>
                <a:srgbClr val="000000"/>
              </a:solidFill>
              <a:latin typeface="ＭＳ Ｐゴシック"/>
              <a:ea typeface="+mn-ea"/>
            </a:rPr>
            <a:t>】</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10</xdr:col>
      <xdr:colOff>1</xdr:colOff>
      <xdr:row>749</xdr:row>
      <xdr:rowOff>149678</xdr:rowOff>
    </xdr:from>
    <xdr:to>
      <xdr:col>19</xdr:col>
      <xdr:colOff>21128</xdr:colOff>
      <xdr:row>751</xdr:row>
      <xdr:rowOff>271197</xdr:rowOff>
    </xdr:to>
    <xdr:sp macro="" textlink="">
      <xdr:nvSpPr>
        <xdr:cNvPr id="6" name="テキスト ボックス 5"/>
        <xdr:cNvSpPr txBox="1"/>
      </xdr:nvSpPr>
      <xdr:spPr>
        <a:xfrm>
          <a:off x="2041072" y="52305857"/>
          <a:ext cx="1858092" cy="82909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54428</xdr:colOff>
      <xdr:row>751</xdr:row>
      <xdr:rowOff>326572</xdr:rowOff>
    </xdr:from>
    <xdr:to>
      <xdr:col>14</xdr:col>
      <xdr:colOff>54428</xdr:colOff>
      <xdr:row>752</xdr:row>
      <xdr:rowOff>323342</xdr:rowOff>
    </xdr:to>
    <xdr:cxnSp macro="">
      <xdr:nvCxnSpPr>
        <xdr:cNvPr id="8" name="直線矢印コネクタ 7"/>
        <xdr:cNvCxnSpPr/>
      </xdr:nvCxnSpPr>
      <xdr:spPr>
        <a:xfrm>
          <a:off x="2911928" y="53190322"/>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40822</xdr:colOff>
      <xdr:row>753</xdr:row>
      <xdr:rowOff>54428</xdr:rowOff>
    </xdr:from>
    <xdr:to>
      <xdr:col>22</xdr:col>
      <xdr:colOff>85424</xdr:colOff>
      <xdr:row>754</xdr:row>
      <xdr:rowOff>27417</xdr:rowOff>
    </xdr:to>
    <xdr:sp macro="" textlink="">
      <xdr:nvSpPr>
        <xdr:cNvPr id="10" name="テキスト ボックス 9"/>
        <xdr:cNvSpPr txBox="1"/>
      </xdr:nvSpPr>
      <xdr:spPr>
        <a:xfrm>
          <a:off x="1469572" y="53625749"/>
          <a:ext cx="3106209" cy="3267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81643</xdr:colOff>
      <xdr:row>754</xdr:row>
      <xdr:rowOff>204108</xdr:rowOff>
    </xdr:from>
    <xdr:to>
      <xdr:col>22</xdr:col>
      <xdr:colOff>7106</xdr:colOff>
      <xdr:row>757</xdr:row>
      <xdr:rowOff>62940</xdr:rowOff>
    </xdr:to>
    <xdr:sp macro="" textlink="">
      <xdr:nvSpPr>
        <xdr:cNvPr id="12" name="テキスト ボックス 11"/>
        <xdr:cNvSpPr txBox="1"/>
      </xdr:nvSpPr>
      <xdr:spPr>
        <a:xfrm>
          <a:off x="1918607" y="54129215"/>
          <a:ext cx="2578856" cy="920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４３．７百万円</a:t>
          </a:r>
        </a:p>
      </xdr:txBody>
    </xdr:sp>
    <xdr:clientData/>
  </xdr:twoCellAnchor>
  <xdr:twoCellAnchor>
    <xdr:from>
      <xdr:col>7</xdr:col>
      <xdr:colOff>163286</xdr:colOff>
      <xdr:row>757</xdr:row>
      <xdr:rowOff>244929</xdr:rowOff>
    </xdr:from>
    <xdr:to>
      <xdr:col>22</xdr:col>
      <xdr:colOff>90031</xdr:colOff>
      <xdr:row>758</xdr:row>
      <xdr:rowOff>113390</xdr:rowOff>
    </xdr:to>
    <xdr:sp macro="" textlink="">
      <xdr:nvSpPr>
        <xdr:cNvPr id="14" name="Text Box 8"/>
        <xdr:cNvSpPr txBox="1">
          <a:spLocks noChangeArrowheads="1"/>
        </xdr:cNvSpPr>
      </xdr:nvSpPr>
      <xdr:spPr bwMode="auto">
        <a:xfrm>
          <a:off x="1592036" y="55231393"/>
          <a:ext cx="2988352"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29</xdr:col>
      <xdr:colOff>176893</xdr:colOff>
      <xdr:row>748</xdr:row>
      <xdr:rowOff>204107</xdr:rowOff>
    </xdr:from>
    <xdr:to>
      <xdr:col>47</xdr:col>
      <xdr:colOff>102964</xdr:colOff>
      <xdr:row>749</xdr:row>
      <xdr:rowOff>72568</xdr:rowOff>
    </xdr:to>
    <xdr:sp macro="" textlink="">
      <xdr:nvSpPr>
        <xdr:cNvPr id="17" name="Text Box 8"/>
        <xdr:cNvSpPr txBox="1">
          <a:spLocks noChangeArrowheads="1"/>
        </xdr:cNvSpPr>
      </xdr:nvSpPr>
      <xdr:spPr bwMode="auto">
        <a:xfrm>
          <a:off x="6096000" y="52006500"/>
          <a:ext cx="3600000"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【②</a:t>
          </a:r>
          <a:r>
            <a:rPr lang="ja-JP" altLang="en-US" sz="1200" b="0" i="0" u="none" strike="noStrike" baseline="0">
              <a:solidFill>
                <a:srgbClr val="000000"/>
              </a:solidFill>
              <a:latin typeface="ＭＳ Ｐゴシック"/>
              <a:ea typeface="ＭＳ Ｐゴシック"/>
            </a:rPr>
            <a:t>　障害福祉サービス等従事者処遇状況等調査</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34</xdr:col>
      <xdr:colOff>13607</xdr:colOff>
      <xdr:row>749</xdr:row>
      <xdr:rowOff>204107</xdr:rowOff>
    </xdr:from>
    <xdr:to>
      <xdr:col>43</xdr:col>
      <xdr:colOff>34735</xdr:colOff>
      <xdr:row>751</xdr:row>
      <xdr:rowOff>132551</xdr:rowOff>
    </xdr:to>
    <xdr:sp macro="" textlink="">
      <xdr:nvSpPr>
        <xdr:cNvPr id="18" name="テキスト ボックス 17"/>
        <xdr:cNvSpPr txBox="1"/>
      </xdr:nvSpPr>
      <xdr:spPr>
        <a:xfrm>
          <a:off x="6953250" y="52360286"/>
          <a:ext cx="1858092" cy="6360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６．</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38</xdr:col>
      <xdr:colOff>163286</xdr:colOff>
      <xdr:row>751</xdr:row>
      <xdr:rowOff>299357</xdr:rowOff>
    </xdr:from>
    <xdr:to>
      <xdr:col>38</xdr:col>
      <xdr:colOff>163286</xdr:colOff>
      <xdr:row>752</xdr:row>
      <xdr:rowOff>296127</xdr:rowOff>
    </xdr:to>
    <xdr:cxnSp macro="">
      <xdr:nvCxnSpPr>
        <xdr:cNvPr id="21" name="直線矢印コネクタ 20"/>
        <xdr:cNvCxnSpPr/>
      </xdr:nvCxnSpPr>
      <xdr:spPr>
        <a:xfrm>
          <a:off x="7919357" y="53163107"/>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81643</xdr:colOff>
      <xdr:row>753</xdr:row>
      <xdr:rowOff>68037</xdr:rowOff>
    </xdr:from>
    <xdr:to>
      <xdr:col>46</xdr:col>
      <xdr:colOff>126244</xdr:colOff>
      <xdr:row>754</xdr:row>
      <xdr:rowOff>41026</xdr:rowOff>
    </xdr:to>
    <xdr:sp macro="" textlink="">
      <xdr:nvSpPr>
        <xdr:cNvPr id="22" name="テキスト ボックス 21"/>
        <xdr:cNvSpPr txBox="1"/>
      </xdr:nvSpPr>
      <xdr:spPr>
        <a:xfrm>
          <a:off x="6408964" y="53639358"/>
          <a:ext cx="3106209" cy="3267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122464</xdr:colOff>
      <xdr:row>754</xdr:row>
      <xdr:rowOff>231321</xdr:rowOff>
    </xdr:from>
    <xdr:to>
      <xdr:col>45</xdr:col>
      <xdr:colOff>47928</xdr:colOff>
      <xdr:row>757</xdr:row>
      <xdr:rowOff>90153</xdr:rowOff>
    </xdr:to>
    <xdr:sp macro="" textlink="">
      <xdr:nvSpPr>
        <xdr:cNvPr id="24" name="テキスト ボックス 23"/>
        <xdr:cNvSpPr txBox="1"/>
      </xdr:nvSpPr>
      <xdr:spPr>
        <a:xfrm>
          <a:off x="6653893" y="54156428"/>
          <a:ext cx="2578856" cy="920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B</a:t>
          </a:r>
          <a:r>
            <a:rPr kumimoji="1" lang="ja-JP" altLang="en-US" sz="1400">
              <a:latin typeface="+mj-ea"/>
              <a:ea typeface="+mj-ea"/>
            </a:rPr>
            <a:t>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１６．３百万円</a:t>
          </a:r>
        </a:p>
      </xdr:txBody>
    </xdr:sp>
    <xdr:clientData/>
  </xdr:twoCellAnchor>
  <xdr:twoCellAnchor>
    <xdr:from>
      <xdr:col>31</xdr:col>
      <xdr:colOff>95250</xdr:colOff>
      <xdr:row>757</xdr:row>
      <xdr:rowOff>272143</xdr:rowOff>
    </xdr:from>
    <xdr:to>
      <xdr:col>46</xdr:col>
      <xdr:colOff>21994</xdr:colOff>
      <xdr:row>758</xdr:row>
      <xdr:rowOff>140604</xdr:rowOff>
    </xdr:to>
    <xdr:sp macro="" textlink="">
      <xdr:nvSpPr>
        <xdr:cNvPr id="26" name="Text Box 8"/>
        <xdr:cNvSpPr txBox="1">
          <a:spLocks noChangeArrowheads="1"/>
        </xdr:cNvSpPr>
      </xdr:nvSpPr>
      <xdr:spPr bwMode="auto">
        <a:xfrm>
          <a:off x="6422571" y="55258607"/>
          <a:ext cx="2988352"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712</v>
      </c>
      <c r="AK2" s="945"/>
      <c r="AL2" s="945"/>
      <c r="AM2" s="945"/>
      <c r="AN2" s="98" t="s">
        <v>406</v>
      </c>
      <c r="AO2" s="945">
        <v>20</v>
      </c>
      <c r="AP2" s="945"/>
      <c r="AQ2" s="945"/>
      <c r="AR2" s="99" t="s">
        <v>711</v>
      </c>
      <c r="AS2" s="951">
        <v>1048</v>
      </c>
      <c r="AT2" s="951"/>
      <c r="AU2" s="951"/>
      <c r="AV2" s="98" t="str">
        <f>IF(AW2="","","-")</f>
        <v/>
      </c>
      <c r="AW2" s="911"/>
      <c r="AX2" s="911"/>
    </row>
    <row r="3" spans="1:50" ht="21" customHeight="1" thickBot="1" x14ac:dyDescent="0.2">
      <c r="A3" s="863" t="s">
        <v>704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713</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718</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716</v>
      </c>
      <c r="AF5" s="698"/>
      <c r="AG5" s="698"/>
      <c r="AH5" s="698"/>
      <c r="AI5" s="698"/>
      <c r="AJ5" s="698"/>
      <c r="AK5" s="698"/>
      <c r="AL5" s="698"/>
      <c r="AM5" s="698"/>
      <c r="AN5" s="698"/>
      <c r="AO5" s="698"/>
      <c r="AP5" s="699"/>
      <c r="AQ5" s="700" t="s">
        <v>717</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23" t="s">
        <v>389</v>
      </c>
      <c r="Z7" s="439"/>
      <c r="AA7" s="439"/>
      <c r="AB7" s="439"/>
      <c r="AC7" s="439"/>
      <c r="AD7" s="924"/>
      <c r="AE7" s="912" t="s">
        <v>720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v>
      </c>
      <c r="H8" s="719"/>
      <c r="I8" s="719"/>
      <c r="J8" s="719"/>
      <c r="K8" s="719"/>
      <c r="L8" s="719"/>
      <c r="M8" s="719"/>
      <c r="N8" s="719"/>
      <c r="O8" s="719"/>
      <c r="P8" s="719"/>
      <c r="Q8" s="719"/>
      <c r="R8" s="719"/>
      <c r="S8" s="719"/>
      <c r="T8" s="719"/>
      <c r="U8" s="719"/>
      <c r="V8" s="719"/>
      <c r="W8" s="719"/>
      <c r="X8" s="947"/>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2.25" customHeight="1" x14ac:dyDescent="0.15">
      <c r="A9" s="845" t="s">
        <v>23</v>
      </c>
      <c r="B9" s="846"/>
      <c r="C9" s="846"/>
      <c r="D9" s="846"/>
      <c r="E9" s="846"/>
      <c r="F9" s="846"/>
      <c r="G9" s="847" t="s">
        <v>721</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3" customHeight="1" x14ac:dyDescent="0.15">
      <c r="A10" s="659" t="s">
        <v>30</v>
      </c>
      <c r="B10" s="660"/>
      <c r="C10" s="660"/>
      <c r="D10" s="660"/>
      <c r="E10" s="660"/>
      <c r="F10" s="660"/>
      <c r="G10" s="753" t="s">
        <v>722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100</v>
      </c>
      <c r="Q13" s="657"/>
      <c r="R13" s="657"/>
      <c r="S13" s="657"/>
      <c r="T13" s="657"/>
      <c r="U13" s="657"/>
      <c r="V13" s="658"/>
      <c r="W13" s="656">
        <v>185</v>
      </c>
      <c r="X13" s="657"/>
      <c r="Y13" s="657"/>
      <c r="Z13" s="657"/>
      <c r="AA13" s="657"/>
      <c r="AB13" s="657"/>
      <c r="AC13" s="658"/>
      <c r="AD13" s="656">
        <v>82</v>
      </c>
      <c r="AE13" s="657"/>
      <c r="AF13" s="657"/>
      <c r="AG13" s="657"/>
      <c r="AH13" s="657"/>
      <c r="AI13" s="657"/>
      <c r="AJ13" s="658"/>
      <c r="AK13" s="656">
        <v>108</v>
      </c>
      <c r="AL13" s="657"/>
      <c r="AM13" s="657"/>
      <c r="AN13" s="657"/>
      <c r="AO13" s="657"/>
      <c r="AP13" s="657"/>
      <c r="AQ13" s="658"/>
      <c r="AR13" s="920">
        <v>131</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t="s">
        <v>720</v>
      </c>
      <c r="AE14" s="657"/>
      <c r="AF14" s="657"/>
      <c r="AG14" s="657"/>
      <c r="AH14" s="657"/>
      <c r="AI14" s="657"/>
      <c r="AJ14" s="658"/>
      <c r="AK14" s="656" t="s">
        <v>720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t="s">
        <v>720</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720</v>
      </c>
      <c r="AE16" s="657"/>
      <c r="AF16" s="657"/>
      <c r="AG16" s="657"/>
      <c r="AH16" s="657"/>
      <c r="AI16" s="657"/>
      <c r="AJ16" s="658"/>
      <c r="AK16" s="656" t="s">
        <v>720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t="s">
        <v>720</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4">
        <f>SUM(P13:V17)</f>
        <v>100</v>
      </c>
      <c r="Q18" s="875"/>
      <c r="R18" s="875"/>
      <c r="S18" s="875"/>
      <c r="T18" s="875"/>
      <c r="U18" s="875"/>
      <c r="V18" s="876"/>
      <c r="W18" s="874">
        <f>SUM(W13:AC17)</f>
        <v>185</v>
      </c>
      <c r="X18" s="875"/>
      <c r="Y18" s="875"/>
      <c r="Z18" s="875"/>
      <c r="AA18" s="875"/>
      <c r="AB18" s="875"/>
      <c r="AC18" s="876"/>
      <c r="AD18" s="874">
        <f>SUM(AD13:AJ17)</f>
        <v>82</v>
      </c>
      <c r="AE18" s="875"/>
      <c r="AF18" s="875"/>
      <c r="AG18" s="875"/>
      <c r="AH18" s="875"/>
      <c r="AI18" s="875"/>
      <c r="AJ18" s="876"/>
      <c r="AK18" s="874">
        <f>SUM(AK13:AQ17)</f>
        <v>108</v>
      </c>
      <c r="AL18" s="875"/>
      <c r="AM18" s="875"/>
      <c r="AN18" s="875"/>
      <c r="AO18" s="875"/>
      <c r="AP18" s="875"/>
      <c r="AQ18" s="876"/>
      <c r="AR18" s="874">
        <f>SUM(AR13:AX17)</f>
        <v>131</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72.599999999999994</v>
      </c>
      <c r="Q19" s="657"/>
      <c r="R19" s="657"/>
      <c r="S19" s="657"/>
      <c r="T19" s="657"/>
      <c r="U19" s="657"/>
      <c r="V19" s="658"/>
      <c r="W19" s="656">
        <v>92</v>
      </c>
      <c r="X19" s="657"/>
      <c r="Y19" s="657"/>
      <c r="Z19" s="657"/>
      <c r="AA19" s="657"/>
      <c r="AB19" s="657"/>
      <c r="AC19" s="658"/>
      <c r="AD19" s="656">
        <v>60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0.72599999999999998</v>
      </c>
      <c r="Q20" s="316"/>
      <c r="R20" s="316"/>
      <c r="S20" s="316"/>
      <c r="T20" s="316"/>
      <c r="U20" s="316"/>
      <c r="V20" s="316"/>
      <c r="W20" s="316">
        <f t="shared" ref="W20" si="0">IF(W18=0, "-", SUM(W19)/W18)</f>
        <v>0.49729729729729732</v>
      </c>
      <c r="X20" s="316"/>
      <c r="Y20" s="316"/>
      <c r="Z20" s="316"/>
      <c r="AA20" s="316"/>
      <c r="AB20" s="316"/>
      <c r="AC20" s="316"/>
      <c r="AD20" s="316">
        <f t="shared" ref="AD20" si="1">IF(AD18=0, "-", SUM(AD19)/AD18)</f>
        <v>0.73170731707317072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7"/>
      <c r="G21" s="314" t="s">
        <v>354</v>
      </c>
      <c r="H21" s="315"/>
      <c r="I21" s="315"/>
      <c r="J21" s="315"/>
      <c r="K21" s="315"/>
      <c r="L21" s="315"/>
      <c r="M21" s="315"/>
      <c r="N21" s="315"/>
      <c r="O21" s="315"/>
      <c r="P21" s="316">
        <f>IF(P19=0, "-", SUM(P19)/SUM(P13,P14))</f>
        <v>0.72599999999999998</v>
      </c>
      <c r="Q21" s="316"/>
      <c r="R21" s="316"/>
      <c r="S21" s="316"/>
      <c r="T21" s="316"/>
      <c r="U21" s="316"/>
      <c r="V21" s="316"/>
      <c r="W21" s="316">
        <f t="shared" ref="W21" si="2">IF(W19=0, "-", SUM(W19)/SUM(W13,W14))</f>
        <v>0.49729729729729732</v>
      </c>
      <c r="X21" s="316"/>
      <c r="Y21" s="316"/>
      <c r="Z21" s="316"/>
      <c r="AA21" s="316"/>
      <c r="AB21" s="316"/>
      <c r="AC21" s="316"/>
      <c r="AD21" s="316">
        <f t="shared" ref="AD21" si="3">IF(AD19=0, "-", SUM(AD19)/SUM(AD13,AD14))</f>
        <v>0.73170731707317072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709</v>
      </c>
      <c r="B22" s="974"/>
      <c r="C22" s="974"/>
      <c r="D22" s="974"/>
      <c r="E22" s="974"/>
      <c r="F22" s="975"/>
      <c r="G22" s="969" t="s">
        <v>333</v>
      </c>
      <c r="H22" s="222"/>
      <c r="I22" s="222"/>
      <c r="J22" s="222"/>
      <c r="K22" s="222"/>
      <c r="L22" s="222"/>
      <c r="M22" s="222"/>
      <c r="N22" s="222"/>
      <c r="O22" s="223"/>
      <c r="P22" s="934" t="s">
        <v>707</v>
      </c>
      <c r="Q22" s="222"/>
      <c r="R22" s="222"/>
      <c r="S22" s="222"/>
      <c r="T22" s="222"/>
      <c r="U22" s="222"/>
      <c r="V22" s="223"/>
      <c r="W22" s="934" t="s">
        <v>708</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723</v>
      </c>
      <c r="H23" s="971"/>
      <c r="I23" s="971"/>
      <c r="J23" s="971"/>
      <c r="K23" s="971"/>
      <c r="L23" s="971"/>
      <c r="M23" s="971"/>
      <c r="N23" s="971"/>
      <c r="O23" s="972"/>
      <c r="P23" s="920">
        <v>108</v>
      </c>
      <c r="Q23" s="921"/>
      <c r="R23" s="921"/>
      <c r="S23" s="921"/>
      <c r="T23" s="921"/>
      <c r="U23" s="921"/>
      <c r="V23" s="935"/>
      <c r="W23" s="920">
        <v>131</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4">
        <f>P29-SUM(P23:P27)</f>
        <v>0</v>
      </c>
      <c r="Q28" s="875"/>
      <c r="R28" s="875"/>
      <c r="S28" s="875"/>
      <c r="T28" s="875"/>
      <c r="U28" s="875"/>
      <c r="V28" s="876"/>
      <c r="W28" s="874">
        <f>W29-SUM(W23:W27)</f>
        <v>0</v>
      </c>
      <c r="X28" s="875"/>
      <c r="Y28" s="875"/>
      <c r="Z28" s="875"/>
      <c r="AA28" s="875"/>
      <c r="AB28" s="875"/>
      <c r="AC28" s="87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6">
        <f>AK13</f>
        <v>108</v>
      </c>
      <c r="Q29" s="657"/>
      <c r="R29" s="657"/>
      <c r="S29" s="657"/>
      <c r="T29" s="657"/>
      <c r="U29" s="657"/>
      <c r="V29" s="658"/>
      <c r="W29" s="952">
        <f>AR13</f>
        <v>131</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5" t="s">
        <v>412</v>
      </c>
      <c r="AJ30" s="915"/>
      <c r="AK30" s="915"/>
      <c r="AL30" s="854"/>
      <c r="AM30" s="915" t="s">
        <v>509</v>
      </c>
      <c r="AN30" s="915"/>
      <c r="AO30" s="915"/>
      <c r="AP30" s="854"/>
      <c r="AQ30" s="766" t="s">
        <v>232</v>
      </c>
      <c r="AR30" s="767"/>
      <c r="AS30" s="767"/>
      <c r="AT30" s="768"/>
      <c r="AU30" s="773" t="s">
        <v>134</v>
      </c>
      <c r="AV30" s="773"/>
      <c r="AW30" s="773"/>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720</v>
      </c>
      <c r="AR31" s="201"/>
      <c r="AS31" s="136" t="s">
        <v>233</v>
      </c>
      <c r="AT31" s="137"/>
      <c r="AU31" s="200" t="s">
        <v>720</v>
      </c>
      <c r="AV31" s="200"/>
      <c r="AW31" s="392" t="s">
        <v>179</v>
      </c>
      <c r="AX31" s="393"/>
    </row>
    <row r="32" spans="1:50" ht="23.25" customHeight="1" x14ac:dyDescent="0.15">
      <c r="A32" s="397"/>
      <c r="B32" s="395"/>
      <c r="C32" s="395"/>
      <c r="D32" s="395"/>
      <c r="E32" s="395"/>
      <c r="F32" s="396"/>
      <c r="G32" s="562" t="s">
        <v>720</v>
      </c>
      <c r="H32" s="563"/>
      <c r="I32" s="563"/>
      <c r="J32" s="563"/>
      <c r="K32" s="563"/>
      <c r="L32" s="563"/>
      <c r="M32" s="563"/>
      <c r="N32" s="563"/>
      <c r="O32" s="564"/>
      <c r="P32" s="108" t="s">
        <v>720</v>
      </c>
      <c r="Q32" s="108"/>
      <c r="R32" s="108"/>
      <c r="S32" s="108"/>
      <c r="T32" s="108"/>
      <c r="U32" s="108"/>
      <c r="V32" s="108"/>
      <c r="W32" s="108"/>
      <c r="X32" s="109"/>
      <c r="Y32" s="470" t="s">
        <v>12</v>
      </c>
      <c r="Z32" s="530"/>
      <c r="AA32" s="531"/>
      <c r="AB32" s="460" t="s">
        <v>720</v>
      </c>
      <c r="AC32" s="460"/>
      <c r="AD32" s="460"/>
      <c r="AE32" s="218" t="s">
        <v>720</v>
      </c>
      <c r="AF32" s="219"/>
      <c r="AG32" s="219"/>
      <c r="AH32" s="219"/>
      <c r="AI32" s="218" t="s">
        <v>720</v>
      </c>
      <c r="AJ32" s="219"/>
      <c r="AK32" s="219"/>
      <c r="AL32" s="219"/>
      <c r="AM32" s="218" t="s">
        <v>720</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5"/>
      <c r="H33" s="566"/>
      <c r="I33" s="566"/>
      <c r="J33" s="566"/>
      <c r="K33" s="566"/>
      <c r="L33" s="566"/>
      <c r="M33" s="566"/>
      <c r="N33" s="566"/>
      <c r="O33" s="567"/>
      <c r="P33" s="111"/>
      <c r="Q33" s="111"/>
      <c r="R33" s="111"/>
      <c r="S33" s="111"/>
      <c r="T33" s="111"/>
      <c r="U33" s="111"/>
      <c r="V33" s="111"/>
      <c r="W33" s="111"/>
      <c r="X33" s="112"/>
      <c r="Y33" s="446" t="s">
        <v>54</v>
      </c>
      <c r="Z33" s="441"/>
      <c r="AA33" s="442"/>
      <c r="AB33" s="522" t="s">
        <v>720</v>
      </c>
      <c r="AC33" s="522"/>
      <c r="AD33" s="522"/>
      <c r="AE33" s="218" t="s">
        <v>720</v>
      </c>
      <c r="AF33" s="219"/>
      <c r="AG33" s="219"/>
      <c r="AH33" s="219"/>
      <c r="AI33" s="218" t="s">
        <v>720</v>
      </c>
      <c r="AJ33" s="219"/>
      <c r="AK33" s="219"/>
      <c r="AL33" s="219"/>
      <c r="AM33" s="218" t="s">
        <v>720</v>
      </c>
      <c r="AN33" s="219"/>
      <c r="AO33" s="219"/>
      <c r="AP33" s="219"/>
      <c r="AQ33" s="336" t="s">
        <v>720</v>
      </c>
      <c r="AR33" s="208"/>
      <c r="AS33" s="208"/>
      <c r="AT33" s="337"/>
      <c r="AU33" s="219" t="s">
        <v>720</v>
      </c>
      <c r="AV33" s="219"/>
      <c r="AW33" s="219"/>
      <c r="AX33" s="221"/>
    </row>
    <row r="34" spans="1:51" ht="23.25" customHeight="1" x14ac:dyDescent="0.15">
      <c r="A34" s="397"/>
      <c r="B34" s="395"/>
      <c r="C34" s="395"/>
      <c r="D34" s="395"/>
      <c r="E34" s="395"/>
      <c r="F34" s="396"/>
      <c r="G34" s="568"/>
      <c r="H34" s="569"/>
      <c r="I34" s="569"/>
      <c r="J34" s="569"/>
      <c r="K34" s="569"/>
      <c r="L34" s="569"/>
      <c r="M34" s="569"/>
      <c r="N34" s="569"/>
      <c r="O34" s="570"/>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720</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2"/>
      <c r="H39" s="563"/>
      <c r="I39" s="563"/>
      <c r="J39" s="563"/>
      <c r="K39" s="563"/>
      <c r="L39" s="563"/>
      <c r="M39" s="563"/>
      <c r="N39" s="563"/>
      <c r="O39" s="564"/>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5"/>
      <c r="H40" s="566"/>
      <c r="I40" s="566"/>
      <c r="J40" s="566"/>
      <c r="K40" s="566"/>
      <c r="L40" s="566"/>
      <c r="M40" s="566"/>
      <c r="N40" s="566"/>
      <c r="O40" s="567"/>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8"/>
      <c r="H41" s="569"/>
      <c r="I41" s="569"/>
      <c r="J41" s="569"/>
      <c r="K41" s="569"/>
      <c r="L41" s="569"/>
      <c r="M41" s="569"/>
      <c r="N41" s="569"/>
      <c r="O41" s="570"/>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2"/>
      <c r="H46" s="563"/>
      <c r="I46" s="563"/>
      <c r="J46" s="563"/>
      <c r="K46" s="563"/>
      <c r="L46" s="563"/>
      <c r="M46" s="563"/>
      <c r="N46" s="563"/>
      <c r="O46" s="564"/>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5"/>
      <c r="H47" s="566"/>
      <c r="I47" s="566"/>
      <c r="J47" s="566"/>
      <c r="K47" s="566"/>
      <c r="L47" s="566"/>
      <c r="M47" s="566"/>
      <c r="N47" s="566"/>
      <c r="O47" s="567"/>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8"/>
      <c r="H48" s="569"/>
      <c r="I48" s="569"/>
      <c r="J48" s="569"/>
      <c r="K48" s="569"/>
      <c r="L48" s="569"/>
      <c r="M48" s="569"/>
      <c r="N48" s="569"/>
      <c r="O48" s="570"/>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2"/>
      <c r="H53" s="563"/>
      <c r="I53" s="563"/>
      <c r="J53" s="563"/>
      <c r="K53" s="563"/>
      <c r="L53" s="563"/>
      <c r="M53" s="563"/>
      <c r="N53" s="563"/>
      <c r="O53" s="564"/>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5"/>
      <c r="H54" s="566"/>
      <c r="I54" s="566"/>
      <c r="J54" s="566"/>
      <c r="K54" s="566"/>
      <c r="L54" s="566"/>
      <c r="M54" s="566"/>
      <c r="N54" s="566"/>
      <c r="O54" s="567"/>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8"/>
      <c r="H55" s="569"/>
      <c r="I55" s="569"/>
      <c r="J55" s="569"/>
      <c r="K55" s="569"/>
      <c r="L55" s="569"/>
      <c r="M55" s="569"/>
      <c r="N55" s="569"/>
      <c r="O55" s="570"/>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2"/>
      <c r="H60" s="563"/>
      <c r="I60" s="563"/>
      <c r="J60" s="563"/>
      <c r="K60" s="563"/>
      <c r="L60" s="563"/>
      <c r="M60" s="563"/>
      <c r="N60" s="563"/>
      <c r="O60" s="564"/>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5"/>
      <c r="H61" s="566"/>
      <c r="I61" s="566"/>
      <c r="J61" s="566"/>
      <c r="K61" s="566"/>
      <c r="L61" s="566"/>
      <c r="M61" s="566"/>
      <c r="N61" s="566"/>
      <c r="O61" s="567"/>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8"/>
      <c r="H62" s="569"/>
      <c r="I62" s="569"/>
      <c r="J62" s="569"/>
      <c r="K62" s="569"/>
      <c r="L62" s="569"/>
      <c r="M62" s="569"/>
      <c r="N62" s="569"/>
      <c r="O62" s="570"/>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8"/>
      <c r="AY79">
        <f>COUNTIF($AR$79,"☑")</f>
        <v>0</v>
      </c>
    </row>
    <row r="80" spans="1:51" ht="18.75"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1"/>
      <c r="B82" s="526"/>
      <c r="C82" s="424"/>
      <c r="D82" s="424"/>
      <c r="E82" s="424"/>
      <c r="F82" s="425"/>
      <c r="G82" s="675" t="s">
        <v>724</v>
      </c>
      <c r="H82" s="675"/>
      <c r="I82" s="675"/>
      <c r="J82" s="675"/>
      <c r="K82" s="675"/>
      <c r="L82" s="675"/>
      <c r="M82" s="675"/>
      <c r="N82" s="675"/>
      <c r="O82" s="675"/>
      <c r="P82" s="675"/>
      <c r="Q82" s="675"/>
      <c r="R82" s="675"/>
      <c r="S82" s="675"/>
      <c r="T82" s="675"/>
      <c r="U82" s="675"/>
      <c r="V82" s="675"/>
      <c r="W82" s="675"/>
      <c r="X82" s="675"/>
      <c r="Y82" s="675"/>
      <c r="Z82" s="675"/>
      <c r="AA82" s="676"/>
      <c r="AB82" s="880" t="s">
        <v>725</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13.5"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20.25"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720</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1"/>
      <c r="B87" s="424"/>
      <c r="C87" s="424"/>
      <c r="D87" s="424"/>
      <c r="E87" s="424"/>
      <c r="F87" s="425"/>
      <c r="G87" s="107" t="s">
        <v>727</v>
      </c>
      <c r="H87" s="108"/>
      <c r="I87" s="108"/>
      <c r="J87" s="108"/>
      <c r="K87" s="108"/>
      <c r="L87" s="108"/>
      <c r="M87" s="108"/>
      <c r="N87" s="108"/>
      <c r="O87" s="109"/>
      <c r="P87" s="128" t="s">
        <v>726</v>
      </c>
      <c r="Q87" s="108"/>
      <c r="R87" s="108"/>
      <c r="S87" s="108"/>
      <c r="T87" s="108"/>
      <c r="U87" s="108"/>
      <c r="V87" s="108"/>
      <c r="W87" s="108"/>
      <c r="X87" s="109"/>
      <c r="Y87" s="559" t="s">
        <v>62</v>
      </c>
      <c r="Z87" s="560"/>
      <c r="AA87" s="561"/>
      <c r="AB87" s="460" t="s">
        <v>731</v>
      </c>
      <c r="AC87" s="460"/>
      <c r="AD87" s="460"/>
      <c r="AE87" s="218">
        <v>66</v>
      </c>
      <c r="AF87" s="219"/>
      <c r="AG87" s="219"/>
      <c r="AH87" s="219"/>
      <c r="AI87" s="218">
        <v>59.6</v>
      </c>
      <c r="AJ87" s="219"/>
      <c r="AK87" s="219"/>
      <c r="AL87" s="219"/>
      <c r="AM87" s="218">
        <v>63.3</v>
      </c>
      <c r="AN87" s="219"/>
      <c r="AO87" s="219"/>
      <c r="AP87" s="219"/>
      <c r="AQ87" s="336" t="s">
        <v>720</v>
      </c>
      <c r="AR87" s="208"/>
      <c r="AS87" s="208"/>
      <c r="AT87" s="337"/>
      <c r="AU87" s="219"/>
      <c r="AV87" s="219"/>
      <c r="AW87" s="219"/>
      <c r="AX87" s="221"/>
      <c r="AY87">
        <f t="shared" si="10"/>
        <v>1</v>
      </c>
    </row>
    <row r="88" spans="1:60" ht="23.25" customHeight="1" x14ac:dyDescent="0.15">
      <c r="A88" s="861"/>
      <c r="B88" s="424"/>
      <c r="C88" s="424"/>
      <c r="D88" s="424"/>
      <c r="E88" s="424"/>
      <c r="F88" s="425"/>
      <c r="G88" s="110"/>
      <c r="H88" s="111"/>
      <c r="I88" s="111"/>
      <c r="J88" s="111"/>
      <c r="K88" s="111"/>
      <c r="L88" s="111"/>
      <c r="M88" s="111"/>
      <c r="N88" s="111"/>
      <c r="O88" s="112"/>
      <c r="P88" s="168"/>
      <c r="Q88" s="111"/>
      <c r="R88" s="111"/>
      <c r="S88" s="111"/>
      <c r="T88" s="111"/>
      <c r="U88" s="111"/>
      <c r="V88" s="111"/>
      <c r="W88" s="111"/>
      <c r="X88" s="112"/>
      <c r="Y88" s="457" t="s">
        <v>54</v>
      </c>
      <c r="Z88" s="458"/>
      <c r="AA88" s="459"/>
      <c r="AB88" s="522" t="s">
        <v>731</v>
      </c>
      <c r="AC88" s="522"/>
      <c r="AD88" s="522"/>
      <c r="AE88" s="218">
        <v>70</v>
      </c>
      <c r="AF88" s="219"/>
      <c r="AG88" s="219"/>
      <c r="AH88" s="219"/>
      <c r="AI88" s="218">
        <v>70</v>
      </c>
      <c r="AJ88" s="219"/>
      <c r="AK88" s="219"/>
      <c r="AL88" s="219"/>
      <c r="AM88" s="218">
        <v>70</v>
      </c>
      <c r="AN88" s="219"/>
      <c r="AO88" s="219"/>
      <c r="AP88" s="219"/>
      <c r="AQ88" s="336" t="s">
        <v>720</v>
      </c>
      <c r="AR88" s="208"/>
      <c r="AS88" s="208"/>
      <c r="AT88" s="337"/>
      <c r="AU88" s="219">
        <v>70</v>
      </c>
      <c r="AV88" s="219"/>
      <c r="AW88" s="219"/>
      <c r="AX88" s="221"/>
      <c r="AY88">
        <f t="shared" si="10"/>
        <v>1</v>
      </c>
      <c r="AZ88" s="10"/>
      <c r="BA88" s="10"/>
      <c r="BB88" s="10"/>
      <c r="BC88" s="10"/>
    </row>
    <row r="89" spans="1:60" ht="23.25" customHeight="1" x14ac:dyDescent="0.15">
      <c r="A89" s="861"/>
      <c r="B89" s="528"/>
      <c r="C89" s="528"/>
      <c r="D89" s="528"/>
      <c r="E89" s="528"/>
      <c r="F89" s="529"/>
      <c r="G89" s="113"/>
      <c r="H89" s="114"/>
      <c r="I89" s="114"/>
      <c r="J89" s="114"/>
      <c r="K89" s="114"/>
      <c r="L89" s="114"/>
      <c r="M89" s="114"/>
      <c r="N89" s="114"/>
      <c r="O89" s="115"/>
      <c r="P89" s="130"/>
      <c r="Q89" s="114"/>
      <c r="R89" s="114"/>
      <c r="S89" s="114"/>
      <c r="T89" s="114"/>
      <c r="U89" s="114"/>
      <c r="V89" s="114"/>
      <c r="W89" s="114"/>
      <c r="X89" s="115"/>
      <c r="Y89" s="457" t="s">
        <v>13</v>
      </c>
      <c r="Z89" s="458"/>
      <c r="AA89" s="459"/>
      <c r="AB89" s="593" t="s">
        <v>14</v>
      </c>
      <c r="AC89" s="593"/>
      <c r="AD89" s="593"/>
      <c r="AE89" s="225">
        <v>93.3</v>
      </c>
      <c r="AF89" s="226"/>
      <c r="AG89" s="226"/>
      <c r="AH89" s="226"/>
      <c r="AI89" s="225">
        <v>85.1</v>
      </c>
      <c r="AJ89" s="226"/>
      <c r="AK89" s="226"/>
      <c r="AL89" s="226"/>
      <c r="AM89" s="225">
        <v>90.4</v>
      </c>
      <c r="AN89" s="226"/>
      <c r="AO89" s="226"/>
      <c r="AP89" s="226"/>
      <c r="AQ89" s="336" t="s">
        <v>720</v>
      </c>
      <c r="AR89" s="208"/>
      <c r="AS89" s="208"/>
      <c r="AT89" s="337"/>
      <c r="AU89" s="219"/>
      <c r="AV89" s="219"/>
      <c r="AW89" s="219"/>
      <c r="AX89" s="221"/>
      <c r="AY89">
        <f t="shared" si="10"/>
        <v>1</v>
      </c>
      <c r="AZ89" s="10"/>
      <c r="BA89" s="10"/>
      <c r="BB89" s="10"/>
      <c r="BC89" s="10"/>
      <c r="BD89" s="10"/>
      <c r="BE89" s="10"/>
      <c r="BF89" s="10"/>
      <c r="BG89" s="10"/>
      <c r="BH89" s="10"/>
    </row>
    <row r="90" spans="1:60" ht="18.75"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1</v>
      </c>
    </row>
    <row r="91" spans="1:60" ht="18.75"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720</v>
      </c>
      <c r="AR91" s="200"/>
      <c r="AS91" s="136" t="s">
        <v>233</v>
      </c>
      <c r="AT91" s="137"/>
      <c r="AU91" s="200">
        <v>3</v>
      </c>
      <c r="AV91" s="200"/>
      <c r="AW91" s="392" t="s">
        <v>179</v>
      </c>
      <c r="AX91" s="393"/>
      <c r="AY91">
        <f>$AY$90</f>
        <v>1</v>
      </c>
      <c r="AZ91" s="10"/>
      <c r="BA91" s="10"/>
      <c r="BB91" s="10"/>
      <c r="BC91" s="10"/>
    </row>
    <row r="92" spans="1:60" ht="23.25" customHeight="1" x14ac:dyDescent="0.15">
      <c r="A92" s="861"/>
      <c r="B92" s="424"/>
      <c r="C92" s="424"/>
      <c r="D92" s="424"/>
      <c r="E92" s="424"/>
      <c r="F92" s="425"/>
      <c r="G92" s="107" t="s">
        <v>728</v>
      </c>
      <c r="H92" s="108"/>
      <c r="I92" s="108"/>
      <c r="J92" s="108"/>
      <c r="K92" s="108"/>
      <c r="L92" s="108"/>
      <c r="M92" s="108"/>
      <c r="N92" s="108"/>
      <c r="O92" s="109"/>
      <c r="P92" s="108" t="s">
        <v>726</v>
      </c>
      <c r="Q92" s="513"/>
      <c r="R92" s="513"/>
      <c r="S92" s="513"/>
      <c r="T92" s="513"/>
      <c r="U92" s="513"/>
      <c r="V92" s="513"/>
      <c r="W92" s="513"/>
      <c r="X92" s="514"/>
      <c r="Y92" s="559" t="s">
        <v>62</v>
      </c>
      <c r="Z92" s="560"/>
      <c r="AA92" s="561"/>
      <c r="AB92" s="460" t="s">
        <v>731</v>
      </c>
      <c r="AC92" s="460"/>
      <c r="AD92" s="460"/>
      <c r="AE92" s="218">
        <v>66.8</v>
      </c>
      <c r="AF92" s="219"/>
      <c r="AG92" s="219"/>
      <c r="AH92" s="219"/>
      <c r="AI92" s="218" t="s">
        <v>720</v>
      </c>
      <c r="AJ92" s="219"/>
      <c r="AK92" s="219"/>
      <c r="AL92" s="219"/>
      <c r="AM92" s="218">
        <v>67.599999999999994</v>
      </c>
      <c r="AN92" s="219"/>
      <c r="AO92" s="219"/>
      <c r="AP92" s="219"/>
      <c r="AQ92" s="336" t="s">
        <v>720</v>
      </c>
      <c r="AR92" s="208"/>
      <c r="AS92" s="208"/>
      <c r="AT92" s="337"/>
      <c r="AU92" s="219"/>
      <c r="AV92" s="219"/>
      <c r="AW92" s="219"/>
      <c r="AX92" s="221"/>
      <c r="AY92">
        <f t="shared" ref="AY92:AY94" si="11">$AY$90</f>
        <v>1</v>
      </c>
      <c r="AZ92" s="10"/>
      <c r="BA92" s="10"/>
      <c r="BB92" s="10"/>
      <c r="BC92" s="10"/>
      <c r="BD92" s="10"/>
      <c r="BE92" s="10"/>
      <c r="BF92" s="10"/>
      <c r="BG92" s="10"/>
      <c r="BH92" s="10"/>
    </row>
    <row r="93" spans="1:60" ht="23.25"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731</v>
      </c>
      <c r="AC93" s="522"/>
      <c r="AD93" s="522"/>
      <c r="AE93" s="218">
        <v>71.5</v>
      </c>
      <c r="AF93" s="219"/>
      <c r="AG93" s="219"/>
      <c r="AH93" s="219"/>
      <c r="AI93" s="218" t="s">
        <v>720</v>
      </c>
      <c r="AJ93" s="219"/>
      <c r="AK93" s="219"/>
      <c r="AL93" s="219"/>
      <c r="AM93" s="218">
        <v>70</v>
      </c>
      <c r="AN93" s="219"/>
      <c r="AO93" s="219"/>
      <c r="AP93" s="219"/>
      <c r="AQ93" s="336" t="s">
        <v>720</v>
      </c>
      <c r="AR93" s="208"/>
      <c r="AS93" s="208"/>
      <c r="AT93" s="337"/>
      <c r="AU93" s="219">
        <v>70</v>
      </c>
      <c r="AV93" s="219"/>
      <c r="AW93" s="219"/>
      <c r="AX93" s="221"/>
      <c r="AY93">
        <f t="shared" si="11"/>
        <v>1</v>
      </c>
    </row>
    <row r="94" spans="1:60" ht="23.25" customHeight="1" thickBot="1" x14ac:dyDescent="0.2">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78"/>
      <c r="Y94" s="457" t="s">
        <v>13</v>
      </c>
      <c r="Z94" s="458"/>
      <c r="AA94" s="459"/>
      <c r="AB94" s="593" t="s">
        <v>14</v>
      </c>
      <c r="AC94" s="593"/>
      <c r="AD94" s="593"/>
      <c r="AE94" s="225">
        <v>93.4</v>
      </c>
      <c r="AF94" s="226"/>
      <c r="AG94" s="226"/>
      <c r="AH94" s="226"/>
      <c r="AI94" s="225" t="s">
        <v>720</v>
      </c>
      <c r="AJ94" s="226"/>
      <c r="AK94" s="226"/>
      <c r="AL94" s="226"/>
      <c r="AM94" s="225">
        <v>96.6</v>
      </c>
      <c r="AN94" s="226"/>
      <c r="AO94" s="226"/>
      <c r="AP94" s="226"/>
      <c r="AQ94" s="336" t="s">
        <v>720</v>
      </c>
      <c r="AR94" s="208"/>
      <c r="AS94" s="208"/>
      <c r="AT94" s="337"/>
      <c r="AU94" s="219"/>
      <c r="AV94" s="219"/>
      <c r="AW94" s="219"/>
      <c r="AX94" s="221"/>
      <c r="AY94">
        <f t="shared" si="11"/>
        <v>1</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59" t="s">
        <v>62</v>
      </c>
      <c r="Z97" s="560"/>
      <c r="AA97" s="561"/>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v>12035</v>
      </c>
      <c r="AF101" s="282"/>
      <c r="AG101" s="282"/>
      <c r="AH101" s="282"/>
      <c r="AI101" s="282">
        <v>10590</v>
      </c>
      <c r="AJ101" s="282"/>
      <c r="AK101" s="282"/>
      <c r="AL101" s="282"/>
      <c r="AM101" s="282">
        <v>10470</v>
      </c>
      <c r="AN101" s="282"/>
      <c r="AO101" s="282"/>
      <c r="AP101" s="282"/>
      <c r="AQ101" s="282" t="s">
        <v>778</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v>17000</v>
      </c>
      <c r="AF102" s="282"/>
      <c r="AG102" s="282"/>
      <c r="AH102" s="282"/>
      <c r="AI102" s="282">
        <v>17000</v>
      </c>
      <c r="AJ102" s="282"/>
      <c r="AK102" s="282"/>
      <c r="AL102" s="282"/>
      <c r="AM102" s="282">
        <v>17000</v>
      </c>
      <c r="AN102" s="282"/>
      <c r="AO102" s="282"/>
      <c r="AP102" s="282"/>
      <c r="AQ102" s="282">
        <v>17000</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18"/>
      <c r="B104" s="419"/>
      <c r="C104" s="419"/>
      <c r="D104" s="419"/>
      <c r="E104" s="419"/>
      <c r="F104" s="420"/>
      <c r="G104" s="108" t="s">
        <v>730</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732</v>
      </c>
      <c r="AC104" s="545"/>
      <c r="AD104" s="546"/>
      <c r="AE104" s="282">
        <v>12855</v>
      </c>
      <c r="AF104" s="282"/>
      <c r="AG104" s="282"/>
      <c r="AH104" s="282"/>
      <c r="AI104" s="282" t="s">
        <v>720</v>
      </c>
      <c r="AJ104" s="282"/>
      <c r="AK104" s="282"/>
      <c r="AL104" s="282"/>
      <c r="AM104" s="282">
        <v>12777</v>
      </c>
      <c r="AN104" s="282"/>
      <c r="AO104" s="282"/>
      <c r="AP104" s="282"/>
      <c r="AQ104" s="282" t="s">
        <v>778</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732</v>
      </c>
      <c r="AC105" s="468"/>
      <c r="AD105" s="469"/>
      <c r="AE105" s="282">
        <v>12000</v>
      </c>
      <c r="AF105" s="282"/>
      <c r="AG105" s="282"/>
      <c r="AH105" s="282"/>
      <c r="AI105" s="282" t="s">
        <v>720</v>
      </c>
      <c r="AJ105" s="282"/>
      <c r="AK105" s="282"/>
      <c r="AL105" s="282"/>
      <c r="AM105" s="282">
        <v>12000</v>
      </c>
      <c r="AN105" s="282"/>
      <c r="AO105" s="282"/>
      <c r="AP105" s="282"/>
      <c r="AQ105" s="282">
        <v>12000</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0" t="s">
        <v>544</v>
      </c>
      <c r="AR115" s="591"/>
      <c r="AS115" s="591"/>
      <c r="AT115" s="591"/>
      <c r="AU115" s="591"/>
      <c r="AV115" s="591"/>
      <c r="AW115" s="591"/>
      <c r="AX115" s="592"/>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737</v>
      </c>
      <c r="AC116" s="462"/>
      <c r="AD116" s="463"/>
      <c r="AE116" s="282">
        <v>3789</v>
      </c>
      <c r="AF116" s="282"/>
      <c r="AG116" s="282"/>
      <c r="AH116" s="282"/>
      <c r="AI116" s="282">
        <v>4403</v>
      </c>
      <c r="AJ116" s="282"/>
      <c r="AK116" s="282"/>
      <c r="AL116" s="282"/>
      <c r="AM116" s="282">
        <v>4177</v>
      </c>
      <c r="AN116" s="282"/>
      <c r="AO116" s="282"/>
      <c r="AP116" s="282"/>
      <c r="AQ116" s="218" t="s">
        <v>778</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89" t="s">
        <v>738</v>
      </c>
      <c r="AF117" s="550"/>
      <c r="AG117" s="550"/>
      <c r="AH117" s="550"/>
      <c r="AI117" s="589" t="s">
        <v>739</v>
      </c>
      <c r="AJ117" s="550"/>
      <c r="AK117" s="550"/>
      <c r="AL117" s="550"/>
      <c r="AM117" s="589" t="s">
        <v>740</v>
      </c>
      <c r="AN117" s="550"/>
      <c r="AO117" s="550"/>
      <c r="AP117" s="550"/>
      <c r="AQ117" s="550" t="s">
        <v>780</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0" t="s">
        <v>544</v>
      </c>
      <c r="AR118" s="591"/>
      <c r="AS118" s="591"/>
      <c r="AT118" s="591"/>
      <c r="AU118" s="591"/>
      <c r="AV118" s="591"/>
      <c r="AW118" s="591"/>
      <c r="AX118" s="592"/>
      <c r="AY118" s="92">
        <f>IF(SUBSTITUTE(SUBSTITUTE($G$119,"／",""),"　","")="",0,1)</f>
        <v>1</v>
      </c>
    </row>
    <row r="119" spans="1:51" ht="23.25" customHeight="1" x14ac:dyDescent="0.15">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737</v>
      </c>
      <c r="AC119" s="462"/>
      <c r="AD119" s="463"/>
      <c r="AE119" s="282">
        <v>2703</v>
      </c>
      <c r="AF119" s="282"/>
      <c r="AG119" s="282"/>
      <c r="AH119" s="282"/>
      <c r="AI119" s="282" t="s">
        <v>720</v>
      </c>
      <c r="AJ119" s="282"/>
      <c r="AK119" s="282"/>
      <c r="AL119" s="282"/>
      <c r="AM119" s="282">
        <v>1551</v>
      </c>
      <c r="AN119" s="282"/>
      <c r="AO119" s="282"/>
      <c r="AP119" s="282"/>
      <c r="AQ119" s="282" t="s">
        <v>778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736</v>
      </c>
      <c r="AC120" s="472"/>
      <c r="AD120" s="473"/>
      <c r="AE120" s="589" t="s">
        <v>735</v>
      </c>
      <c r="AF120" s="550"/>
      <c r="AG120" s="550"/>
      <c r="AH120" s="550"/>
      <c r="AI120" s="550" t="s">
        <v>720</v>
      </c>
      <c r="AJ120" s="550"/>
      <c r="AK120" s="550"/>
      <c r="AL120" s="550"/>
      <c r="AM120" s="589" t="s">
        <v>741</v>
      </c>
      <c r="AN120" s="550"/>
      <c r="AO120" s="550"/>
      <c r="AP120" s="550"/>
      <c r="AQ120" s="550" t="s">
        <v>781</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0" t="s">
        <v>544</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0" t="s">
        <v>544</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390</v>
      </c>
      <c r="AF127" s="247"/>
      <c r="AG127" s="247"/>
      <c r="AH127" s="247"/>
      <c r="AI127" s="247" t="s">
        <v>412</v>
      </c>
      <c r="AJ127" s="247"/>
      <c r="AK127" s="247"/>
      <c r="AL127" s="247"/>
      <c r="AM127" s="247" t="s">
        <v>509</v>
      </c>
      <c r="AN127" s="247"/>
      <c r="AO127" s="247"/>
      <c r="AP127" s="247"/>
      <c r="AQ127" s="590" t="s">
        <v>544</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32"/>
      <c r="E430" s="175" t="s">
        <v>399</v>
      </c>
      <c r="F430" s="894"/>
      <c r="G430" s="895" t="s">
        <v>252</v>
      </c>
      <c r="H430" s="126"/>
      <c r="I430" s="126"/>
      <c r="J430" s="896" t="s">
        <v>720</v>
      </c>
      <c r="K430" s="897"/>
      <c r="L430" s="897"/>
      <c r="M430" s="897"/>
      <c r="N430" s="897"/>
      <c r="O430" s="897"/>
      <c r="P430" s="897"/>
      <c r="Q430" s="897"/>
      <c r="R430" s="897"/>
      <c r="S430" s="897"/>
      <c r="T430" s="898"/>
      <c r="U430" s="587" t="s">
        <v>720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5.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719</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57.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719</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719</v>
      </c>
      <c r="AE704" s="782"/>
      <c r="AF704" s="782"/>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719</v>
      </c>
      <c r="AE705" s="714"/>
      <c r="AF705" s="714"/>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745</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745</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747</v>
      </c>
      <c r="AE708" s="604"/>
      <c r="AF708" s="604"/>
      <c r="AG708" s="741" t="s">
        <v>720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747</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719</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719</v>
      </c>
      <c r="AE712" s="782"/>
      <c r="AF712" s="782"/>
      <c r="AG712" s="806" t="s">
        <v>779</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747</v>
      </c>
      <c r="AE713" s="323"/>
      <c r="AF713" s="662"/>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5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719</v>
      </c>
      <c r="AE714" s="804"/>
      <c r="AF714" s="805"/>
      <c r="AG714" s="735" t="s">
        <v>750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747</v>
      </c>
      <c r="AE715" s="604"/>
      <c r="AF715" s="655"/>
      <c r="AG715" s="741" t="s">
        <v>720</v>
      </c>
      <c r="AH715" s="742"/>
      <c r="AI715" s="742"/>
      <c r="AJ715" s="742"/>
      <c r="AK715" s="742"/>
      <c r="AL715" s="742"/>
      <c r="AM715" s="742"/>
      <c r="AN715" s="742"/>
      <c r="AO715" s="742"/>
      <c r="AP715" s="742"/>
      <c r="AQ715" s="742"/>
      <c r="AR715" s="742"/>
      <c r="AS715" s="742"/>
      <c r="AT715" s="742"/>
      <c r="AU715" s="742"/>
      <c r="AV715" s="742"/>
      <c r="AW715" s="742"/>
      <c r="AX715" s="743"/>
    </row>
    <row r="716" spans="1:50" ht="54.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719</v>
      </c>
      <c r="AE716" s="626"/>
      <c r="AF716" s="626"/>
      <c r="AG716" s="104" t="s">
        <v>777</v>
      </c>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747</v>
      </c>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5" t="s">
        <v>754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9"/>
      <c r="B727" s="800"/>
      <c r="C727" s="747" t="s">
        <v>57</v>
      </c>
      <c r="D727" s="748"/>
      <c r="E727" s="748"/>
      <c r="F727" s="749"/>
      <c r="G727" s="573" t="s">
        <v>755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753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3" customHeight="1" thickBot="1" x14ac:dyDescent="0.2">
      <c r="A731" s="672" t="s">
        <v>137</v>
      </c>
      <c r="B731" s="673"/>
      <c r="C731" s="673"/>
      <c r="D731" s="673"/>
      <c r="E731" s="674"/>
      <c r="F731" s="728" t="s">
        <v>782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57.75" customHeight="1" thickBot="1" x14ac:dyDescent="0.2">
      <c r="A733" s="672" t="s">
        <v>138</v>
      </c>
      <c r="B733" s="673"/>
      <c r="C733" s="673"/>
      <c r="D733" s="673"/>
      <c r="E733" s="674"/>
      <c r="F733" s="636" t="s">
        <v>783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1" t="s">
        <v>674</v>
      </c>
      <c r="B737" s="211"/>
      <c r="C737" s="211"/>
      <c r="D737" s="212"/>
      <c r="E737" s="955" t="s">
        <v>720</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397</v>
      </c>
      <c r="B738" s="361"/>
      <c r="C738" s="361"/>
      <c r="D738" s="361"/>
      <c r="E738" s="955" t="s">
        <v>756</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396</v>
      </c>
      <c r="B739" s="361"/>
      <c r="C739" s="361"/>
      <c r="D739" s="361"/>
      <c r="E739" s="955" t="s">
        <v>757</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395</v>
      </c>
      <c r="B740" s="361"/>
      <c r="C740" s="361"/>
      <c r="D740" s="361"/>
      <c r="E740" s="955" t="s">
        <v>758</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394</v>
      </c>
      <c r="B741" s="361"/>
      <c r="C741" s="361"/>
      <c r="D741" s="361"/>
      <c r="E741" s="955" t="s">
        <v>759</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393</v>
      </c>
      <c r="B742" s="361"/>
      <c r="C742" s="361"/>
      <c r="D742" s="361"/>
      <c r="E742" s="955" t="s">
        <v>720</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392</v>
      </c>
      <c r="B743" s="361"/>
      <c r="C743" s="361"/>
      <c r="D743" s="361"/>
      <c r="E743" s="955" t="s">
        <v>760</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391</v>
      </c>
      <c r="B744" s="361"/>
      <c r="C744" s="361"/>
      <c r="D744" s="361"/>
      <c r="E744" s="955" t="s">
        <v>761</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390</v>
      </c>
      <c r="B745" s="361"/>
      <c r="C745" s="361"/>
      <c r="D745" s="361"/>
      <c r="E745" s="992" t="s">
        <v>762</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547</v>
      </c>
      <c r="B746" s="361"/>
      <c r="C746" s="361"/>
      <c r="D746" s="361"/>
      <c r="E746" s="961" t="s">
        <v>713</v>
      </c>
      <c r="F746" s="959"/>
      <c r="G746" s="959"/>
      <c r="H746" s="100" t="str">
        <f>IF(E746="","","-")</f>
        <v>-</v>
      </c>
      <c r="I746" s="959"/>
      <c r="J746" s="959"/>
      <c r="K746" s="100" t="str">
        <f>IF(I746="","","-")</f>
        <v/>
      </c>
      <c r="L746" s="960">
        <v>935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713</v>
      </c>
      <c r="F747" s="959"/>
      <c r="G747" s="959"/>
      <c r="H747" s="100" t="str">
        <f>IF(E747="","","-")</f>
        <v>-</v>
      </c>
      <c r="I747" s="959"/>
      <c r="J747" s="959"/>
      <c r="K747" s="100" t="str">
        <f>IF(I747="","","-")</f>
        <v/>
      </c>
      <c r="L747" s="960">
        <v>958</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384</v>
      </c>
      <c r="B748" s="614"/>
      <c r="C748" s="614"/>
      <c r="D748" s="614"/>
      <c r="E748" s="614"/>
      <c r="F748" s="615"/>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768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769</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763</v>
      </c>
      <c r="H789" s="670"/>
      <c r="I789" s="670"/>
      <c r="J789" s="670"/>
      <c r="K789" s="671"/>
      <c r="L789" s="663" t="s">
        <v>764</v>
      </c>
      <c r="M789" s="664"/>
      <c r="N789" s="664"/>
      <c r="O789" s="664"/>
      <c r="P789" s="664"/>
      <c r="Q789" s="664"/>
      <c r="R789" s="664"/>
      <c r="S789" s="664"/>
      <c r="T789" s="664"/>
      <c r="U789" s="664"/>
      <c r="V789" s="664"/>
      <c r="W789" s="664"/>
      <c r="X789" s="665"/>
      <c r="Y789" s="382">
        <v>27.4</v>
      </c>
      <c r="Z789" s="383"/>
      <c r="AA789" s="383"/>
      <c r="AB789" s="801"/>
      <c r="AC789" s="669" t="s">
        <v>763</v>
      </c>
      <c r="AD789" s="670"/>
      <c r="AE789" s="670"/>
      <c r="AF789" s="670"/>
      <c r="AG789" s="671"/>
      <c r="AH789" s="663" t="s">
        <v>764</v>
      </c>
      <c r="AI789" s="664"/>
      <c r="AJ789" s="664"/>
      <c r="AK789" s="664"/>
      <c r="AL789" s="664"/>
      <c r="AM789" s="664"/>
      <c r="AN789" s="664"/>
      <c r="AO789" s="664"/>
      <c r="AP789" s="664"/>
      <c r="AQ789" s="664"/>
      <c r="AR789" s="664"/>
      <c r="AS789" s="664"/>
      <c r="AT789" s="665"/>
      <c r="AU789" s="382">
        <v>8</v>
      </c>
      <c r="AV789" s="383"/>
      <c r="AW789" s="383"/>
      <c r="AX789" s="384"/>
    </row>
    <row r="790" spans="1:51" ht="24.75" customHeight="1" x14ac:dyDescent="0.15">
      <c r="A790" s="630"/>
      <c r="B790" s="631"/>
      <c r="C790" s="631"/>
      <c r="D790" s="631"/>
      <c r="E790" s="631"/>
      <c r="F790" s="632"/>
      <c r="G790" s="605" t="s">
        <v>765</v>
      </c>
      <c r="H790" s="606"/>
      <c r="I790" s="606"/>
      <c r="J790" s="606"/>
      <c r="K790" s="607"/>
      <c r="L790" s="597" t="s">
        <v>766</v>
      </c>
      <c r="M790" s="598"/>
      <c r="N790" s="598"/>
      <c r="O790" s="598"/>
      <c r="P790" s="598"/>
      <c r="Q790" s="598"/>
      <c r="R790" s="598"/>
      <c r="S790" s="598"/>
      <c r="T790" s="598"/>
      <c r="U790" s="598"/>
      <c r="V790" s="598"/>
      <c r="W790" s="598"/>
      <c r="X790" s="599"/>
      <c r="Y790" s="600">
        <v>6.8</v>
      </c>
      <c r="Z790" s="601"/>
      <c r="AA790" s="601"/>
      <c r="AB790" s="611"/>
      <c r="AC790" s="605" t="s">
        <v>765</v>
      </c>
      <c r="AD790" s="606"/>
      <c r="AE790" s="606"/>
      <c r="AF790" s="606"/>
      <c r="AG790" s="607"/>
      <c r="AH790" s="597" t="s">
        <v>770</v>
      </c>
      <c r="AI790" s="598"/>
      <c r="AJ790" s="598"/>
      <c r="AK790" s="598"/>
      <c r="AL790" s="598"/>
      <c r="AM790" s="598"/>
      <c r="AN790" s="598"/>
      <c r="AO790" s="598"/>
      <c r="AP790" s="598"/>
      <c r="AQ790" s="598"/>
      <c r="AR790" s="598"/>
      <c r="AS790" s="598"/>
      <c r="AT790" s="599"/>
      <c r="AU790" s="600">
        <v>4.9000000000000004</v>
      </c>
      <c r="AV790" s="601"/>
      <c r="AW790" s="601"/>
      <c r="AX790" s="602"/>
    </row>
    <row r="791" spans="1:51" ht="24.75" customHeight="1" x14ac:dyDescent="0.15">
      <c r="A791" s="630"/>
      <c r="B791" s="631"/>
      <c r="C791" s="631"/>
      <c r="D791" s="631"/>
      <c r="E791" s="631"/>
      <c r="F791" s="632"/>
      <c r="G791" s="605" t="s">
        <v>80</v>
      </c>
      <c r="H791" s="606"/>
      <c r="I791" s="606"/>
      <c r="J791" s="606"/>
      <c r="K791" s="607"/>
      <c r="L791" s="597" t="s">
        <v>767</v>
      </c>
      <c r="M791" s="598"/>
      <c r="N791" s="598"/>
      <c r="O791" s="598"/>
      <c r="P791" s="598"/>
      <c r="Q791" s="598"/>
      <c r="R791" s="598"/>
      <c r="S791" s="598"/>
      <c r="T791" s="598"/>
      <c r="U791" s="598"/>
      <c r="V791" s="598"/>
      <c r="W791" s="598"/>
      <c r="X791" s="599"/>
      <c r="Y791" s="600">
        <v>9.5</v>
      </c>
      <c r="Z791" s="601"/>
      <c r="AA791" s="601"/>
      <c r="AB791" s="611"/>
      <c r="AC791" s="605" t="s">
        <v>80</v>
      </c>
      <c r="AD791" s="606"/>
      <c r="AE791" s="606"/>
      <c r="AF791" s="606"/>
      <c r="AG791" s="607"/>
      <c r="AH791" s="597" t="s">
        <v>771</v>
      </c>
      <c r="AI791" s="598"/>
      <c r="AJ791" s="598"/>
      <c r="AK791" s="598"/>
      <c r="AL791" s="598"/>
      <c r="AM791" s="598"/>
      <c r="AN791" s="598"/>
      <c r="AO791" s="598"/>
      <c r="AP791" s="598"/>
      <c r="AQ791" s="598"/>
      <c r="AR791" s="598"/>
      <c r="AS791" s="598"/>
      <c r="AT791" s="599"/>
      <c r="AU791" s="600">
        <v>3.4</v>
      </c>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43.699999999999996</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16.3</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64.5" customHeight="1" x14ac:dyDescent="0.15">
      <c r="A845" s="370">
        <v>1</v>
      </c>
      <c r="B845" s="370">
        <v>1</v>
      </c>
      <c r="C845" s="358" t="s">
        <v>772</v>
      </c>
      <c r="D845" s="343"/>
      <c r="E845" s="343"/>
      <c r="F845" s="343"/>
      <c r="G845" s="343"/>
      <c r="H845" s="343"/>
      <c r="I845" s="343"/>
      <c r="J845" s="344">
        <v>3010401011971</v>
      </c>
      <c r="K845" s="345"/>
      <c r="L845" s="345"/>
      <c r="M845" s="345"/>
      <c r="N845" s="345"/>
      <c r="O845" s="345"/>
      <c r="P845" s="905" t="s">
        <v>773</v>
      </c>
      <c r="Q845" s="906"/>
      <c r="R845" s="906"/>
      <c r="S845" s="906"/>
      <c r="T845" s="906"/>
      <c r="U845" s="906"/>
      <c r="V845" s="906"/>
      <c r="W845" s="906"/>
      <c r="X845" s="906"/>
      <c r="Y845" s="347">
        <v>43.7</v>
      </c>
      <c r="Z845" s="348"/>
      <c r="AA845" s="348"/>
      <c r="AB845" s="349"/>
      <c r="AC845" s="900" t="s">
        <v>373</v>
      </c>
      <c r="AD845" s="901"/>
      <c r="AE845" s="901"/>
      <c r="AF845" s="901"/>
      <c r="AG845" s="901"/>
      <c r="AH845" s="366">
        <v>2</v>
      </c>
      <c r="AI845" s="367"/>
      <c r="AJ845" s="367"/>
      <c r="AK845" s="367"/>
      <c r="AL845" s="354">
        <v>93</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4.75" customHeight="1" x14ac:dyDescent="0.15">
      <c r="A878" s="370">
        <v>1</v>
      </c>
      <c r="B878" s="370">
        <v>1</v>
      </c>
      <c r="C878" s="358" t="s">
        <v>772</v>
      </c>
      <c r="D878" s="343"/>
      <c r="E878" s="343"/>
      <c r="F878" s="343"/>
      <c r="G878" s="343"/>
      <c r="H878" s="343"/>
      <c r="I878" s="343"/>
      <c r="J878" s="344">
        <v>3010401011971</v>
      </c>
      <c r="K878" s="345"/>
      <c r="L878" s="345"/>
      <c r="M878" s="345"/>
      <c r="N878" s="345"/>
      <c r="O878" s="345"/>
      <c r="P878" s="905" t="s">
        <v>773</v>
      </c>
      <c r="Q878" s="906"/>
      <c r="R878" s="906"/>
      <c r="S878" s="906"/>
      <c r="T878" s="906"/>
      <c r="U878" s="906"/>
      <c r="V878" s="906"/>
      <c r="W878" s="906"/>
      <c r="X878" s="906"/>
      <c r="Y878" s="347">
        <v>16.3</v>
      </c>
      <c r="Z878" s="348"/>
      <c r="AA878" s="348"/>
      <c r="AB878" s="349"/>
      <c r="AC878" s="900" t="s">
        <v>373</v>
      </c>
      <c r="AD878" s="901"/>
      <c r="AE878" s="901"/>
      <c r="AF878" s="901"/>
      <c r="AG878" s="901"/>
      <c r="AH878" s="366">
        <v>1</v>
      </c>
      <c r="AI878" s="367"/>
      <c r="AJ878" s="367"/>
      <c r="AK878" s="367"/>
      <c r="AL878" s="354">
        <v>70</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72.75" customHeight="1" x14ac:dyDescent="0.15">
      <c r="A1110" s="370">
        <v>1</v>
      </c>
      <c r="B1110" s="370">
        <v>1</v>
      </c>
      <c r="C1110" s="368" t="s">
        <v>774</v>
      </c>
      <c r="D1110" s="368"/>
      <c r="E1110" s="150" t="s">
        <v>775</v>
      </c>
      <c r="F1110" s="369"/>
      <c r="G1110" s="369"/>
      <c r="H1110" s="369"/>
      <c r="I1110" s="369"/>
      <c r="J1110" s="344">
        <v>3010401011971</v>
      </c>
      <c r="K1110" s="345"/>
      <c r="L1110" s="345"/>
      <c r="M1110" s="345"/>
      <c r="N1110" s="345"/>
      <c r="O1110" s="345"/>
      <c r="P1110" s="359" t="s">
        <v>776</v>
      </c>
      <c r="Q1110" s="346"/>
      <c r="R1110" s="346"/>
      <c r="S1110" s="346"/>
      <c r="T1110" s="346"/>
      <c r="U1110" s="346"/>
      <c r="V1110" s="346"/>
      <c r="W1110" s="346"/>
      <c r="X1110" s="346"/>
      <c r="Y1110" s="347">
        <v>22.9</v>
      </c>
      <c r="Z1110" s="348"/>
      <c r="AA1110" s="348"/>
      <c r="AB1110" s="349"/>
      <c r="AC1110" s="350" t="s">
        <v>373</v>
      </c>
      <c r="AD1110" s="351"/>
      <c r="AE1110" s="351"/>
      <c r="AF1110" s="351"/>
      <c r="AG1110" s="351"/>
      <c r="AH1110" s="352">
        <v>1</v>
      </c>
      <c r="AI1110" s="353"/>
      <c r="AJ1110" s="353"/>
      <c r="AK1110" s="353"/>
      <c r="AL1110" s="354">
        <v>70</v>
      </c>
      <c r="AM1110" s="355"/>
      <c r="AN1110" s="355"/>
      <c r="AO1110" s="356"/>
      <c r="AP1110" s="357" t="s">
        <v>720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6:AO846">
    <cfRule type="expression" dxfId="2393" priority="2825">
      <formula>IF(AND(AL846&gt;=0, RIGHT(TEXT(AL846,"0.#"),1)&lt;&gt;"."),TRUE,FALSE)</formula>
    </cfRule>
    <cfRule type="expression" dxfId="2392" priority="2826">
      <formula>IF(AND(AL846&gt;=0, RIGHT(TEXT(AL846,"0.#"),1)="."),TRUE,FALSE)</formula>
    </cfRule>
    <cfRule type="expression" dxfId="2391" priority="2827">
      <formula>IF(AND(AL846&lt;0, RIGHT(TEXT(AL846,"0.#"),1)&lt;&gt;"."),TRUE,FALSE)</formula>
    </cfRule>
    <cfRule type="expression" dxfId="2390" priority="2828">
      <formula>IF(AND(AL846&lt;0, RIGHT(TEXT(AL846,"0.#"),1)="."),TRUE,FALSE)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9">
    <cfRule type="expression" dxfId="2069" priority="2077">
      <formula>IF(RIGHT(TEXT(Y879,"0.#"),1)=".",FALSE,TRUE)</formula>
    </cfRule>
    <cfRule type="expression" dxfId="2068" priority="2078">
      <formula>IF(RIGHT(TEXT(Y879,"0.#"),1)=".",TRUE,FALSE)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9:AO879">
    <cfRule type="expression" dxfId="1969" priority="2079">
      <formula>IF(AND(AL879&gt;=0, RIGHT(TEXT(AL879,"0.#"),1)&lt;&gt;"."),TRUE,FALSE)</formula>
    </cfRule>
    <cfRule type="expression" dxfId="1968" priority="2080">
      <formula>IF(AND(AL879&gt;=0, RIGHT(TEXT(AL879,"0.#"),1)="."),TRUE,FALSE)</formula>
    </cfRule>
    <cfRule type="expression" dxfId="1967" priority="2081">
      <formula>IF(AND(AL879&lt;0, RIGHT(TEXT(AL879,"0.#"),1)&lt;&gt;"."),TRUE,FALSE)</formula>
    </cfRule>
    <cfRule type="expression" dxfId="1966" priority="2082">
      <formula>IF(AND(AL879&lt;0, RIGHT(TEXT(AL879,"0.#"),1)="."),TRUE,FALSE)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120">
    <cfRule type="expression" dxfId="713" priority="13">
      <formula>IF(RIGHT(TEXT(AM120,"0.#"),1)=".",FALSE,TRUE)</formula>
    </cfRule>
    <cfRule type="expression" dxfId="712" priority="14">
      <formula>IF(RIGHT(TEXT(AM120,"0.#"),1)=".",TRUE,FALSE)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6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5"/>
      <c r="AA2" s="826"/>
      <c r="AB2" s="1025" t="s">
        <v>11</v>
      </c>
      <c r="AC2" s="1026"/>
      <c r="AD2" s="1027"/>
      <c r="AE2" s="1031" t="s">
        <v>390</v>
      </c>
      <c r="AF2" s="1031"/>
      <c r="AG2" s="1031"/>
      <c r="AH2" s="1031"/>
      <c r="AI2" s="1031" t="s">
        <v>412</v>
      </c>
      <c r="AJ2" s="1031"/>
      <c r="AK2" s="1031"/>
      <c r="AL2" s="556"/>
      <c r="AM2" s="1031" t="s">
        <v>509</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2"/>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5"/>
      <c r="AA9" s="826"/>
      <c r="AB9" s="1025" t="s">
        <v>11</v>
      </c>
      <c r="AC9" s="1026"/>
      <c r="AD9" s="1027"/>
      <c r="AE9" s="1031" t="s">
        <v>390</v>
      </c>
      <c r="AF9" s="1031"/>
      <c r="AG9" s="1031"/>
      <c r="AH9" s="1031"/>
      <c r="AI9" s="1031" t="s">
        <v>412</v>
      </c>
      <c r="AJ9" s="1031"/>
      <c r="AK9" s="1031"/>
      <c r="AL9" s="556"/>
      <c r="AM9" s="1031" t="s">
        <v>509</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2"/>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5"/>
      <c r="AA16" s="826"/>
      <c r="AB16" s="1025" t="s">
        <v>11</v>
      </c>
      <c r="AC16" s="1026"/>
      <c r="AD16" s="1027"/>
      <c r="AE16" s="1031" t="s">
        <v>390</v>
      </c>
      <c r="AF16" s="1031"/>
      <c r="AG16" s="1031"/>
      <c r="AH16" s="1031"/>
      <c r="AI16" s="1031" t="s">
        <v>412</v>
      </c>
      <c r="AJ16" s="1031"/>
      <c r="AK16" s="1031"/>
      <c r="AL16" s="556"/>
      <c r="AM16" s="1031" t="s">
        <v>509</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2"/>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5"/>
      <c r="AA23" s="826"/>
      <c r="AB23" s="1025" t="s">
        <v>11</v>
      </c>
      <c r="AC23" s="1026"/>
      <c r="AD23" s="1027"/>
      <c r="AE23" s="1031" t="s">
        <v>390</v>
      </c>
      <c r="AF23" s="1031"/>
      <c r="AG23" s="1031"/>
      <c r="AH23" s="1031"/>
      <c r="AI23" s="1031" t="s">
        <v>412</v>
      </c>
      <c r="AJ23" s="1031"/>
      <c r="AK23" s="1031"/>
      <c r="AL23" s="556"/>
      <c r="AM23" s="1031" t="s">
        <v>509</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2"/>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5"/>
      <c r="AA30" s="826"/>
      <c r="AB30" s="1025" t="s">
        <v>11</v>
      </c>
      <c r="AC30" s="1026"/>
      <c r="AD30" s="1027"/>
      <c r="AE30" s="1031" t="s">
        <v>390</v>
      </c>
      <c r="AF30" s="1031"/>
      <c r="AG30" s="1031"/>
      <c r="AH30" s="1031"/>
      <c r="AI30" s="1031" t="s">
        <v>412</v>
      </c>
      <c r="AJ30" s="1031"/>
      <c r="AK30" s="1031"/>
      <c r="AL30" s="556"/>
      <c r="AM30" s="1031" t="s">
        <v>509</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2"/>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5"/>
      <c r="AA37" s="826"/>
      <c r="AB37" s="1025" t="s">
        <v>11</v>
      </c>
      <c r="AC37" s="1026"/>
      <c r="AD37" s="1027"/>
      <c r="AE37" s="1031" t="s">
        <v>390</v>
      </c>
      <c r="AF37" s="1031"/>
      <c r="AG37" s="1031"/>
      <c r="AH37" s="1031"/>
      <c r="AI37" s="1031" t="s">
        <v>412</v>
      </c>
      <c r="AJ37" s="1031"/>
      <c r="AK37" s="1031"/>
      <c r="AL37" s="556"/>
      <c r="AM37" s="1031" t="s">
        <v>509</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2"/>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5"/>
      <c r="AA44" s="826"/>
      <c r="AB44" s="1025" t="s">
        <v>11</v>
      </c>
      <c r="AC44" s="1026"/>
      <c r="AD44" s="1027"/>
      <c r="AE44" s="1031" t="s">
        <v>390</v>
      </c>
      <c r="AF44" s="1031"/>
      <c r="AG44" s="1031"/>
      <c r="AH44" s="1031"/>
      <c r="AI44" s="1031" t="s">
        <v>412</v>
      </c>
      <c r="AJ44" s="1031"/>
      <c r="AK44" s="1031"/>
      <c r="AL44" s="556"/>
      <c r="AM44" s="1031" t="s">
        <v>509</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2"/>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5"/>
      <c r="AA51" s="826"/>
      <c r="AB51" s="556" t="s">
        <v>11</v>
      </c>
      <c r="AC51" s="1026"/>
      <c r="AD51" s="1027"/>
      <c r="AE51" s="1031" t="s">
        <v>390</v>
      </c>
      <c r="AF51" s="1031"/>
      <c r="AG51" s="1031"/>
      <c r="AH51" s="1031"/>
      <c r="AI51" s="1031" t="s">
        <v>412</v>
      </c>
      <c r="AJ51" s="1031"/>
      <c r="AK51" s="1031"/>
      <c r="AL51" s="556"/>
      <c r="AM51" s="1031" t="s">
        <v>509</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2"/>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5"/>
      <c r="AA58" s="826"/>
      <c r="AB58" s="1025" t="s">
        <v>11</v>
      </c>
      <c r="AC58" s="1026"/>
      <c r="AD58" s="1027"/>
      <c r="AE58" s="1031" t="s">
        <v>390</v>
      </c>
      <c r="AF58" s="1031"/>
      <c r="AG58" s="1031"/>
      <c r="AH58" s="1031"/>
      <c r="AI58" s="1031" t="s">
        <v>412</v>
      </c>
      <c r="AJ58" s="1031"/>
      <c r="AK58" s="1031"/>
      <c r="AL58" s="556"/>
      <c r="AM58" s="1031" t="s">
        <v>509</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2"/>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5"/>
      <c r="AA65" s="826"/>
      <c r="AB65" s="1025" t="s">
        <v>11</v>
      </c>
      <c r="AC65" s="1026"/>
      <c r="AD65" s="1027"/>
      <c r="AE65" s="1031" t="s">
        <v>390</v>
      </c>
      <c r="AF65" s="1031"/>
      <c r="AG65" s="1031"/>
      <c r="AH65" s="1031"/>
      <c r="AI65" s="1031" t="s">
        <v>412</v>
      </c>
      <c r="AJ65" s="1031"/>
      <c r="AK65" s="1031"/>
      <c r="AL65" s="556"/>
      <c r="AM65" s="1031" t="s">
        <v>509</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2"/>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4"/>
      <c r="B16" s="1045"/>
      <c r="C16" s="1045"/>
      <c r="D16" s="1045"/>
      <c r="E16" s="1045"/>
      <c r="F16" s="1046"/>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4"/>
      <c r="B29" s="1045"/>
      <c r="C29" s="1045"/>
      <c r="D29" s="1045"/>
      <c r="E29" s="1045"/>
      <c r="F29" s="1046"/>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4"/>
      <c r="B42" s="1045"/>
      <c r="C42" s="1045"/>
      <c r="D42" s="1045"/>
      <c r="E42" s="1045"/>
      <c r="F42" s="1046"/>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4"/>
      <c r="B56" s="1045"/>
      <c r="C56" s="1045"/>
      <c r="D56" s="1045"/>
      <c r="E56" s="1045"/>
      <c r="F56" s="1046"/>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4"/>
      <c r="B69" s="1045"/>
      <c r="C69" s="1045"/>
      <c r="D69" s="1045"/>
      <c r="E69" s="1045"/>
      <c r="F69" s="1046"/>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4"/>
      <c r="B82" s="1045"/>
      <c r="C82" s="1045"/>
      <c r="D82" s="1045"/>
      <c r="E82" s="1045"/>
      <c r="F82" s="1046"/>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4"/>
      <c r="B95" s="1045"/>
      <c r="C95" s="1045"/>
      <c r="D95" s="1045"/>
      <c r="E95" s="1045"/>
      <c r="F95" s="1046"/>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4"/>
      <c r="B109" s="1045"/>
      <c r="C109" s="1045"/>
      <c r="D109" s="1045"/>
      <c r="E109" s="1045"/>
      <c r="F109" s="1046"/>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4"/>
      <c r="B122" s="1045"/>
      <c r="C122" s="1045"/>
      <c r="D122" s="1045"/>
      <c r="E122" s="1045"/>
      <c r="F122" s="1046"/>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4"/>
      <c r="B135" s="1045"/>
      <c r="C135" s="1045"/>
      <c r="D135" s="1045"/>
      <c r="E135" s="1045"/>
      <c r="F135" s="1046"/>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4"/>
      <c r="B148" s="1045"/>
      <c r="C148" s="1045"/>
      <c r="D148" s="1045"/>
      <c r="E148" s="1045"/>
      <c r="F148" s="1046"/>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4"/>
      <c r="B162" s="1045"/>
      <c r="C162" s="1045"/>
      <c r="D162" s="1045"/>
      <c r="E162" s="1045"/>
      <c r="F162" s="1046"/>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4"/>
      <c r="B175" s="1045"/>
      <c r="C175" s="1045"/>
      <c r="D175" s="1045"/>
      <c r="E175" s="1045"/>
      <c r="F175" s="1046"/>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4"/>
      <c r="B188" s="1045"/>
      <c r="C188" s="1045"/>
      <c r="D188" s="1045"/>
      <c r="E188" s="1045"/>
      <c r="F188" s="1046"/>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4"/>
      <c r="B201" s="1045"/>
      <c r="C201" s="1045"/>
      <c r="D201" s="1045"/>
      <c r="E201" s="1045"/>
      <c r="F201" s="1046"/>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4"/>
      <c r="B215" s="1045"/>
      <c r="C215" s="1045"/>
      <c r="D215" s="1045"/>
      <c r="E215" s="1045"/>
      <c r="F215" s="1046"/>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4"/>
      <c r="B228" s="1045"/>
      <c r="C228" s="1045"/>
      <c r="D228" s="1045"/>
      <c r="E228" s="1045"/>
      <c r="F228" s="1046"/>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4"/>
      <c r="B241" s="1045"/>
      <c r="C241" s="1045"/>
      <c r="D241" s="1045"/>
      <c r="E241" s="1045"/>
      <c r="F241" s="1046"/>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4"/>
      <c r="B254" s="1045"/>
      <c r="C254" s="1045"/>
      <c r="D254" s="1045"/>
      <c r="E254" s="1045"/>
      <c r="F254" s="1046"/>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小城 亮(kojou-akira.z55)</cp:lastModifiedBy>
  <cp:lastPrinted>2021-05-25T12:43:31Z</cp:lastPrinted>
  <dcterms:created xsi:type="dcterms:W3CDTF">2012-03-13T00:50:25Z</dcterms:created>
  <dcterms:modified xsi:type="dcterms:W3CDTF">2021-09-01T05:20:44Z</dcterms:modified>
</cp:coreProperties>
</file>