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科学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16" i="3"/>
  <c r="AY606"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<sst xmlns="http://schemas.openxmlformats.org/spreadsheetml/2006/main" count="3174" uniqueCount="833">
  <si>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</si>
  <si>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</si>
  <si>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</si>
  <si>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</si>
  <si>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</si>
  <si>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</si>
  <si>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</si>
  <si>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</si>
  <si>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</si>
  <si>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</si>
  <si>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</si>
  <si>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</si>
  <si>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</si>
  <si>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</si>
  <si>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</si>
  <si>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</si>
  <si>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</si>
  <si>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</si>
  <si>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</si>
  <si>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</si>
  <si>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</si>
  <si>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</si>
  <si>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</si>
  <si>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</si>
  <si>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</si>
  <si>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</si>
  <si>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</si>
  <si>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</si>
  <si>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</si>
  <si>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</si>
  <si>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</si>
  <si>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</si>
  <si>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</si>
  <si>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</si>
  <si>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</si>
  <si>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</si>
  <si>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</si>
  <si>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</si>
  <si>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</si>
  <si>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</si>
  <si>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</si>
  <si>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</si>
  <si>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</si>
  <si>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</si>
  <si>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</si>
  <si>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</si>
  <si>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</si>
  <si>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</si>
  <si>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</si>
  <si>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</si>
  <si>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</si>
  <si>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</si>
  <si>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</si>
  <si>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</si>
  <si>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</si>
  <si>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</si>
  <si>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</si>
  <si>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</si>
  <si>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</si>
  <si>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</si>
  <si>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</si>
  <si>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</si>
  <si>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</si>
  <si>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</si>
  <si>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</si>
  <si>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</si>
  <si>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</si>
  <si>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</si>
  <si>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</si>
  <si>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</si>
  <si>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</si>
  <si>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</si>
  <si>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</si>
  <si>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</si>
  <si>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</si>
  <si>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</si>
  <si>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</si>
  <si>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</si>
  <si>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</si>
  <si>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</si>
  <si>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</si>
  <si>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</si>
  <si>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</si>
  <si>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</si>
  <si>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</si>
  <si>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</si>
  <si>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</si>
  <si>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</si>
  <si>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</si>
  <si>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</si>
  <si>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</si>
  <si>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</si>
  <si>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</si>
  <si>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</si>
  <si>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</si>
  <si>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</si>
  <si>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</si>
  <si>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</si>
  <si>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</si>
  <si>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</si>
  <si>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</si>
  <si>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</si>
  <si>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</si>
  <si>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</si>
  <si>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</si>
  <si>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</si>
  <si>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</si>
  <si>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</si>
  <si>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</si>
  <si>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</si>
  <si>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</si>
  <si>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</si>
  <si>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</si>
  <si>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</si>
  <si>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</si>
  <si>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</si>
  <si>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</si>
  <si>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</si>
  <si>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</si>
  <si>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</si>
  <si>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</si>
  <si>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</si>
  <si>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</si>
  <si>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</si>
  <si>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</si>
  <si>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</si>
  <si>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</si>
  <si>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</si>
  <si>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</si>
  <si>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</si>
  <si>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</si>
  <si>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</si>
  <si>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</si>
  <si>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</si>
  <si>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</si>
  <si>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</si>
  <si>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</si>
  <si>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</si>
  <si>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</si>
  <si>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</si>
  <si>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</si>
  <si>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</si>
  <si>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</si>
  <si>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</si>
  <si>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</si>
  <si>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</si>
  <si>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</si>
  <si>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</si>
  <si>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</si>
  <si>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</si>
  <si>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</si>
  <si>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</si>
  <si>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</si>
  <si>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</si>
  <si>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</si>
  <si>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</si>
  <si>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</si>
  <si>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</si>
  <si>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</si>
  <si>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</si>
  <si>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</si>
  <si>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</si>
  <si>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</si>
  <si>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</si>
  <si>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</si>
  <si>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</si>
  <si>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</si>
  <si>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</si>
  <si>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</si>
  <si>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</si>
  <si>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</si>
  <si>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</si>
  <si>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</si>
  <si>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</si>
  <si>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</si>
  <si>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</si>
  <si>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</si>
  <si>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</si>
  <si>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</si>
  <si>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</si>
  <si>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</si>
  <si>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</si>
  <si>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</si>
  <si>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</si>
  <si>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</si>
  <si>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</si>
  <si>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</si>
  <si>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</si>
  <si>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</si>
  <si>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</si>
  <si>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</si>
  <si>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</si>
  <si>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</si>
  <si>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</si>
  <si>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</si>
  <si>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</si>
  <si>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</si>
  <si>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</si>
  <si>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</si>
  <si>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</si>
  <si>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</si>
  <si>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</si>
  <si>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</si>
  <si>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</si>
  <si>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</si>
  <si>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</si>
  <si>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</si>
  <si>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</si>
  <si>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</si>
  <si>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</si>
  <si>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</si>
  <si>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</si>
  <si>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</si>
  <si>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</si>
  <si>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</si>
  <si>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</si>
  <si>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</si>
  <si>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</si>
  <si>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</si>
  <si>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</si>
  <si>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</si>
  <si>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</si>
  <si>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</si>
  <si>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</si>
  <si>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</si>
  <si>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</si>
  <si>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</si>
  <si>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</si>
  <si>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</si>
  <si>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</si>
  <si>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</si>
  <si>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</si>
  <si>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</si>
  <si>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</si>
  <si>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</si>
  <si>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</si>
  <si>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</si>
  <si>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</si>
  <si>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</si>
  <si>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</si>
  <si>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</si>
  <si>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</si>
  <si>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</si>
  <si>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</si>
  <si>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</si>
  <si>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</si>
  <si>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</si>
  <si>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</si>
  <si>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</si>
  <si>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</si>
  <si>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</si>
  <si>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</si>
  <si>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</si>
  <si>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</si>
  <si>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</si>
  <si>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</si>
  <si>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</si>
  <si>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</si>
  <si>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</si>
  <si>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</si>
  <si>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</si>
  <si>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</si>
  <si>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</si>
  <si>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</si>
  <si>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</si>
  <si>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</si>
  <si>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</si>
  <si>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</si>
  <si>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</si>
  <si>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</si>
  <si>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</si>
  <si>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</si>
  <si>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</si>
  <si>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</si>
  <si>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</si>
  <si>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</si>
  <si>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</si>
  <si>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</si>
  <si>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</si>
  <si>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</si>
  <si>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</si>
  <si>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</si>
  <si>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</si>
  <si>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</si>
  <si>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</si>
  <si>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</si>
  <si>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</si>
  <si>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</si>
  <si>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</si>
  <si>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</si>
  <si>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</si>
  <si>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</si>
  <si>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</si>
  <si>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</si>
  <si>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</si>
  <si>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</si>
  <si>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</si>
  <si>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</si>
  <si>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</si>
  <si>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</si>
  <si>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</si>
  <si>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</si>
  <si>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</si>
  <si>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</si>
  <si>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</si>
  <si>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</si>
  <si>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</si>
  <si>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</si>
  <si>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</si>
  <si>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</si>
  <si>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</si>
  <si>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</si>
  <si>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</si>
  <si>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</si>
  <si>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</si>
  <si>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</si>
  <si>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</si>
  <si>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</si>
  <si>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</si>
  <si>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</si>
  <si>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</si>
  <si>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</si>
  <si>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</si>
  <si>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</si>
  <si>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</si>
  <si>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</si>
  <si>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</si>
  <si>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</si>
  <si>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</si>
  <si>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</si>
  <si>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</si>
  <si>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</si>
  <si>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</si>
  <si>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</si>
  <si>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</si>
  <si>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</si>
  <si>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</si>
  <si>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</si>
  <si>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</si>
  <si>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</si>
  <si>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</si>
  <si>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</si>
  <si>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</si>
  <si>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</si>
  <si>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</si>
  <si>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</si>
  <si>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</si>
  <si>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</si>
  <si>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</si>
  <si>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</si>
  <si>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</si>
  <si>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</si>
  <si>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</si>
  <si>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</si>
  <si>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</si>
  <si>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</si>
  <si>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</si>
  <si>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</si>
  <si>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</si>
  <si>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</si>
  <si>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</si>
  <si>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</si>
  <si>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</si>
  <si>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</si>
  <si>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</si>
  <si>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</si>
  <si>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</si>
  <si>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</si>
  <si>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</si>
  <si>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</si>
  <si>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</si>
  <si>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</si>
  <si>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</si>
  <si>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</si>
  <si>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</si>
  <si>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</si>
  <si>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</si>
  <si>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</si>
  <si>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</si>
  <si>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</si>
  <si>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</si>
  <si>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</si>
  <si>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</si>
  <si>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</si>
  <si>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</si>
  <si>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</si>
  <si>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</si>
  <si>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</si>
  <si>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</si>
  <si>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</si>
  <si>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</si>
  <si>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</si>
  <si>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</si>
  <si>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</si>
  <si>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</si>
  <si>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</si>
  <si>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</si>
  <si>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</si>
  <si>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</si>
  <si>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</si>
  <si>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</si>
  <si>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</si>
  <si>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</si>
  <si>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</si>
  <si>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</si>
  <si>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</si>
  <si>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</si>
  <si>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</si>
  <si>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</si>
  <si>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</si>
  <si>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</si>
  <si>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</si>
  <si>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</si>
  <si>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</si>
  <si>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</si>
  <si>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</si>
  <si>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</si>
  <si>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</si>
  <si>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</si>
  <si>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</si>
  <si>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</si>
  <si>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</si>
  <si>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</si>
  <si>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</si>
  <si>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</si>
  <si>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</si>
  <si>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</si>
  <si>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</si>
  <si>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</si>
  <si>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</si>
  <si>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</si>
  <si>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</si>
  <si>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</si>
  <si>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</si>
  <si>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</si>
  <si>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</si>
  <si>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</si>
  <si>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</si>
  <si>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</si>
  <si>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</si>
  <si>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</si>
  <si>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</si>
  <si>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</si>
  <si>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</si>
  <si>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</si>
  <si>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</si>
  <si>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</si>
  <si>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</si>
  <si>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</si>
  <si>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</si>
  <si>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</si>
  <si>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</si>
  <si>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</si>
  <si>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</si>
  <si>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</si>
  <si>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</si>
  <si>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</si>
  <si>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</si>
  <si>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</si>
  <si>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</si>
  <si>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</si>
  <si>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</si>
  <si>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</si>
  <si>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</si>
  <si>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</si>
  <si>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</si>
  <si>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</si>
  <si>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</si>
  <si>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</si>
  <si>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</si>
  <si>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</si>
  <si>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</si>
  <si>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</si>
  <si>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</si>
  <si>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</si>
  <si>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</si>
  <si>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</si>
  <si>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</si>
  <si>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</si>
  <si>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</si>
  <si>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</si>
  <si>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</si>
  <si>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</si>
  <si>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</si>
  <si>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</si>
  <si>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</si>
  <si>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</si>
  <si>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</si>
  <si>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</si>
  <si>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</si>
  <si>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</si>
  <si>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</si>
  <si>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</si>
  <si>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</si>
  <si>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</si>
  <si>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</si>
  <si>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</si>
  <si>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</si>
  <si>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</si>
  <si>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</si>
  <si>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</si>
  <si>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</si>
  <si>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</si>
  <si>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</si>
  <si>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</si>
  <si>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</si>
  <si>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</si>
  <si>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</si>
  <si>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</si>
  <si>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</si>
  <si>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</si>
  <si>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</si>
  <si>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</si>
  <si>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</si>
  <si>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</si>
  <si>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</si>
  <si>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</si>
  <si>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</si>
  <si>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</si>
  <si>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</si>
  <si>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</si>
  <si>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</si>
  <si>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</si>
  <si>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</si>
  <si>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</si>
  <si>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</si>
  <si>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</si>
  <si>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</si>
  <si>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</si>
  <si>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</si>
  <si>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</si>
  <si>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</si>
  <si>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</si>
  <si>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</si>
  <si>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</si>
  <si>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</si>
  <si>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</si>
  <si>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</si>
  <si>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</si>
  <si>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</si>
  <si>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</si>
  <si>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</si>
  <si>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</si>
  <si>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</si>
  <si>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</si>
  <si>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</si>
  <si>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</si>
  <si>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</si>
  <si>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</si>
  <si>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</si>
  <si>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</si>
  <si>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</si>
  <si>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</si>
  <si>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</si>
  <si>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</si>
  <si>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</si>
  <si>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</si>
  <si>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</si>
  <si>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</si>
  <si>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</si>
  <si>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</si>
  <si>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</si>
  <si>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</si>
  <si>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</si>
  <si>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</si>
  <si>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</si>
  <si>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</si>
  <si>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</si>
  <si>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</si>
  <si>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</si>
  <si>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</si>
  <si>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</si>
  <si>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</si>
  <si>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</si>
  <si>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</si>
  <si>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</si>
  <si>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</si>
  <si>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</si>
  <si>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</si>
  <si>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</si>
  <si>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</si>
  <si>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</si>
  <si>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</si>
  <si>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</si>
  <si>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</si>
  <si>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</si>
  <si>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</si>
  <si>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</si>
  <si>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</si>
  <si>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</si>
  <si>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</si>
  <si>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</si>
  <si>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</si>
  <si>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</si>
  <si>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</si>
  <si>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</si>
  <si>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</si>
  <si>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</si>
  <si>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</si>
  <si>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</si>
  <si>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</si>
  <si>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</si>
  <si>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</si>
  <si>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</si>
  <si>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</si>
  <si>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</si>
  <si>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</si>
  <si>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</si>
  <si>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</si>
  <si>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</si>
  <si>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</si>
  <si>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</si>
  <si>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</si>
  <si>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</si>
  <si>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</si>
  <si>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</si>
  <si>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</si>
  <si>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</si>
  <si>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</si>
  <si>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</si>
  <si>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</si>
  <si>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</si>
  <si>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</si>
  <si>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</si>
  <si>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</si>
  <si>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</si>
  <si>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</si>
  <si>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</si>
  <si>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</si>
  <si>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</si>
  <si>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</si>
  <si>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</si>
  <si>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</si>
  <si>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</si>
  <si>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</si>
  <si>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</si>
  <si>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</si>
  <si>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</si>
  <si>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</si>
  <si>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</si>
  <si>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</si>
  <si>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</si>
  <si>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</si>
  <si>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</si>
  <si>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</si>
  <si>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</si>
  <si>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</si>
  <si>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</si>
  <si>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</si>
  <si>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</si>
  <si>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</si>
  <si>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</si>
  <si>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</si>
  <si>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</si>
  <si>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</si>
  <si>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</si>
  <si>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</si>
  <si>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</si>
  <si>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</si>
  <si>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</si>
  <si>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</si>
  <si>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</si>
  <si>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</si>
  <si>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</si>
  <si>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</si>
  <si>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</si>
  <si>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</si>
  <si>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</si>
  <si>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</si>
  <si>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</si>
  <si>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</si>
  <si>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</si>
  <si>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</si>
  <si>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</si>
  <si>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</si>
  <si>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</si>
  <si>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</si>
  <si>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</si>
  <si>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</si>
  <si>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</si>
  <si>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</si>
  <si>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</si>
  <si>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</si>
  <si>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</si>
  <si>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</si>
  <si>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</si>
  <si>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</si>
  <si>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</si>
  <si>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</si>
  <si>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</si>
  <si>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</si>
  <si>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</si>
  <si>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</si>
  <si>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</si>
  <si>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</si>
  <si>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</si>
  <si>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</si>
  <si>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</si>
  <si>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</si>
  <si>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</si>
  <si>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</si>
  <si>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</si>
  <si>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</si>
  <si>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</si>
  <si>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</si>
  <si>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</si>
  <si>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</si>
  <si>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</si>
  <si>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</si>
  <si>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</si>
  <si>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短期研修経費</t>
  </si>
  <si>
    <t>国立保健医療科学院</t>
  </si>
  <si>
    <t>新津　幸義</t>
  </si>
  <si>
    <t>平成14年度</t>
  </si>
  <si>
    <t>終了予定なし</t>
  </si>
  <si>
    <t>総務部会計課</t>
  </si>
  <si>
    <t>-</t>
  </si>
  <si>
    <t>国立保健医療科学院教育訓練規程（第6条）（厚生労働省訓第38号）</t>
  </si>
  <si>
    <t>保健医療、生活衛生及びこれらに関連する社会福祉の分野の関係業務に従事している地方自治体職員等に対して、業務に関する最新の知識、技術等を授けることを目的としている。</t>
  </si>
  <si>
    <t>保健医療、生活衛生及びこれらに関連する社会福祉の分野の関係業務に従事している地方自治体職員等に対して、地域医療連携マネジメント研修、水道工学研修、ウイルス研修、児童虐待防止研修などで各分野の最新の知識、技術等の研修を実施する。</t>
  </si>
  <si>
    <t>試験研究費</t>
  </si>
  <si>
    <t>委員等旅費</t>
  </si>
  <si>
    <t>諸謝金</t>
  </si>
  <si>
    <t>庁費</t>
  </si>
  <si>
    <t>職員旅費</t>
  </si>
  <si>
    <t>前年度に実施した短期研修について、毎年その１／３程度について、フォローアップ調査を実施し、有益度90％以上を目標とする。</t>
  </si>
  <si>
    <t>研修受講者に対する有益度の調査
（有益と回答した者 / 調査者）</t>
  </si>
  <si>
    <t>養成訓練事業フォローアップ調査報告書</t>
  </si>
  <si>
    <t>研修派遣元に対する有益度の調査
（有益と回答した者 / 調査者）</t>
  </si>
  <si>
    <t>人</t>
  </si>
  <si>
    <t>X：当該年度執行額／Y：当該年度受講者数　　　　　　　　　　　　　</t>
    <phoneticPr fontId="5"/>
  </si>
  <si>
    <t>円</t>
  </si>
  <si>
    <t>X/Y</t>
    <phoneticPr fontId="5"/>
  </si>
  <si>
    <t>13,729,722円/1,180人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</si>
  <si>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</si>
  <si>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</si>
  <si>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</si>
  <si>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点</t>
  </si>
  <si>
    <t>平均3.5点以上</t>
  </si>
  <si>
    <t>専門・研究課程教育費</t>
  </si>
  <si>
    <t>国立保健医療科学院基盤的研究費</t>
  </si>
  <si>
    <t>医療・福祉サービス研究</t>
  </si>
  <si>
    <t>生活環境研究</t>
  </si>
  <si>
    <t>593</t>
  </si>
  <si>
    <t>540</t>
  </si>
  <si>
    <t>479</t>
  </si>
  <si>
    <t>863</t>
  </si>
  <si>
    <t>874</t>
  </si>
  <si>
    <t>843</t>
  </si>
  <si>
    <t>846</t>
  </si>
  <si>
    <t>○</t>
  </si>
  <si>
    <t>-</t>
    <phoneticPr fontId="5"/>
  </si>
  <si>
    <t>無</t>
  </si>
  <si>
    <t>‐</t>
  </si>
  <si>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</si>
  <si>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</si>
  <si>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</si>
  <si>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随意契約（少額）については、複数者から見積書を取り寄せ、より安価な者と契約をし、コストの削減に努めている。</t>
    <phoneticPr fontId="5"/>
  </si>
  <si>
    <t>必要に応じ実費負担を求めている。</t>
    <phoneticPr fontId="5"/>
  </si>
  <si>
    <t>妥当である。</t>
    <phoneticPr fontId="5"/>
  </si>
  <si>
    <t>研修の実施に必要な経費（消耗品、書籍購入、講師謝金等）に限定して支出している。</t>
    <phoneticPr fontId="5"/>
  </si>
  <si>
    <t>両面コピーの活用やペーパーレス化の促進を行っている。</t>
    <phoneticPr fontId="5"/>
  </si>
  <si>
    <t>成果実績は成果目標に見合っている。</t>
    <phoneticPr fontId="5"/>
  </si>
  <si>
    <t>各研修について修了時アンケートの満足度、理解度等により次回の研修に反映させているためより効果的な研修となっている。</t>
    <phoneticPr fontId="5"/>
  </si>
  <si>
    <t>研修を受講した者が自治体等において研修成果を生かし指導にあたっている。</t>
    <phoneticPr fontId="5"/>
  </si>
  <si>
    <t>本事業は、地方公共団体等職員に対して研修を行う点で「専門・研究課程教育費」と類似しているが、それぞれ職員の専門に応じた異なる研修を実施している。また、経費の配分において、研修を行う上で必要となる調査手法等の研究を行う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国立保健医療科学院基盤的研究費:健康危機管理や少子・高齢化、生活環境の安全確保等に関する基礎的研究を行い、調査手法の策定や研修等に反映させる
   医療・福祉サービス研究：国立保健医療科学院において行う研修に資する医療・福祉分野の調査研究の実施
   生活環境研究：国立保健医療科学院において行う研修に資する水・衛生分野の調査研究の実施</t>
    <phoneticPr fontId="5"/>
  </si>
  <si>
    <t>適切に予算を執行し、事業の目標が達成できており、このまま継続して事業を実施する。
なお、国立保健医療科学院で実施すべき研修であるか否かについては、常に検討しており、適宜見直しを行っている。
また、各研修の担当者がフォローアップ調査の結果を精査して、翌年度以降の研修内容・体制にフィードバックする形で、より質の高い研修となるよう、今後も取り組んでいきたい。　</t>
    <phoneticPr fontId="5"/>
  </si>
  <si>
    <t>-</t>
    <phoneticPr fontId="5"/>
  </si>
  <si>
    <t>厚労</t>
  </si>
  <si>
    <t>-</t>
    <phoneticPr fontId="5"/>
  </si>
  <si>
    <t>13,124,720円/1,162人</t>
    <phoneticPr fontId="5"/>
  </si>
  <si>
    <t>-</t>
    <phoneticPr fontId="5"/>
  </si>
  <si>
    <t>A.株式会社フォーサイト</t>
    <rPh sb="2" eb="6">
      <t>カブシキガイシャ</t>
    </rPh>
    <phoneticPr fontId="5"/>
  </si>
  <si>
    <t>備品費</t>
    <rPh sb="0" eb="3">
      <t>ビヒンヒ</t>
    </rPh>
    <phoneticPr fontId="5"/>
  </si>
  <si>
    <t>カメラ等の購入</t>
    <rPh sb="3" eb="4">
      <t>トウ</t>
    </rPh>
    <rPh sb="5" eb="7">
      <t>コウニュウ</t>
    </rPh>
    <phoneticPr fontId="5"/>
  </si>
  <si>
    <t>消耗品費</t>
    <rPh sb="0" eb="3">
      <t>ショウモウヒン</t>
    </rPh>
    <rPh sb="3" eb="4">
      <t>ヒ</t>
    </rPh>
    <phoneticPr fontId="5"/>
  </si>
  <si>
    <t>ポータブルマルチミキサー等の購入</t>
    <rPh sb="12" eb="13">
      <t>トウ</t>
    </rPh>
    <rPh sb="14" eb="16">
      <t>コウニュウ</t>
    </rPh>
    <phoneticPr fontId="5"/>
  </si>
  <si>
    <t>B.国立感染症研究所</t>
    <phoneticPr fontId="5"/>
  </si>
  <si>
    <t>人件費</t>
    <rPh sb="0" eb="3">
      <t>ジンケンヒ</t>
    </rPh>
    <phoneticPr fontId="5"/>
  </si>
  <si>
    <t>非常勤職員賃金</t>
    <phoneticPr fontId="5"/>
  </si>
  <si>
    <t>検査用消耗品</t>
    <phoneticPr fontId="5"/>
  </si>
  <si>
    <t>雑役務費</t>
    <phoneticPr fontId="5"/>
  </si>
  <si>
    <t>実習用機材賃貸等</t>
    <phoneticPr fontId="5"/>
  </si>
  <si>
    <t>国立感染症研究所</t>
    <phoneticPr fontId="5"/>
  </si>
  <si>
    <t>感染症対策研修（支出委任）</t>
    <phoneticPr fontId="5"/>
  </si>
  <si>
    <t>株式会社フォーサイト</t>
    <phoneticPr fontId="5"/>
  </si>
  <si>
    <t>カメラ等の購入</t>
    <phoneticPr fontId="5"/>
  </si>
  <si>
    <t>ポータブルマルチミキサー等の購入</t>
    <phoneticPr fontId="5"/>
  </si>
  <si>
    <t>有限会社正陽印刷</t>
    <phoneticPr fontId="5"/>
  </si>
  <si>
    <t>修了証書印刷代</t>
    <rPh sb="0" eb="2">
      <t>シュウリョウ</t>
    </rPh>
    <rPh sb="2" eb="4">
      <t>ショウショ</t>
    </rPh>
    <rPh sb="4" eb="6">
      <t>インサツ</t>
    </rPh>
    <rPh sb="6" eb="7">
      <t>ダイ</t>
    </rPh>
    <phoneticPr fontId="5"/>
  </si>
  <si>
    <t>兼松エレクトロニクス株式会社</t>
    <phoneticPr fontId="5"/>
  </si>
  <si>
    <t>ノートPC等の購入</t>
    <rPh sb="5" eb="6">
      <t>トウ</t>
    </rPh>
    <rPh sb="7" eb="9">
      <t>コウニュウ</t>
    </rPh>
    <phoneticPr fontId="5"/>
  </si>
  <si>
    <t>株式会社池田理化</t>
    <phoneticPr fontId="5"/>
  </si>
  <si>
    <t>消耗品の購入</t>
    <rPh sb="0" eb="3">
      <t>ショウモウヒン</t>
    </rPh>
    <rPh sb="4" eb="6">
      <t>コウニュウ</t>
    </rPh>
    <phoneticPr fontId="5"/>
  </si>
  <si>
    <t>個人A</t>
    <phoneticPr fontId="5"/>
  </si>
  <si>
    <t>-</t>
    <phoneticPr fontId="5"/>
  </si>
  <si>
    <t>諸謝金</t>
    <rPh sb="0" eb="1">
      <t>ショ</t>
    </rPh>
    <rPh sb="1" eb="3">
      <t>シャキン</t>
    </rPh>
    <phoneticPr fontId="5"/>
  </si>
  <si>
    <t>個人B</t>
    <phoneticPr fontId="5"/>
  </si>
  <si>
    <t>諸謝金</t>
    <phoneticPr fontId="5"/>
  </si>
  <si>
    <t>個人C</t>
    <phoneticPr fontId="5"/>
  </si>
  <si>
    <t>社会福祉法人東京コロニー</t>
    <phoneticPr fontId="5"/>
  </si>
  <si>
    <t>養成訓練事業フォローアップ調査票データ入力集計作業</t>
    <phoneticPr fontId="5"/>
  </si>
  <si>
    <t>株式会社文伸</t>
    <phoneticPr fontId="5"/>
  </si>
  <si>
    <t>理科研株式会社</t>
    <phoneticPr fontId="5"/>
  </si>
  <si>
    <t>消耗品の購入</t>
    <phoneticPr fontId="5"/>
  </si>
  <si>
    <t>非常勤職員賃金</t>
    <phoneticPr fontId="5"/>
  </si>
  <si>
    <t>富士フイルムビジネスイノベーション</t>
    <phoneticPr fontId="5"/>
  </si>
  <si>
    <t>複合機賃貸借料</t>
    <phoneticPr fontId="5"/>
  </si>
  <si>
    <t>株式会社チヨダサイエンス</t>
    <phoneticPr fontId="5"/>
  </si>
  <si>
    <t>フタバ事務器株式会社</t>
    <phoneticPr fontId="5"/>
  </si>
  <si>
    <t>検査用消耗品の購入</t>
    <rPh sb="7" eb="9">
      <t>コウニュウ</t>
    </rPh>
    <phoneticPr fontId="5"/>
  </si>
  <si>
    <t>検査用消耗品の購入</t>
    <phoneticPr fontId="5"/>
  </si>
  <si>
    <t>コイケ酸商株式会社</t>
    <phoneticPr fontId="5"/>
  </si>
  <si>
    <t>株式会社ヤマダデンキ</t>
    <phoneticPr fontId="5"/>
  </si>
  <si>
    <t>日京テクノス株式会社</t>
    <phoneticPr fontId="5"/>
  </si>
  <si>
    <t xml:space="preserve">株式会社竹宝商会 </t>
    <phoneticPr fontId="5"/>
  </si>
  <si>
    <t>ヤマト運輸株式会社</t>
    <phoneticPr fontId="5"/>
  </si>
  <si>
    <t>宅急便業務</t>
    <phoneticPr fontId="5"/>
  </si>
  <si>
    <t>短期研修での受講者総数を指標としている。
〔募集定員〕
平成30年度　27コース　　1,125人
令和元年度　27コース　　1,125人
令和２年度　 27コース　　1,025人</t>
    <rPh sb="69" eb="71">
      <t>レイワ</t>
    </rPh>
    <rPh sb="72" eb="74">
      <t>ネンド</t>
    </rPh>
    <rPh sb="88" eb="89">
      <t>ヒト</t>
    </rPh>
    <phoneticPr fontId="5"/>
  </si>
  <si>
    <t>14,656,000円/743人</t>
    <phoneticPr fontId="5"/>
  </si>
  <si>
    <t>9,757,375円/266人</t>
    <phoneticPr fontId="5"/>
  </si>
  <si>
    <t>検査用消耗品の購入</t>
    <rPh sb="0" eb="3">
      <t>ケンサヨウ</t>
    </rPh>
    <rPh sb="3" eb="6">
      <t>ショウモウヒン</t>
    </rPh>
    <rPh sb="7" eb="9">
      <t>コウニュウ</t>
    </rPh>
    <phoneticPr fontId="5"/>
  </si>
  <si>
    <t>コロナウイルス感染症対策のため、研修を中止した結果、見込みより実績が減少した。</t>
    <rPh sb="7" eb="10">
      <t>カンセンショウ</t>
    </rPh>
    <rPh sb="10" eb="12">
      <t>タイサク</t>
    </rPh>
    <rPh sb="16" eb="18">
      <t>ケンシュウ</t>
    </rPh>
    <rPh sb="19" eb="21">
      <t>チュウシ</t>
    </rPh>
    <rPh sb="23" eb="25">
      <t>ケッカ</t>
    </rPh>
    <rPh sb="26" eb="28">
      <t>ミコミ</t>
    </rPh>
    <rPh sb="31" eb="33">
      <t>ジッセキ</t>
    </rPh>
    <rPh sb="34" eb="36">
      <t>ゲンショウ</t>
    </rPh>
    <phoneticPr fontId="5"/>
  </si>
  <si>
    <t>△</t>
  </si>
  <si>
    <t>保健医療、生活衛生及びこれらに関連する社会福祉の分野の関係業務に従事している者に対して、地域医療連携マネジメント研修、水道工学研修、ウイルス研修、児童虐待防止研修など２７コースで各分野の最新の知識、技術等の研修を実施する。（令和２年度）
このように、自治体職員等への養成及び訓練を行うことにより、保健医療、生活衛生及び社会福祉等事業の改善に寄与し、国立保健医療科学院の目的の達成に資するもの。</t>
    <rPh sb="112" eb="114">
      <t>レイワ</t>
    </rPh>
    <phoneticPr fontId="5"/>
  </si>
  <si>
    <t>平成20年度からフォローアップ調査を実施しており、令和2年度においても成果目標をほぼ達成した。全体的な回答傾向も研修ごとにそれほど大きな差はなく、研修生、派遣元ともに評価は高い。
また、活動実績については、コロナウイルス感染症対策のため、研修を中止した結果、見込みより実績が減少した。</t>
    <phoneticPr fontId="5"/>
  </si>
  <si>
    <t>印刷業務</t>
    <rPh sb="0" eb="2">
      <t>インサツ</t>
    </rPh>
    <rPh sb="2" eb="4">
      <t>ギョウム</t>
    </rPh>
    <phoneticPr fontId="5"/>
  </si>
  <si>
    <t>研修募集要項印刷・発送業務</t>
    <phoneticPr fontId="5"/>
  </si>
  <si>
    <t>個人D</t>
    <phoneticPr fontId="5"/>
  </si>
  <si>
    <t>C.個人D</t>
    <rPh sb="2" eb="4">
      <t>コジン</t>
    </rPh>
    <phoneticPr fontId="5"/>
  </si>
  <si>
    <t>人件費</t>
    <rPh sb="0" eb="3">
      <t>ジンケンヒ</t>
    </rPh>
    <phoneticPr fontId="5"/>
  </si>
  <si>
    <t>非常勤職員賃金</t>
  </si>
  <si>
    <t>コロナウイルス感染症対策のため、研修を中止した結果、講師の派遣が少なくなり、委員等旅費等の執行が減少した。</t>
    <rPh sb="38" eb="40">
      <t>イイン</t>
    </rPh>
    <rPh sb="40" eb="41">
      <t>トウ</t>
    </rPh>
    <rPh sb="41" eb="43">
      <t>リョヒ</t>
    </rPh>
    <rPh sb="43" eb="44">
      <t>トウ</t>
    </rPh>
    <rPh sb="45" eb="47">
      <t>シッコウ</t>
    </rPh>
    <rPh sb="48" eb="5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</si>
</sst>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163286</xdr:colOff>
      <xdr:row>748</xdr:row>
      <xdr:rowOff>27214</xdr:rowOff>
    </xdr:from>
    <xdr:to>
      <xdr:col>48</xdr:col>
      <xdr:colOff>72788</xdr:colOff>
      <xdr:row>769</xdr:row>
      <xdr:rowOff>312033</xdr:rowOff>
    </xdr:to>
    <xdr:grpSp>
      <xdr:nvGrpSpPr>
        <xdr:cNvPr id="2" name="グループ化 1">
          <a:extLst>
            <a:ext uri="{FF2B5EF4-FFF2-40B4-BE49-F238E27FC236}">
              <a16:creationId xmlns:a16="http://schemas.microsoft.com/office/drawing/2014/main" id="{24943768-9CEE-4841-826C-BD093ECD473F}"/>
            </a:ext>
          </a:extLst>
        </xdr:cNvPr>
        <xdr:cNvGrpSpPr/>
      </xdr:nvGrpSpPr>
      <xdr:grpSpPr>
        <a:xfrm>
          <a:off x="1585686" y="46026614"/>
          <a:ext cx="8240702" cy="8590619"/>
          <a:chOff x="781675" y="694451"/>
          <a:chExt cx="8350539" cy="5897597"/>
        </a:xfrm>
      </xdr:grpSpPr>
      <xdr:grpSp>
        <xdr:nvGrpSpPr>
          <xdr:cNvPr id="3" name="グループ化 2">
            <a:extLst>
              <a:ext uri="{FF2B5EF4-FFF2-40B4-BE49-F238E27FC236}">
                <a16:creationId xmlns:a16="http://schemas.microsoft.com/office/drawing/2014/main" id="{0AAFCDAA-A52E-483A-8C29-CC5C1EBD923F}"/>
              </a:ext>
            </a:extLst>
          </xdr:cNvPr>
          <xdr:cNvGrpSpPr/>
        </xdr:nvGrpSpPr>
        <xdr:grpSpPr>
          <a:xfrm>
            <a:off x="781675" y="694451"/>
            <a:ext cx="8350238" cy="4018999"/>
            <a:chOff x="781675" y="655820"/>
            <a:chExt cx="8350238" cy="3991967"/>
          </a:xfrm>
        </xdr:grpSpPr>
        <xdr:sp macro="" textlink="">
          <xdr:nvSpPr>
            <xdr:cNvPr id="7" name="正方形/長方形 6">
              <a:extLst>
                <a:ext uri="{FF2B5EF4-FFF2-40B4-BE49-F238E27FC236}">
                  <a16:creationId xmlns:a16="http://schemas.microsoft.com/office/drawing/2014/main" id="{A1A29AFA-1B2C-449E-AF42-290CA4408296}"/>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10</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D902D096-1688-4EE0-96AA-CDC656D2484A}"/>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短期課程研修費用</a:t>
              </a:r>
            </a:p>
          </xdr:txBody>
        </xdr:sp>
        <xdr:cxnSp macro="">
          <xdr:nvCxnSpPr>
            <xdr:cNvPr id="9" name="直線矢印コネクタ 8">
              <a:extLst>
                <a:ext uri="{FF2B5EF4-FFF2-40B4-BE49-F238E27FC236}">
                  <a16:creationId xmlns:a16="http://schemas.microsoft.com/office/drawing/2014/main" id="{67D47261-24F7-4306-B0B2-2F449E76555B}"/>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7">
              <a:extLst>
                <a:ext uri="{FF2B5EF4-FFF2-40B4-BE49-F238E27FC236}">
                  <a16:creationId xmlns:a16="http://schemas.microsoft.com/office/drawing/2014/main" id="{EC3FFAB5-BDB8-4730-8B3E-DE40DD731F9E}"/>
                </a:ext>
              </a:extLst>
            </xdr:cNvPr>
            <xdr:cNvSpPr txBox="1"/>
          </xdr:nvSpPr>
          <xdr:spPr>
            <a:xfrm>
              <a:off x="1168739" y="2859109"/>
              <a:ext cx="2520000" cy="2257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1" name="正方形/長方形 10">
              <a:extLst>
                <a:ext uri="{FF2B5EF4-FFF2-40B4-BE49-F238E27FC236}">
                  <a16:creationId xmlns:a16="http://schemas.microsoft.com/office/drawing/2014/main" id="{5794AD0A-8AA6-4CA7-86B1-61ABF26A301D}"/>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6</a:t>
              </a:r>
              <a:r>
                <a:rPr lang="ja-JP" altLang="en-US" sz="1600">
                  <a:solidFill>
                    <a:sysClr val="windowText" lastClr="000000"/>
                  </a:solidFill>
                  <a:latin typeface="+mn-ea"/>
                </a:rPr>
                <a:t>百万円</a:t>
              </a:r>
            </a:p>
          </xdr:txBody>
        </xdr:sp>
        <xdr:sp macro="" textlink="">
          <xdr:nvSpPr>
            <xdr:cNvPr id="12" name="大かっこ 11">
              <a:extLst>
                <a:ext uri="{FF2B5EF4-FFF2-40B4-BE49-F238E27FC236}">
                  <a16:creationId xmlns:a16="http://schemas.microsoft.com/office/drawing/2014/main" id="{BF5524D8-AD10-4538-A078-5C2F5ED731E8}"/>
                </a:ext>
              </a:extLst>
            </xdr:cNvPr>
            <xdr:cNvSpPr/>
          </xdr:nvSpPr>
          <xdr:spPr>
            <a:xfrm>
              <a:off x="781675" y="4124829"/>
              <a:ext cx="3479800" cy="522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修了証書印刷、実習用機材賃貸借、</a:t>
              </a:r>
              <a:endParaRPr lang="en-US" altLang="ja-JP" sz="1400"/>
            </a:p>
            <a:p>
              <a:pPr algn="ctr"/>
              <a:r>
                <a:rPr lang="ja-JP" altLang="en-US" sz="1400"/>
                <a:t>諸謝金、委員等旅費、消耗品等</a:t>
              </a:r>
              <a:endParaRPr kumimoji="1" lang="ja-JP" altLang="en-US" sz="1400"/>
            </a:p>
          </xdr:txBody>
        </xdr:sp>
        <xdr:cxnSp macro="">
          <xdr:nvCxnSpPr>
            <xdr:cNvPr id="13" name="直線矢印コネクタ 12">
              <a:extLst>
                <a:ext uri="{FF2B5EF4-FFF2-40B4-BE49-F238E27FC236}">
                  <a16:creationId xmlns:a16="http://schemas.microsoft.com/office/drawing/2014/main" id="{1096F4FB-D98A-48CF-9EEB-699C9CB6390C}"/>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a:extLst>
                <a:ext uri="{FF2B5EF4-FFF2-40B4-BE49-F238E27FC236}">
                  <a16:creationId xmlns:a16="http://schemas.microsoft.com/office/drawing/2014/main" id="{DC6D0B11-3A2D-4BFB-A3F4-AD562515220C}"/>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国立感染症研究所</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cxnSp macro="">
          <xdr:nvCxnSpPr>
            <xdr:cNvPr id="15" name="直線コネクタ 14">
              <a:extLst>
                <a:ext uri="{FF2B5EF4-FFF2-40B4-BE49-F238E27FC236}">
                  <a16:creationId xmlns:a16="http://schemas.microsoft.com/office/drawing/2014/main" id="{CE4B24EF-31D7-4335-9FB7-7091FCA7A46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4">
              <a:extLst>
                <a:ext uri="{FF2B5EF4-FFF2-40B4-BE49-F238E27FC236}">
                  <a16:creationId xmlns:a16="http://schemas.microsoft.com/office/drawing/2014/main" id="{6CCD0353-36C7-4D83-818E-862EED1262D1}"/>
                </a:ext>
              </a:extLst>
            </xdr:cNvPr>
            <xdr:cNvSpPr txBox="1"/>
          </xdr:nvSpPr>
          <xdr:spPr>
            <a:xfrm>
              <a:off x="6240877" y="288271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振替</a:t>
              </a:r>
              <a:r>
                <a:rPr kumimoji="1" lang="en-US" altLang="ja-JP" sz="1400">
                  <a:latin typeface="+mn-ea"/>
                </a:rPr>
                <a:t>】</a:t>
              </a:r>
              <a:endParaRPr kumimoji="1" lang="ja-JP" altLang="en-US" sz="1400">
                <a:latin typeface="+mn-ea"/>
              </a:endParaRPr>
            </a:p>
          </xdr:txBody>
        </xdr:sp>
        <xdr:sp macro="" textlink="">
          <xdr:nvSpPr>
            <xdr:cNvPr id="17" name="大かっこ 16">
              <a:extLst>
                <a:ext uri="{FF2B5EF4-FFF2-40B4-BE49-F238E27FC236}">
                  <a16:creationId xmlns:a16="http://schemas.microsoft.com/office/drawing/2014/main" id="{CAFB6249-DA9C-42A4-B2EE-1C07571D2EDC}"/>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感染症対策研修経費</a:t>
              </a:r>
            </a:p>
          </xdr:txBody>
        </xdr:sp>
        <xdr:cxnSp macro="">
          <xdr:nvCxnSpPr>
            <xdr:cNvPr id="18" name="直線コネクタ 17">
              <a:extLst>
                <a:ext uri="{FF2B5EF4-FFF2-40B4-BE49-F238E27FC236}">
                  <a16:creationId xmlns:a16="http://schemas.microsoft.com/office/drawing/2014/main" id="{4A50A628-A770-4B9E-B711-5F9C687873B5}"/>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 name="直線矢印コネクタ 3">
            <a:extLst>
              <a:ext uri="{FF2B5EF4-FFF2-40B4-BE49-F238E27FC236}">
                <a16:creationId xmlns:a16="http://schemas.microsoft.com/office/drawing/2014/main" id="{620A5FE6-DBD0-4ACE-8B0F-EA699ACDF724}"/>
              </a:ext>
            </a:extLst>
          </xdr:cNvPr>
          <xdr:cNvCxnSpPr/>
        </xdr:nvCxnSpPr>
        <xdr:spPr>
          <a:xfrm>
            <a:off x="7478330" y="4501676"/>
            <a:ext cx="0" cy="543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a:extLst>
              <a:ext uri="{FF2B5EF4-FFF2-40B4-BE49-F238E27FC236}">
                <a16:creationId xmlns:a16="http://schemas.microsoft.com/office/drawing/2014/main" id="{BF91DF4C-8A7E-4844-A7BF-B0188C9D9787}"/>
              </a:ext>
            </a:extLst>
          </xdr:cNvPr>
          <xdr:cNvSpPr/>
        </xdr:nvSpPr>
        <xdr:spPr>
          <a:xfrm>
            <a:off x="5892214" y="5343896"/>
            <a:ext cx="3240000" cy="724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C.</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6" name="大かっこ 5">
            <a:extLst>
              <a:ext uri="{FF2B5EF4-FFF2-40B4-BE49-F238E27FC236}">
                <a16:creationId xmlns:a16="http://schemas.microsoft.com/office/drawing/2014/main" id="{32F8D86A-B0F8-46AD-822B-C7A67E42438B}"/>
              </a:ext>
            </a:extLst>
          </xdr:cNvPr>
          <xdr:cNvSpPr/>
        </xdr:nvSpPr>
        <xdr:spPr>
          <a:xfrm>
            <a:off x="5889765" y="6120879"/>
            <a:ext cx="3240000" cy="471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人件費、消耗品、備品等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7" zoomScale="75" zoomScaleNormal="75" zoomScaleSheetLayoutView="75" zoomScalePageLayoutView="85" workbookViewId="0">
      <selection activeCell="A748" sqref="A748:F7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768</v>
      </c>
      <c r="AK2" s="940"/>
      <c r="AL2" s="940"/>
      <c r="AM2" s="940"/>
      <c r="AN2" s="98" t="s">
        <v>405</v>
      </c>
      <c r="AO2" s="940">
        <v>20</v>
      </c>
      <c r="AP2" s="940"/>
      <c r="AQ2" s="940"/>
      <c r="AR2" s="99" t="s">
        <v>708</v>
      </c>
      <c r="AS2" s="946">
        <v>960</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4.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7.2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5.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15</v>
      </c>
      <c r="Q13" s="656"/>
      <c r="R13" s="656"/>
      <c r="S13" s="656"/>
      <c r="T13" s="656"/>
      <c r="U13" s="656"/>
      <c r="V13" s="657"/>
      <c r="W13" s="655">
        <v>15</v>
      </c>
      <c r="X13" s="656"/>
      <c r="Y13" s="656"/>
      <c r="Z13" s="656"/>
      <c r="AA13" s="656"/>
      <c r="AB13" s="656"/>
      <c r="AC13" s="657"/>
      <c r="AD13" s="655">
        <v>15</v>
      </c>
      <c r="AE13" s="656"/>
      <c r="AF13" s="656"/>
      <c r="AG13" s="656"/>
      <c r="AH13" s="656"/>
      <c r="AI13" s="656"/>
      <c r="AJ13" s="657"/>
      <c r="AK13" s="655">
        <v>15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769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769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769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769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15</v>
      </c>
      <c r="Q18" s="874"/>
      <c r="R18" s="874"/>
      <c r="S18" s="874"/>
      <c r="T18" s="874"/>
      <c r="U18" s="874"/>
      <c r="V18" s="875"/>
      <c r="W18" s="873">
        <f>SUM(W13:AC17)</f>
        <v>15</v>
      </c>
      <c r="X18" s="874"/>
      <c r="Y18" s="874"/>
      <c r="Z18" s="874"/>
      <c r="AA18" s="874"/>
      <c r="AB18" s="874"/>
      <c r="AC18" s="875"/>
      <c r="AD18" s="873">
        <f>SUM(AD13:AJ17)</f>
        <v>15</v>
      </c>
      <c r="AE18" s="874"/>
      <c r="AF18" s="874"/>
      <c r="AG18" s="874"/>
      <c r="AH18" s="874"/>
      <c r="AI18" s="874"/>
      <c r="AJ18" s="875"/>
      <c r="AK18" s="873">
        <f>SUM(AK13:AQ17)</f>
        <v>15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14</v>
      </c>
      <c r="Q19" s="656"/>
      <c r="R19" s="656"/>
      <c r="S19" s="656"/>
      <c r="T19" s="656"/>
      <c r="U19" s="656"/>
      <c r="V19" s="657"/>
      <c r="W19" s="655">
        <v>13</v>
      </c>
      <c r="X19" s="656"/>
      <c r="Y19" s="656"/>
      <c r="Z19" s="656"/>
      <c r="AA19" s="656"/>
      <c r="AB19" s="656"/>
      <c r="AC19" s="657"/>
      <c r="AD19" s="655">
        <v>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0.93333333333333335</v>
      </c>
      <c r="Q20" s="316"/>
      <c r="R20" s="316"/>
      <c r="S20" s="316"/>
      <c r="T20" s="316"/>
      <c r="U20" s="316"/>
      <c r="V20" s="316"/>
      <c r="W20" s="316">
        <f t="shared" ref="W20" si="0">IF(W18=0, "-", SUM(W19)/W18)</f>
        <v>0.8666666666666667</v>
      </c>
      <c r="X20" s="316"/>
      <c r="Y20" s="316"/>
      <c r="Z20" s="316"/>
      <c r="AA20" s="316"/>
      <c r="AB20" s="316"/>
      <c r="AC20" s="316"/>
      <c r="AD20" s="316">
        <f t="shared" ref="AD20" si="1">IF(AD18=0, "-", SUM(AD19)/AD18)</f>
        <v>0.66666666666666663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0.93333333333333335</v>
      </c>
      <c r="Q21" s="316"/>
      <c r="R21" s="316"/>
      <c r="S21" s="316"/>
      <c r="T21" s="316"/>
      <c r="U21" s="316"/>
      <c r="V21" s="316"/>
      <c r="W21" s="316">
        <f t="shared" ref="W21" si="2">IF(W19=0, "-", SUM(W19)/SUM(W13,W14))</f>
        <v>0.8666666666666667</v>
      </c>
      <c r="X21" s="316"/>
      <c r="Y21" s="316"/>
      <c r="Z21" s="316"/>
      <c r="AA21" s="316"/>
      <c r="AB21" s="316"/>
      <c r="AC21" s="316"/>
      <c r="AD21" s="316">
        <f t="shared" ref="AD21" si="3">IF(AD19=0, "-", SUM(AD19)/SUM(AD13,AD14))</f>
        <v>0.66666666666666663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1" customHeight="1" x14ac:dyDescent="0.15">
      <c r="A23" s="971"/>
      <c r="B23" s="972"/>
      <c r="C23" s="972"/>
      <c r="D23" s="972"/>
      <c r="E23" s="972"/>
      <c r="F23" s="973"/>
      <c r="G23" s="965" t="s">
        <v>720</v>
      </c>
      <c r="H23" s="966"/>
      <c r="I23" s="966"/>
      <c r="J23" s="966"/>
      <c r="K23" s="966"/>
      <c r="L23" s="966"/>
      <c r="M23" s="966"/>
      <c r="N23" s="966"/>
      <c r="O23" s="967"/>
      <c r="P23" s="915">
        <v>7</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1" customHeight="1" x14ac:dyDescent="0.15">
      <c r="A24" s="971"/>
      <c r="B24" s="972"/>
      <c r="C24" s="972"/>
      <c r="D24" s="972"/>
      <c r="E24" s="972"/>
      <c r="F24" s="973"/>
      <c r="G24" s="931" t="s">
        <v>721</v>
      </c>
      <c r="H24" s="932"/>
      <c r="I24" s="932"/>
      <c r="J24" s="932"/>
      <c r="K24" s="932"/>
      <c r="L24" s="932"/>
      <c r="M24" s="932"/>
      <c r="N24" s="932"/>
      <c r="O24" s="933"/>
      <c r="P24" s="655">
        <v>3</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1" customHeight="1" x14ac:dyDescent="0.15">
      <c r="A25" s="971"/>
      <c r="B25" s="972"/>
      <c r="C25" s="972"/>
      <c r="D25" s="972"/>
      <c r="E25" s="972"/>
      <c r="F25" s="973"/>
      <c r="G25" s="931" t="s">
        <v>722</v>
      </c>
      <c r="H25" s="932"/>
      <c r="I25" s="932"/>
      <c r="J25" s="932"/>
      <c r="K25" s="932"/>
      <c r="L25" s="932"/>
      <c r="M25" s="932"/>
      <c r="N25" s="932"/>
      <c r="O25" s="933"/>
      <c r="P25" s="655">
        <v>3</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1" customHeight="1" x14ac:dyDescent="0.15">
      <c r="A26" s="971"/>
      <c r="B26" s="972"/>
      <c r="C26" s="972"/>
      <c r="D26" s="972"/>
      <c r="E26" s="972"/>
      <c r="F26" s="973"/>
      <c r="G26" s="931" t="s">
        <v>723</v>
      </c>
      <c r="H26" s="932"/>
      <c r="I26" s="932"/>
      <c r="J26" s="932"/>
      <c r="K26" s="932"/>
      <c r="L26" s="932"/>
      <c r="M26" s="932"/>
      <c r="N26" s="932"/>
      <c r="O26" s="933"/>
      <c r="P26" s="655">
        <v>1</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1" customHeight="1" x14ac:dyDescent="0.15">
      <c r="A27" s="971"/>
      <c r="B27" s="972"/>
      <c r="C27" s="972"/>
      <c r="D27" s="972"/>
      <c r="E27" s="972"/>
      <c r="F27" s="973"/>
      <c r="G27" s="931" t="s">
        <v>724</v>
      </c>
      <c r="H27" s="932"/>
      <c r="I27" s="932"/>
      <c r="J27" s="932"/>
      <c r="K27" s="932"/>
      <c r="L27" s="932"/>
      <c r="M27" s="932"/>
      <c r="N27" s="932"/>
      <c r="O27" s="933"/>
      <c r="P27" s="655">
        <v>1</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1"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1" customHeight="1" thickBot="1" x14ac:dyDescent="0.2">
      <c r="A29" s="974"/>
      <c r="B29" s="975"/>
      <c r="C29" s="975"/>
      <c r="D29" s="975"/>
      <c r="E29" s="975"/>
      <c r="F29" s="976"/>
      <c r="G29" s="937" t="s">
        <v>333</v>
      </c>
      <c r="H29" s="938"/>
      <c r="I29" s="938"/>
      <c r="J29" s="938"/>
      <c r="K29" s="938"/>
      <c r="L29" s="938"/>
      <c r="M29" s="938"/>
      <c r="N29" s="938"/>
      <c r="O29" s="939"/>
      <c r="P29" s="655">
        <f>AK13</f>
        <v>15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370</v>
      </c>
      <c r="AC32" s="460"/>
      <c r="AD32" s="460"/>
      <c r="AE32" s="218">
        <v>87</v>
      </c>
      <c r="AF32" s="219"/>
      <c r="AG32" s="219"/>
      <c r="AH32" s="219"/>
      <c r="AI32" s="218">
        <v>87</v>
      </c>
      <c r="AJ32" s="219"/>
      <c r="AK32" s="219"/>
      <c r="AL32" s="219"/>
      <c r="AM32" s="218">
        <v>83</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370</v>
      </c>
      <c r="AC33" s="522"/>
      <c r="AD33" s="522"/>
      <c r="AE33" s="218">
        <v>90</v>
      </c>
      <c r="AF33" s="219"/>
      <c r="AG33" s="219"/>
      <c r="AH33" s="219"/>
      <c r="AI33" s="218">
        <v>90</v>
      </c>
      <c r="AJ33" s="219"/>
      <c r="AK33" s="219"/>
      <c r="AL33" s="219"/>
      <c r="AM33" s="218">
        <v>90</v>
      </c>
      <c r="AN33" s="219"/>
      <c r="AO33" s="219"/>
      <c r="AP33" s="219"/>
      <c r="AQ33" s="336" t="s">
        <v>716</v>
      </c>
      <c r="AR33" s="208"/>
      <c r="AS33" s="208"/>
      <c r="AT33" s="337"/>
      <c r="AU33" s="219">
        <v>90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97</v>
      </c>
      <c r="AF34" s="219"/>
      <c r="AG34" s="219"/>
      <c r="AH34" s="219"/>
      <c r="AI34" s="218">
        <v>97</v>
      </c>
      <c r="AJ34" s="219"/>
      <c r="AK34" s="219"/>
      <c r="AL34" s="219"/>
      <c r="AM34" s="218">
        <v>92</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725</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370</v>
      </c>
      <c r="AC39" s="460"/>
      <c r="AD39" s="460"/>
      <c r="AE39" s="218">
        <v>95</v>
      </c>
      <c r="AF39" s="219"/>
      <c r="AG39" s="219"/>
      <c r="AH39" s="219"/>
      <c r="AI39" s="218">
        <v>94</v>
      </c>
      <c r="AJ39" s="219"/>
      <c r="AK39" s="219"/>
      <c r="AL39" s="219"/>
      <c r="AM39" s="218">
        <v>94</v>
      </c>
      <c r="AN39" s="219"/>
      <c r="AO39" s="219"/>
      <c r="AP39" s="219"/>
      <c r="AQ39" s="336" t="s">
        <v>716</v>
      </c>
      <c r="AR39" s="208"/>
      <c r="AS39" s="208"/>
      <c r="AT39" s="337"/>
      <c r="AU39" s="219" t="s">
        <v>716</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370</v>
      </c>
      <c r="AC40" s="522"/>
      <c r="AD40" s="522"/>
      <c r="AE40" s="218">
        <v>90</v>
      </c>
      <c r="AF40" s="219"/>
      <c r="AG40" s="219"/>
      <c r="AH40" s="219"/>
      <c r="AI40" s="218">
        <v>90</v>
      </c>
      <c r="AJ40" s="219"/>
      <c r="AK40" s="219"/>
      <c r="AL40" s="219"/>
      <c r="AM40" s="218">
        <v>90</v>
      </c>
      <c r="AN40" s="219"/>
      <c r="AO40" s="219"/>
      <c r="AP40" s="219"/>
      <c r="AQ40" s="336" t="s">
        <v>716</v>
      </c>
      <c r="AR40" s="208"/>
      <c r="AS40" s="208"/>
      <c r="AT40" s="337"/>
      <c r="AU40" s="219">
        <v>90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106</v>
      </c>
      <c r="AF41" s="219"/>
      <c r="AG41" s="219"/>
      <c r="AH41" s="219"/>
      <c r="AI41" s="218">
        <v>104</v>
      </c>
      <c r="AJ41" s="219"/>
      <c r="AK41" s="219"/>
      <c r="AL41" s="219"/>
      <c r="AM41" s="218">
        <v>104</v>
      </c>
      <c r="AN41" s="219"/>
      <c r="AO41" s="219"/>
      <c r="AP41" s="219"/>
      <c r="AQ41" s="336" t="s">
        <v>716</v>
      </c>
      <c r="AR41" s="208"/>
      <c r="AS41" s="208"/>
      <c r="AT41" s="337"/>
      <c r="AU41" s="219" t="s">
        <v>716</v>
      </c>
      <c r="AV41" s="219"/>
      <c r="AW41" s="219"/>
      <c r="AX41" s="221"/>
      <c r="AY41">
        <f t="shared" si="4"/>
        <v>1</v>
      </c>
    </row>
    <row r="42" spans="1:51" ht="23.25" customHeight="1" x14ac:dyDescent="0.15">
      <c r="A42" s="228" t="s">
        <v>379</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38.25" customHeight="1" x14ac:dyDescent="0.15">
      <c r="A101" s="418"/>
      <c r="B101" s="419"/>
      <c r="C101" s="419"/>
      <c r="D101" s="419"/>
      <c r="E101" s="419"/>
      <c r="F101" s="420"/>
      <c r="G101" s="108" t="s">
        <v>818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1180</v>
      </c>
      <c r="AF101" s="282"/>
      <c r="AG101" s="282"/>
      <c r="AH101" s="282"/>
      <c r="AI101" s="282">
        <v>1162</v>
      </c>
      <c r="AJ101" s="282"/>
      <c r="AK101" s="282"/>
      <c r="AL101" s="282"/>
      <c r="AM101" s="282">
        <v>266</v>
      </c>
      <c r="AN101" s="282"/>
      <c r="AO101" s="282"/>
      <c r="AP101" s="282"/>
      <c r="AQ101" s="282" t="s">
        <v>769</v>
      </c>
      <c r="AR101" s="282"/>
      <c r="AS101" s="282"/>
      <c r="AT101" s="282"/>
      <c r="AU101" s="218"/>
      <c r="AV101" s="219"/>
      <c r="AW101" s="219"/>
      <c r="AX101" s="221"/>
    </row>
    <row r="102" spans="1:60" ht="38.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1125</v>
      </c>
      <c r="AF102" s="282"/>
      <c r="AG102" s="282"/>
      <c r="AH102" s="282"/>
      <c r="AI102" s="282">
        <v>1125</v>
      </c>
      <c r="AJ102" s="282"/>
      <c r="AK102" s="282"/>
      <c r="AL102" s="282"/>
      <c r="AM102" s="282">
        <v>1025</v>
      </c>
      <c r="AN102" s="282"/>
      <c r="AO102" s="282"/>
      <c r="AP102" s="282"/>
      <c r="AQ102" s="282">
        <v>743</v>
      </c>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8.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9.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11635</v>
      </c>
      <c r="AF116" s="282"/>
      <c r="AG116" s="282"/>
      <c r="AH116" s="282"/>
      <c r="AI116" s="282">
        <v>11295</v>
      </c>
      <c r="AJ116" s="282"/>
      <c r="AK116" s="282"/>
      <c r="AL116" s="282"/>
      <c r="AM116" s="282">
        <v>36682</v>
      </c>
      <c r="AN116" s="282"/>
      <c r="AO116" s="282"/>
      <c r="AP116" s="282"/>
      <c r="AQ116" s="218">
        <v>19725</v>
      </c>
      <c r="AR116" s="219"/>
      <c r="AS116" s="219"/>
      <c r="AT116" s="219"/>
      <c r="AU116" s="219"/>
      <c r="AV116" s="219"/>
      <c r="AW116" s="219"/>
      <c r="AX116" s="221"/>
    </row>
    <row r="117" spans="1:51" ht="29.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770</v>
      </c>
      <c r="AJ117" s="550"/>
      <c r="AK117" s="550"/>
      <c r="AL117" s="550"/>
      <c r="AM117" s="550" t="s">
        <v>820</v>
      </c>
      <c r="AN117" s="550"/>
      <c r="AO117" s="550"/>
      <c r="AP117" s="550"/>
      <c r="AQ117" s="550" t="s">
        <v>819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4.2</v>
      </c>
      <c r="AF134" s="208"/>
      <c r="AG134" s="208"/>
      <c r="AH134" s="208"/>
      <c r="AI134" s="207">
        <v>3.9</v>
      </c>
      <c r="AJ134" s="208"/>
      <c r="AK134" s="208"/>
      <c r="AL134" s="208"/>
      <c r="AM134" s="207">
        <v>4.2</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738</v>
      </c>
      <c r="AC135" s="214"/>
      <c r="AD135" s="214"/>
      <c r="AE135" s="207">
        <v>3.5</v>
      </c>
      <c r="AF135" s="208"/>
      <c r="AG135" s="208"/>
      <c r="AH135" s="208"/>
      <c r="AI135" s="207">
        <v>3.5</v>
      </c>
      <c r="AJ135" s="208"/>
      <c r="AK135" s="208"/>
      <c r="AL135" s="208"/>
      <c r="AM135" s="207">
        <v>3.5</v>
      </c>
      <c r="AN135" s="208"/>
      <c r="AO135" s="208"/>
      <c r="AP135" s="208"/>
      <c r="AQ135" s="207" t="s">
        <v>716</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8"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8"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8"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824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716</v>
      </c>
      <c r="K430" s="896"/>
      <c r="L430" s="896"/>
      <c r="M430" s="896"/>
      <c r="N430" s="896"/>
      <c r="O430" s="896"/>
      <c r="P430" s="896"/>
      <c r="Q430" s="896"/>
      <c r="R430" s="896"/>
      <c r="S430" s="896"/>
      <c r="T430" s="897"/>
      <c r="U430" s="587" t="s">
        <v>767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751</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751</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751</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 customHeight="1" x14ac:dyDescent="0.15">
      <c r="A482" s="190"/>
      <c r="B482" s="187"/>
      <c r="C482" s="181"/>
      <c r="D482" s="187"/>
      <c r="E482" s="128" t="s">
        <v>767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6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5.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33"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750</v>
      </c>
      <c r="AE705" s="713"/>
      <c r="AF705" s="713"/>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3"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3"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750</v>
      </c>
      <c r="AE708" s="603"/>
      <c r="AF708" s="603"/>
      <c r="AG708" s="740" t="s">
        <v>758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753</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750</v>
      </c>
      <c r="AE712" s="781"/>
      <c r="AF712" s="781"/>
      <c r="AG712" s="805" t="s">
        <v>832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753</v>
      </c>
      <c r="AE713" s="323"/>
      <c r="AF713" s="661"/>
      <c r="AG713" s="104" t="s">
        <v>751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761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762</v>
      </c>
      <c r="AH715" s="741"/>
      <c r="AI715" s="741"/>
      <c r="AJ715" s="741"/>
      <c r="AK715" s="741"/>
      <c r="AL715" s="741"/>
      <c r="AM715" s="741"/>
      <c r="AN715" s="741"/>
      <c r="AO715" s="741"/>
      <c r="AP715" s="741"/>
      <c r="AQ715" s="741"/>
      <c r="AR715" s="741"/>
      <c r="AS715" s="741"/>
      <c r="AT715" s="741"/>
      <c r="AU715" s="741"/>
      <c r="AV715" s="741"/>
      <c r="AW715" s="741"/>
      <c r="AX715" s="742"/>
    </row>
    <row r="716" spans="1:50" ht="46.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823</v>
      </c>
      <c r="AE717" s="323"/>
      <c r="AF717" s="323"/>
      <c r="AG717" s="104" t="s">
        <v>822</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750</v>
      </c>
      <c r="AE719" s="603"/>
      <c r="AF719" s="603"/>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37.5"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7.5" customHeight="1" x14ac:dyDescent="0.15">
      <c r="A721" s="776"/>
      <c r="B721" s="777"/>
      <c r="C721" s="293" t="s">
        <v>709</v>
      </c>
      <c r="D721" s="294"/>
      <c r="E721" s="294"/>
      <c r="F721" s="295"/>
      <c r="G721" s="284"/>
      <c r="H721" s="285"/>
      <c r="I721" s="77" t="str">
        <f>IF(OR(G721="　", G721=""), "", "-")</f>
        <v/>
      </c>
      <c r="J721" s="288"/>
      <c r="K721" s="288"/>
      <c r="L721" s="77" t="str">
        <f>IF(M721="","","-")</f>
        <v/>
      </c>
      <c r="M721" s="78"/>
      <c r="N721" s="301" t="s">
        <v>739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7.5" customHeight="1" x14ac:dyDescent="0.15">
      <c r="A722" s="776"/>
      <c r="B722" s="777"/>
      <c r="C722" s="293" t="s">
        <v>709</v>
      </c>
      <c r="D722" s="294"/>
      <c r="E722" s="294"/>
      <c r="F722" s="295"/>
      <c r="G722" s="284"/>
      <c r="H722" s="285"/>
      <c r="I722" s="77" t="str">
        <f t="shared" ref="I722:I725" si="113">IF(OR(G722="　", G722=""), "", "-")</f>
        <v/>
      </c>
      <c r="J722" s="288"/>
      <c r="K722" s="288"/>
      <c r="L722" s="77" t="str">
        <f t="shared" ref="L722:L725" si="114">IF(M722="","","-")</f>
        <v/>
      </c>
      <c r="M722" s="78"/>
      <c r="N722" s="301" t="s">
        <v>740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37.5" customHeight="1" x14ac:dyDescent="0.15">
      <c r="A723" s="776"/>
      <c r="B723" s="777"/>
      <c r="C723" s="293" t="s">
        <v>709</v>
      </c>
      <c r="D723" s="294"/>
      <c r="E723" s="294"/>
      <c r="F723" s="295"/>
      <c r="G723" s="284"/>
      <c r="H723" s="285"/>
      <c r="I723" s="77" t="str">
        <f t="shared" si="113"/>
        <v/>
      </c>
      <c r="J723" s="288"/>
      <c r="K723" s="288"/>
      <c r="L723" s="77" t="str">
        <f t="shared" si="114"/>
        <v/>
      </c>
      <c r="M723" s="78"/>
      <c r="N723" s="301" t="s">
        <v>741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37.5" customHeight="1" x14ac:dyDescent="0.15">
      <c r="A724" s="776"/>
      <c r="B724" s="777"/>
      <c r="C724" s="293" t="s">
        <v>709</v>
      </c>
      <c r="D724" s="294"/>
      <c r="E724" s="294"/>
      <c r="F724" s="295"/>
      <c r="G724" s="284"/>
      <c r="H724" s="285"/>
      <c r="I724" s="77" t="str">
        <f t="shared" si="113"/>
        <v/>
      </c>
      <c r="J724" s="288"/>
      <c r="K724" s="288"/>
      <c r="L724" s="77" t="str">
        <f t="shared" si="114"/>
        <v/>
      </c>
      <c r="M724" s="78"/>
      <c r="N724" s="301" t="s">
        <v>742</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3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825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8.2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3.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1.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2.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745</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854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875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773</v>
      </c>
      <c r="H789" s="669"/>
      <c r="I789" s="669"/>
      <c r="J789" s="669"/>
      <c r="K789" s="670"/>
      <c r="L789" s="662" t="s">
        <v>774</v>
      </c>
      <c r="M789" s="663"/>
      <c r="N789" s="663"/>
      <c r="O789" s="663"/>
      <c r="P789" s="663"/>
      <c r="Q789" s="663"/>
      <c r="R789" s="663"/>
      <c r="S789" s="663"/>
      <c r="T789" s="663"/>
      <c r="U789" s="663"/>
      <c r="V789" s="663"/>
      <c r="W789" s="663"/>
      <c r="X789" s="664"/>
      <c r="Y789" s="382">
        <v>0.9</v>
      </c>
      <c r="Z789" s="383"/>
      <c r="AA789" s="383"/>
      <c r="AB789" s="800"/>
      <c r="AC789" s="668" t="s">
        <v>778</v>
      </c>
      <c r="AD789" s="669"/>
      <c r="AE789" s="669"/>
      <c r="AF789" s="669"/>
      <c r="AG789" s="670"/>
      <c r="AH789" s="662" t="s">
        <v>779</v>
      </c>
      <c r="AI789" s="663"/>
      <c r="AJ789" s="663"/>
      <c r="AK789" s="663"/>
      <c r="AL789" s="663"/>
      <c r="AM789" s="663"/>
      <c r="AN789" s="663"/>
      <c r="AO789" s="663"/>
      <c r="AP789" s="663"/>
      <c r="AQ789" s="663"/>
      <c r="AR789" s="663"/>
      <c r="AS789" s="663"/>
      <c r="AT789" s="664"/>
      <c r="AU789" s="382">
        <v>3</v>
      </c>
      <c r="AV789" s="383"/>
      <c r="AW789" s="383"/>
      <c r="AX789" s="384"/>
    </row>
    <row r="790" spans="1:51" ht="24.75" customHeight="1" x14ac:dyDescent="0.15">
      <c r="A790" s="629"/>
      <c r="B790" s="630"/>
      <c r="C790" s="630"/>
      <c r="D790" s="630"/>
      <c r="E790" s="630"/>
      <c r="F790" s="631"/>
      <c r="G790" s="604" t="s">
        <v>775</v>
      </c>
      <c r="H790" s="605"/>
      <c r="I790" s="605"/>
      <c r="J790" s="605"/>
      <c r="K790" s="606"/>
      <c r="L790" s="596" t="s">
        <v>776</v>
      </c>
      <c r="M790" s="597"/>
      <c r="N790" s="597"/>
      <c r="O790" s="597"/>
      <c r="P790" s="597"/>
      <c r="Q790" s="597"/>
      <c r="R790" s="597"/>
      <c r="S790" s="597"/>
      <c r="T790" s="597"/>
      <c r="U790" s="597"/>
      <c r="V790" s="597"/>
      <c r="W790" s="597"/>
      <c r="X790" s="598"/>
      <c r="Y790" s="599">
        <v>0.4</v>
      </c>
      <c r="Z790" s="600"/>
      <c r="AA790" s="600"/>
      <c r="AB790" s="610"/>
      <c r="AC790" s="604" t="s">
        <v>775</v>
      </c>
      <c r="AD790" s="605"/>
      <c r="AE790" s="605"/>
      <c r="AF790" s="605"/>
      <c r="AG790" s="606"/>
      <c r="AH790" s="596" t="s">
        <v>780</v>
      </c>
      <c r="AI790" s="597"/>
      <c r="AJ790" s="597"/>
      <c r="AK790" s="597"/>
      <c r="AL790" s="597"/>
      <c r="AM790" s="597"/>
      <c r="AN790" s="597"/>
      <c r="AO790" s="597"/>
      <c r="AP790" s="597"/>
      <c r="AQ790" s="597"/>
      <c r="AR790" s="597"/>
      <c r="AS790" s="597"/>
      <c r="AT790" s="598"/>
      <c r="AU790" s="599">
        <v>0.1</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781</v>
      </c>
      <c r="AD791" s="605"/>
      <c r="AE791" s="605"/>
      <c r="AF791" s="605"/>
      <c r="AG791" s="606"/>
      <c r="AH791" s="596" t="s">
        <v>782</v>
      </c>
      <c r="AI791" s="597"/>
      <c r="AJ791" s="597"/>
      <c r="AK791" s="597"/>
      <c r="AL791" s="597"/>
      <c r="AM791" s="597"/>
      <c r="AN791" s="597"/>
      <c r="AO791" s="597"/>
      <c r="AP791" s="597"/>
      <c r="AQ791" s="597"/>
      <c r="AR791" s="597"/>
      <c r="AS791" s="597"/>
      <c r="AT791" s="598"/>
      <c r="AU791" s="599">
        <v>0.1</v>
      </c>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3.2</v>
      </c>
      <c r="AV799" s="827"/>
      <c r="AW799" s="827"/>
      <c r="AX799" s="829"/>
    </row>
    <row r="800" spans="1:51" ht="24.75" customHeight="1" x14ac:dyDescent="0.15">
      <c r="A800" s="629"/>
      <c r="B800" s="630"/>
      <c r="C800" s="630"/>
      <c r="D800" s="630"/>
      <c r="E800" s="630"/>
      <c r="F800" s="631"/>
      <c r="G800" s="593" t="s">
        <v>829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830</v>
      </c>
      <c r="H802" s="669"/>
      <c r="I802" s="669"/>
      <c r="J802" s="669"/>
      <c r="K802" s="670"/>
      <c r="L802" s="662" t="s">
        <v>831</v>
      </c>
      <c r="M802" s="663"/>
      <c r="N802" s="663"/>
      <c r="O802" s="663"/>
      <c r="P802" s="663"/>
      <c r="Q802" s="663"/>
      <c r="R802" s="663"/>
      <c r="S802" s="663"/>
      <c r="T802" s="663"/>
      <c r="U802" s="663"/>
      <c r="V802" s="663"/>
      <c r="W802" s="663"/>
      <c r="X802" s="664"/>
      <c r="Y802" s="382">
        <v>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785</v>
      </c>
      <c r="D845" s="343"/>
      <c r="E845" s="343"/>
      <c r="F845" s="343"/>
      <c r="G845" s="343"/>
      <c r="H845" s="343"/>
      <c r="I845" s="343"/>
      <c r="J845" s="344">
        <v>7011301006050</v>
      </c>
      <c r="K845" s="345"/>
      <c r="L845" s="345"/>
      <c r="M845" s="345"/>
      <c r="N845" s="345"/>
      <c r="O845" s="345"/>
      <c r="P845" s="359" t="s">
        <v>786</v>
      </c>
      <c r="Q845" s="346"/>
      <c r="R845" s="346"/>
      <c r="S845" s="346"/>
      <c r="T845" s="346"/>
      <c r="U845" s="346"/>
      <c r="V845" s="346"/>
      <c r="W845" s="346"/>
      <c r="X845" s="346"/>
      <c r="Y845" s="347">
        <v>0.9</v>
      </c>
      <c r="Z845" s="348"/>
      <c r="AA845" s="348"/>
      <c r="AB845" s="349"/>
      <c r="AC845" s="350" t="s">
        <v>377</v>
      </c>
      <c r="AD845" s="351"/>
      <c r="AE845" s="351"/>
      <c r="AF845" s="351"/>
      <c r="AG845" s="351"/>
      <c r="AH845" s="366" t="s">
        <v>795</v>
      </c>
      <c r="AI845" s="367"/>
      <c r="AJ845" s="367"/>
      <c r="AK845" s="367"/>
      <c r="AL845" s="354">
        <v>100</v>
      </c>
      <c r="AM845" s="355"/>
      <c r="AN845" s="355"/>
      <c r="AO845" s="356"/>
      <c r="AP845" s="357" t="s">
        <v>795</v>
      </c>
      <c r="AQ845" s="357"/>
      <c r="AR845" s="357"/>
      <c r="AS845" s="357"/>
      <c r="AT845" s="357"/>
      <c r="AU845" s="357"/>
      <c r="AV845" s="357"/>
      <c r="AW845" s="357"/>
      <c r="AX845" s="357"/>
    </row>
    <row r="846" spans="1:51" ht="30" customHeight="1" x14ac:dyDescent="0.15">
      <c r="A846" s="370">
        <v>2</v>
      </c>
      <c r="B846" s="370">
        <v>1</v>
      </c>
      <c r="C846" s="358" t="s">
        <v>785</v>
      </c>
      <c r="D846" s="343"/>
      <c r="E846" s="343"/>
      <c r="F846" s="343"/>
      <c r="G846" s="343"/>
      <c r="H846" s="343"/>
      <c r="I846" s="343"/>
      <c r="J846" s="344">
        <v>7011301006050</v>
      </c>
      <c r="K846" s="345"/>
      <c r="L846" s="345"/>
      <c r="M846" s="345"/>
      <c r="N846" s="345"/>
      <c r="O846" s="345"/>
      <c r="P846" s="359" t="s">
        <v>787</v>
      </c>
      <c r="Q846" s="346"/>
      <c r="R846" s="346"/>
      <c r="S846" s="346"/>
      <c r="T846" s="346"/>
      <c r="U846" s="346"/>
      <c r="V846" s="346"/>
      <c r="W846" s="346"/>
      <c r="X846" s="346"/>
      <c r="Y846" s="347">
        <v>0.4</v>
      </c>
      <c r="Z846" s="348"/>
      <c r="AA846" s="348"/>
      <c r="AB846" s="349"/>
      <c r="AC846" s="350" t="s">
        <v>377</v>
      </c>
      <c r="AD846" s="351"/>
      <c r="AE846" s="351"/>
      <c r="AF846" s="351"/>
      <c r="AG846" s="351"/>
      <c r="AH846" s="366" t="s">
        <v>795</v>
      </c>
      <c r="AI846" s="367"/>
      <c r="AJ846" s="367"/>
      <c r="AK846" s="367"/>
      <c r="AL846" s="354">
        <v>100</v>
      </c>
      <c r="AM846" s="355"/>
      <c r="AN846" s="355"/>
      <c r="AO846" s="356"/>
      <c r="AP846" s="357" t="s">
        <v>795</v>
      </c>
      <c r="AQ846" s="357"/>
      <c r="AR846" s="357"/>
      <c r="AS846" s="357"/>
      <c r="AT846" s="357"/>
      <c r="AU846" s="357"/>
      <c r="AV846" s="357"/>
      <c r="AW846" s="357"/>
      <c r="AX846" s="357"/>
      <c r="AY846">
        <f>COUNTA($C$846)</f>
        <v>1</v>
      </c>
    </row>
    <row r="847" spans="1:51" ht="30" customHeight="1" x14ac:dyDescent="0.15">
      <c r="A847" s="370">
        <v>3</v>
      </c>
      <c r="B847" s="370">
        <v>1</v>
      </c>
      <c r="C847" s="358" t="s">
        <v>788</v>
      </c>
      <c r="D847" s="343"/>
      <c r="E847" s="343"/>
      <c r="F847" s="343"/>
      <c r="G847" s="343"/>
      <c r="H847" s="343"/>
      <c r="I847" s="343"/>
      <c r="J847" s="344">
        <v>6011602005677</v>
      </c>
      <c r="K847" s="345"/>
      <c r="L847" s="345"/>
      <c r="M847" s="345"/>
      <c r="N847" s="345"/>
      <c r="O847" s="345"/>
      <c r="P847" s="359" t="s">
        <v>789</v>
      </c>
      <c r="Q847" s="346"/>
      <c r="R847" s="346"/>
      <c r="S847" s="346"/>
      <c r="T847" s="346"/>
      <c r="U847" s="346"/>
      <c r="V847" s="346"/>
      <c r="W847" s="346"/>
      <c r="X847" s="346"/>
      <c r="Y847" s="347">
        <v>0.4</v>
      </c>
      <c r="Z847" s="348"/>
      <c r="AA847" s="348"/>
      <c r="AB847" s="349"/>
      <c r="AC847" s="350" t="s">
        <v>377</v>
      </c>
      <c r="AD847" s="351"/>
      <c r="AE847" s="351"/>
      <c r="AF847" s="351"/>
      <c r="AG847" s="351"/>
      <c r="AH847" s="352" t="s">
        <v>795</v>
      </c>
      <c r="AI847" s="353"/>
      <c r="AJ847" s="353"/>
      <c r="AK847" s="353"/>
      <c r="AL847" s="354">
        <v>100</v>
      </c>
      <c r="AM847" s="355"/>
      <c r="AN847" s="355"/>
      <c r="AO847" s="356"/>
      <c r="AP847" s="357" t="s">
        <v>795</v>
      </c>
      <c r="AQ847" s="357"/>
      <c r="AR847" s="357"/>
      <c r="AS847" s="357"/>
      <c r="AT847" s="357"/>
      <c r="AU847" s="357"/>
      <c r="AV847" s="357"/>
      <c r="AW847" s="357"/>
      <c r="AX847" s="357"/>
      <c r="AY847">
        <f>COUNTA($C$847)</f>
        <v>1</v>
      </c>
    </row>
    <row r="848" spans="1:51" ht="30" customHeight="1" x14ac:dyDescent="0.15">
      <c r="A848" s="370">
        <v>4</v>
      </c>
      <c r="B848" s="370">
        <v>1</v>
      </c>
      <c r="C848" s="358" t="s">
        <v>788</v>
      </c>
      <c r="D848" s="343"/>
      <c r="E848" s="343"/>
      <c r="F848" s="343"/>
      <c r="G848" s="343"/>
      <c r="H848" s="343"/>
      <c r="I848" s="343"/>
      <c r="J848" s="344">
        <v>6011602005677</v>
      </c>
      <c r="K848" s="345"/>
      <c r="L848" s="345"/>
      <c r="M848" s="345"/>
      <c r="N848" s="345"/>
      <c r="O848" s="345"/>
      <c r="P848" s="359" t="s">
        <v>827</v>
      </c>
      <c r="Q848" s="346"/>
      <c r="R848" s="346"/>
      <c r="S848" s="346"/>
      <c r="T848" s="346"/>
      <c r="U848" s="346"/>
      <c r="V848" s="346"/>
      <c r="W848" s="346"/>
      <c r="X848" s="346"/>
      <c r="Y848" s="347">
        <v>0.3</v>
      </c>
      <c r="Z848" s="348"/>
      <c r="AA848" s="348"/>
      <c r="AB848" s="349"/>
      <c r="AC848" s="350" t="s">
        <v>377</v>
      </c>
      <c r="AD848" s="351"/>
      <c r="AE848" s="351"/>
      <c r="AF848" s="351"/>
      <c r="AG848" s="351"/>
      <c r="AH848" s="352" t="s">
        <v>795</v>
      </c>
      <c r="AI848" s="353"/>
      <c r="AJ848" s="353"/>
      <c r="AK848" s="353"/>
      <c r="AL848" s="354">
        <v>100</v>
      </c>
      <c r="AM848" s="355"/>
      <c r="AN848" s="355"/>
      <c r="AO848" s="356"/>
      <c r="AP848" s="357" t="s">
        <v>795</v>
      </c>
      <c r="AQ848" s="357"/>
      <c r="AR848" s="357"/>
      <c r="AS848" s="357"/>
      <c r="AT848" s="357"/>
      <c r="AU848" s="357"/>
      <c r="AV848" s="357"/>
      <c r="AW848" s="357"/>
      <c r="AX848" s="357"/>
      <c r="AY848">
        <f>COUNTA($C$848)</f>
        <v>1</v>
      </c>
    </row>
    <row r="849" spans="1:51" ht="30" customHeight="1" x14ac:dyDescent="0.15">
      <c r="A849" s="370">
        <v>5</v>
      </c>
      <c r="B849" s="370">
        <v>1</v>
      </c>
      <c r="C849" s="358" t="s">
        <v>790</v>
      </c>
      <c r="D849" s="343"/>
      <c r="E849" s="343"/>
      <c r="F849" s="343"/>
      <c r="G849" s="343"/>
      <c r="H849" s="343"/>
      <c r="I849" s="343"/>
      <c r="J849" s="344">
        <v>3010001040339</v>
      </c>
      <c r="K849" s="345"/>
      <c r="L849" s="345"/>
      <c r="M849" s="345"/>
      <c r="N849" s="345"/>
      <c r="O849" s="345"/>
      <c r="P849" s="359" t="s">
        <v>791</v>
      </c>
      <c r="Q849" s="346"/>
      <c r="R849" s="346"/>
      <c r="S849" s="346"/>
      <c r="T849" s="346"/>
      <c r="U849" s="346"/>
      <c r="V849" s="346"/>
      <c r="W849" s="346"/>
      <c r="X849" s="346"/>
      <c r="Y849" s="347">
        <v>0.5</v>
      </c>
      <c r="Z849" s="348"/>
      <c r="AA849" s="348"/>
      <c r="AB849" s="349"/>
      <c r="AC849" s="350" t="s">
        <v>377</v>
      </c>
      <c r="AD849" s="351"/>
      <c r="AE849" s="351"/>
      <c r="AF849" s="351"/>
      <c r="AG849" s="351"/>
      <c r="AH849" s="352" t="s">
        <v>795</v>
      </c>
      <c r="AI849" s="353"/>
      <c r="AJ849" s="353"/>
      <c r="AK849" s="353"/>
      <c r="AL849" s="354">
        <v>100</v>
      </c>
      <c r="AM849" s="355"/>
      <c r="AN849" s="355"/>
      <c r="AO849" s="356"/>
      <c r="AP849" s="357" t="s">
        <v>795</v>
      </c>
      <c r="AQ849" s="357"/>
      <c r="AR849" s="357"/>
      <c r="AS849" s="357"/>
      <c r="AT849" s="357"/>
      <c r="AU849" s="357"/>
      <c r="AV849" s="357"/>
      <c r="AW849" s="357"/>
      <c r="AX849" s="357"/>
      <c r="AY849">
        <f>COUNTA($C$849)</f>
        <v>1</v>
      </c>
    </row>
    <row r="850" spans="1:51" ht="30" customHeight="1" x14ac:dyDescent="0.15">
      <c r="A850" s="370">
        <v>6</v>
      </c>
      <c r="B850" s="370">
        <v>1</v>
      </c>
      <c r="C850" s="358" t="s">
        <v>792</v>
      </c>
      <c r="D850" s="343"/>
      <c r="E850" s="343"/>
      <c r="F850" s="343"/>
      <c r="G850" s="343"/>
      <c r="H850" s="343"/>
      <c r="I850" s="343"/>
      <c r="J850" s="344">
        <v>3010001010696</v>
      </c>
      <c r="K850" s="345"/>
      <c r="L850" s="345"/>
      <c r="M850" s="345"/>
      <c r="N850" s="345"/>
      <c r="O850" s="345"/>
      <c r="P850" s="359" t="s">
        <v>793</v>
      </c>
      <c r="Q850" s="346"/>
      <c r="R850" s="346"/>
      <c r="S850" s="346"/>
      <c r="T850" s="346"/>
      <c r="U850" s="346"/>
      <c r="V850" s="346"/>
      <c r="W850" s="346"/>
      <c r="X850" s="346"/>
      <c r="Y850" s="347">
        <v>0.4</v>
      </c>
      <c r="Z850" s="348"/>
      <c r="AA850" s="348"/>
      <c r="AB850" s="349"/>
      <c r="AC850" s="350" t="s">
        <v>377</v>
      </c>
      <c r="AD850" s="351"/>
      <c r="AE850" s="351"/>
      <c r="AF850" s="351"/>
      <c r="AG850" s="351"/>
      <c r="AH850" s="352" t="s">
        <v>795</v>
      </c>
      <c r="AI850" s="353"/>
      <c r="AJ850" s="353"/>
      <c r="AK850" s="353"/>
      <c r="AL850" s="354">
        <v>100</v>
      </c>
      <c r="AM850" s="355"/>
      <c r="AN850" s="355"/>
      <c r="AO850" s="356"/>
      <c r="AP850" s="357" t="s">
        <v>795</v>
      </c>
      <c r="AQ850" s="357"/>
      <c r="AR850" s="357"/>
      <c r="AS850" s="357"/>
      <c r="AT850" s="357"/>
      <c r="AU850" s="357"/>
      <c r="AV850" s="357"/>
      <c r="AW850" s="357"/>
      <c r="AX850" s="357"/>
      <c r="AY850">
        <f>COUNTA($C$850)</f>
        <v>1</v>
      </c>
    </row>
    <row r="851" spans="1:51" ht="30" customHeight="1" x14ac:dyDescent="0.15">
      <c r="A851" s="370">
        <v>7</v>
      </c>
      <c r="B851" s="370">
        <v>1</v>
      </c>
      <c r="C851" s="358" t="s">
        <v>794</v>
      </c>
      <c r="D851" s="343"/>
      <c r="E851" s="343"/>
      <c r="F851" s="343"/>
      <c r="G851" s="343"/>
      <c r="H851" s="343"/>
      <c r="I851" s="343"/>
      <c r="J851" s="344" t="s">
        <v>795</v>
      </c>
      <c r="K851" s="345"/>
      <c r="L851" s="345"/>
      <c r="M851" s="345"/>
      <c r="N851" s="345"/>
      <c r="O851" s="345"/>
      <c r="P851" s="359" t="s">
        <v>796</v>
      </c>
      <c r="Q851" s="346"/>
      <c r="R851" s="346"/>
      <c r="S851" s="346"/>
      <c r="T851" s="346"/>
      <c r="U851" s="346"/>
      <c r="V851" s="346"/>
      <c r="W851" s="346"/>
      <c r="X851" s="346"/>
      <c r="Y851" s="347">
        <v>0.3</v>
      </c>
      <c r="Z851" s="348"/>
      <c r="AA851" s="348"/>
      <c r="AB851" s="349"/>
      <c r="AC851" s="350" t="s">
        <v>80</v>
      </c>
      <c r="AD851" s="351"/>
      <c r="AE851" s="351"/>
      <c r="AF851" s="351"/>
      <c r="AG851" s="351"/>
      <c r="AH851" s="352" t="s">
        <v>795</v>
      </c>
      <c r="AI851" s="353"/>
      <c r="AJ851" s="353"/>
      <c r="AK851" s="353"/>
      <c r="AL851" s="354" t="s">
        <v>795</v>
      </c>
      <c r="AM851" s="355"/>
      <c r="AN851" s="355"/>
      <c r="AO851" s="356"/>
      <c r="AP851" s="357" t="s">
        <v>795</v>
      </c>
      <c r="AQ851" s="357"/>
      <c r="AR851" s="357"/>
      <c r="AS851" s="357"/>
      <c r="AT851" s="357"/>
      <c r="AU851" s="357"/>
      <c r="AV851" s="357"/>
      <c r="AW851" s="357"/>
      <c r="AX851" s="357"/>
      <c r="AY851">
        <f>COUNTA($C$851)</f>
        <v>1</v>
      </c>
    </row>
    <row r="852" spans="1:51" ht="30" customHeight="1" x14ac:dyDescent="0.15">
      <c r="A852" s="370">
        <v>8</v>
      </c>
      <c r="B852" s="370">
        <v>1</v>
      </c>
      <c r="C852" s="358" t="s">
        <v>797</v>
      </c>
      <c r="D852" s="343"/>
      <c r="E852" s="343"/>
      <c r="F852" s="343"/>
      <c r="G852" s="343"/>
      <c r="H852" s="343"/>
      <c r="I852" s="343"/>
      <c r="J852" s="344" t="s">
        <v>795</v>
      </c>
      <c r="K852" s="345"/>
      <c r="L852" s="345"/>
      <c r="M852" s="345"/>
      <c r="N852" s="345"/>
      <c r="O852" s="345"/>
      <c r="P852" s="359" t="s">
        <v>798</v>
      </c>
      <c r="Q852" s="346"/>
      <c r="R852" s="346"/>
      <c r="S852" s="346"/>
      <c r="T852" s="346"/>
      <c r="U852" s="346"/>
      <c r="V852" s="346"/>
      <c r="W852" s="346"/>
      <c r="X852" s="346"/>
      <c r="Y852" s="347">
        <v>0.3</v>
      </c>
      <c r="Z852" s="348"/>
      <c r="AA852" s="348"/>
      <c r="AB852" s="349"/>
      <c r="AC852" s="350" t="s">
        <v>80</v>
      </c>
      <c r="AD852" s="351"/>
      <c r="AE852" s="351"/>
      <c r="AF852" s="351"/>
      <c r="AG852" s="351"/>
      <c r="AH852" s="352" t="s">
        <v>795</v>
      </c>
      <c r="AI852" s="353"/>
      <c r="AJ852" s="353"/>
      <c r="AK852" s="353"/>
      <c r="AL852" s="354" t="s">
        <v>795</v>
      </c>
      <c r="AM852" s="355"/>
      <c r="AN852" s="355"/>
      <c r="AO852" s="356"/>
      <c r="AP852" s="357" t="s">
        <v>795</v>
      </c>
      <c r="AQ852" s="357"/>
      <c r="AR852" s="357"/>
      <c r="AS852" s="357"/>
      <c r="AT852" s="357"/>
      <c r="AU852" s="357"/>
      <c r="AV852" s="357"/>
      <c r="AW852" s="357"/>
      <c r="AX852" s="357"/>
      <c r="AY852">
        <f>COUNTA($C$852)</f>
        <v>1</v>
      </c>
    </row>
    <row r="853" spans="1:51" ht="30" customHeight="1" x14ac:dyDescent="0.15">
      <c r="A853" s="370">
        <v>9</v>
      </c>
      <c r="B853" s="370">
        <v>1</v>
      </c>
      <c r="C853" s="358" t="s">
        <v>799</v>
      </c>
      <c r="D853" s="343"/>
      <c r="E853" s="343"/>
      <c r="F853" s="343"/>
      <c r="G853" s="343"/>
      <c r="H853" s="343"/>
      <c r="I853" s="343"/>
      <c r="J853" s="344" t="s">
        <v>795</v>
      </c>
      <c r="K853" s="345"/>
      <c r="L853" s="345"/>
      <c r="M853" s="345"/>
      <c r="N853" s="345"/>
      <c r="O853" s="345"/>
      <c r="P853" s="359" t="s">
        <v>796</v>
      </c>
      <c r="Q853" s="346"/>
      <c r="R853" s="346"/>
      <c r="S853" s="346"/>
      <c r="T853" s="346"/>
      <c r="U853" s="346"/>
      <c r="V853" s="346"/>
      <c r="W853" s="346"/>
      <c r="X853" s="346"/>
      <c r="Y853" s="347">
        <v>0.3</v>
      </c>
      <c r="Z853" s="348"/>
      <c r="AA853" s="348"/>
      <c r="AB853" s="349"/>
      <c r="AC853" s="350" t="s">
        <v>80</v>
      </c>
      <c r="AD853" s="351"/>
      <c r="AE853" s="351"/>
      <c r="AF853" s="351"/>
      <c r="AG853" s="351"/>
      <c r="AH853" s="352" t="s">
        <v>795</v>
      </c>
      <c r="AI853" s="353"/>
      <c r="AJ853" s="353"/>
      <c r="AK853" s="353"/>
      <c r="AL853" s="354" t="s">
        <v>795</v>
      </c>
      <c r="AM853" s="355"/>
      <c r="AN853" s="355"/>
      <c r="AO853" s="356"/>
      <c r="AP853" s="357" t="s">
        <v>795</v>
      </c>
      <c r="AQ853" s="357"/>
      <c r="AR853" s="357"/>
      <c r="AS853" s="357"/>
      <c r="AT853" s="357"/>
      <c r="AU853" s="357"/>
      <c r="AV853" s="357"/>
      <c r="AW853" s="357"/>
      <c r="AX853" s="357"/>
      <c r="AY853">
        <f>COUNTA($C$853)</f>
        <v>1</v>
      </c>
    </row>
    <row r="854" spans="1:51" ht="30" customHeight="1" x14ac:dyDescent="0.15">
      <c r="A854" s="370">
        <v>10</v>
      </c>
      <c r="B854" s="370">
        <v>1</v>
      </c>
      <c r="C854" s="358" t="s">
        <v>800</v>
      </c>
      <c r="D854" s="343"/>
      <c r="E854" s="343"/>
      <c r="F854" s="343"/>
      <c r="G854" s="343"/>
      <c r="H854" s="343"/>
      <c r="I854" s="343"/>
      <c r="J854" s="344">
        <v>6011205000217</v>
      </c>
      <c r="K854" s="345"/>
      <c r="L854" s="345"/>
      <c r="M854" s="345"/>
      <c r="N854" s="345"/>
      <c r="O854" s="345"/>
      <c r="P854" s="359" t="s">
        <v>826</v>
      </c>
      <c r="Q854" s="346"/>
      <c r="R854" s="346"/>
      <c r="S854" s="346"/>
      <c r="T854" s="346"/>
      <c r="U854" s="346"/>
      <c r="V854" s="346"/>
      <c r="W854" s="346"/>
      <c r="X854" s="346"/>
      <c r="Y854" s="347">
        <v>0.3</v>
      </c>
      <c r="Z854" s="348"/>
      <c r="AA854" s="348"/>
      <c r="AB854" s="349"/>
      <c r="AC854" s="350" t="s">
        <v>377</v>
      </c>
      <c r="AD854" s="351"/>
      <c r="AE854" s="351"/>
      <c r="AF854" s="351"/>
      <c r="AG854" s="351"/>
      <c r="AH854" s="352" t="s">
        <v>795</v>
      </c>
      <c r="AI854" s="353"/>
      <c r="AJ854" s="353"/>
      <c r="AK854" s="353"/>
      <c r="AL854" s="354">
        <v>100</v>
      </c>
      <c r="AM854" s="355"/>
      <c r="AN854" s="355"/>
      <c r="AO854" s="356"/>
      <c r="AP854" s="357" t="s">
        <v>795</v>
      </c>
      <c r="AQ854" s="357"/>
      <c r="AR854" s="357"/>
      <c r="AS854" s="357"/>
      <c r="AT854" s="357"/>
      <c r="AU854" s="357"/>
      <c r="AV854" s="357"/>
      <c r="AW854" s="357"/>
      <c r="AX854" s="357"/>
      <c r="AY854">
        <f>COUNTA($C$854)</f>
        <v>1</v>
      </c>
    </row>
    <row r="855" spans="1:51" ht="45" customHeight="1" x14ac:dyDescent="0.15">
      <c r="A855" s="370">
        <v>11</v>
      </c>
      <c r="B855" s="370">
        <v>1</v>
      </c>
      <c r="C855" s="358" t="s">
        <v>802</v>
      </c>
      <c r="D855" s="343"/>
      <c r="E855" s="343"/>
      <c r="F855" s="343"/>
      <c r="G855" s="343"/>
      <c r="H855" s="343"/>
      <c r="I855" s="343"/>
      <c r="J855" s="344">
        <v>2012401012959</v>
      </c>
      <c r="K855" s="345"/>
      <c r="L855" s="345"/>
      <c r="M855" s="345"/>
      <c r="N855" s="345"/>
      <c r="O855" s="345"/>
      <c r="P855" s="359" t="s">
        <v>801</v>
      </c>
      <c r="Q855" s="346"/>
      <c r="R855" s="346"/>
      <c r="S855" s="346"/>
      <c r="T855" s="346"/>
      <c r="U855" s="346"/>
      <c r="V855" s="346"/>
      <c r="W855" s="346"/>
      <c r="X855" s="346"/>
      <c r="Y855" s="347">
        <v>0.2</v>
      </c>
      <c r="Z855" s="348"/>
      <c r="AA855" s="348"/>
      <c r="AB855" s="349"/>
      <c r="AC855" s="350" t="s">
        <v>377</v>
      </c>
      <c r="AD855" s="351"/>
      <c r="AE855" s="351"/>
      <c r="AF855" s="351"/>
      <c r="AG855" s="351"/>
      <c r="AH855" s="352" t="s">
        <v>795</v>
      </c>
      <c r="AI855" s="353"/>
      <c r="AJ855" s="353"/>
      <c r="AK855" s="353"/>
      <c r="AL855" s="354">
        <v>100</v>
      </c>
      <c r="AM855" s="355"/>
      <c r="AN855" s="355"/>
      <c r="AO855" s="356"/>
      <c r="AP855" s="357" t="s">
        <v>795</v>
      </c>
      <c r="AQ855" s="357"/>
      <c r="AR855" s="357"/>
      <c r="AS855" s="357"/>
      <c r="AT855" s="357"/>
      <c r="AU855" s="357"/>
      <c r="AV855" s="357"/>
      <c r="AW855" s="357"/>
      <c r="AX855" s="357"/>
      <c r="AY855">
        <f>COUNTA($C$855)</f>
        <v>1</v>
      </c>
    </row>
    <row r="856" spans="1:51" ht="30" customHeight="1" x14ac:dyDescent="0.15">
      <c r="A856" s="370">
        <v>12</v>
      </c>
      <c r="B856" s="370">
        <v>1</v>
      </c>
      <c r="C856" s="358" t="s">
        <v>803</v>
      </c>
      <c r="D856" s="343"/>
      <c r="E856" s="343"/>
      <c r="F856" s="343"/>
      <c r="G856" s="343"/>
      <c r="H856" s="343"/>
      <c r="I856" s="343"/>
      <c r="J856" s="344">
        <v>8180001124830</v>
      </c>
      <c r="K856" s="345"/>
      <c r="L856" s="345"/>
      <c r="M856" s="345"/>
      <c r="N856" s="345"/>
      <c r="O856" s="345"/>
      <c r="P856" s="359" t="s">
        <v>804</v>
      </c>
      <c r="Q856" s="346"/>
      <c r="R856" s="346"/>
      <c r="S856" s="346"/>
      <c r="T856" s="346"/>
      <c r="U856" s="346"/>
      <c r="V856" s="346"/>
      <c r="W856" s="346"/>
      <c r="X856" s="346"/>
      <c r="Y856" s="347">
        <v>0.2</v>
      </c>
      <c r="Z856" s="348"/>
      <c r="AA856" s="348"/>
      <c r="AB856" s="349"/>
      <c r="AC856" s="350" t="s">
        <v>377</v>
      </c>
      <c r="AD856" s="351"/>
      <c r="AE856" s="351"/>
      <c r="AF856" s="351"/>
      <c r="AG856" s="351"/>
      <c r="AH856" s="352" t="s">
        <v>795</v>
      </c>
      <c r="AI856" s="353"/>
      <c r="AJ856" s="353"/>
      <c r="AK856" s="353"/>
      <c r="AL856" s="354">
        <v>100</v>
      </c>
      <c r="AM856" s="355"/>
      <c r="AN856" s="355"/>
      <c r="AO856" s="356"/>
      <c r="AP856" s="357" t="s">
        <v>795</v>
      </c>
      <c r="AQ856" s="357"/>
      <c r="AR856" s="357"/>
      <c r="AS856" s="357"/>
      <c r="AT856" s="357"/>
      <c r="AU856" s="357"/>
      <c r="AV856" s="357"/>
      <c r="AW856" s="357"/>
      <c r="AX856" s="357"/>
      <c r="AY856">
        <f>COUNTA($C$856)</f>
        <v>1</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783</v>
      </c>
      <c r="D878" s="343"/>
      <c r="E878" s="343"/>
      <c r="F878" s="343"/>
      <c r="G878" s="343"/>
      <c r="H878" s="343"/>
      <c r="I878" s="343"/>
      <c r="J878" s="344" t="s">
        <v>771</v>
      </c>
      <c r="K878" s="345"/>
      <c r="L878" s="345"/>
      <c r="M878" s="345"/>
      <c r="N878" s="345"/>
      <c r="O878" s="345"/>
      <c r="P878" s="359" t="s">
        <v>784</v>
      </c>
      <c r="Q878" s="346"/>
      <c r="R878" s="346"/>
      <c r="S878" s="346"/>
      <c r="T878" s="346"/>
      <c r="U878" s="346"/>
      <c r="V878" s="346"/>
      <c r="W878" s="346"/>
      <c r="X878" s="346"/>
      <c r="Y878" s="347">
        <v>4</v>
      </c>
      <c r="Z878" s="348"/>
      <c r="AA878" s="348"/>
      <c r="AB878" s="349"/>
      <c r="AC878" s="350" t="s">
        <v>80</v>
      </c>
      <c r="AD878" s="351"/>
      <c r="AE878" s="351"/>
      <c r="AF878" s="351"/>
      <c r="AG878" s="351"/>
      <c r="AH878" s="366" t="s">
        <v>771</v>
      </c>
      <c r="AI878" s="367"/>
      <c r="AJ878" s="367"/>
      <c r="AK878" s="367"/>
      <c r="AL878" s="354" t="s">
        <v>771</v>
      </c>
      <c r="AM878" s="355"/>
      <c r="AN878" s="355"/>
      <c r="AO878" s="356"/>
      <c r="AP878" s="357" t="s">
        <v>771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828</v>
      </c>
      <c r="D911" s="343"/>
      <c r="E911" s="343"/>
      <c r="F911" s="343"/>
      <c r="G911" s="343"/>
      <c r="H911" s="343"/>
      <c r="I911" s="343"/>
      <c r="J911" s="344" t="s">
        <v>795</v>
      </c>
      <c r="K911" s="345"/>
      <c r="L911" s="345"/>
      <c r="M911" s="345"/>
      <c r="N911" s="345"/>
      <c r="O911" s="345"/>
      <c r="P911" s="359" t="s">
        <v>805</v>
      </c>
      <c r="Q911" s="346"/>
      <c r="R911" s="346"/>
      <c r="S911" s="346"/>
      <c r="T911" s="346"/>
      <c r="U911" s="346"/>
      <c r="V911" s="346"/>
      <c r="W911" s="346"/>
      <c r="X911" s="346"/>
      <c r="Y911" s="347">
        <v>3</v>
      </c>
      <c r="Z911" s="348"/>
      <c r="AA911" s="348"/>
      <c r="AB911" s="349"/>
      <c r="AC911" s="350" t="s">
        <v>80</v>
      </c>
      <c r="AD911" s="351"/>
      <c r="AE911" s="351"/>
      <c r="AF911" s="351"/>
      <c r="AG911" s="351"/>
      <c r="AH911" s="366" t="s">
        <v>795</v>
      </c>
      <c r="AI911" s="367"/>
      <c r="AJ911" s="367"/>
      <c r="AK911" s="367"/>
      <c r="AL911" s="354" t="s">
        <v>795</v>
      </c>
      <c r="AM911" s="355"/>
      <c r="AN911" s="355"/>
      <c r="AO911" s="356"/>
      <c r="AP911" s="357" t="s">
        <v>795</v>
      </c>
      <c r="AQ911" s="357"/>
      <c r="AR911" s="357"/>
      <c r="AS911" s="357"/>
      <c r="AT911" s="357"/>
      <c r="AU911" s="357"/>
      <c r="AV911" s="357"/>
      <c r="AW911" s="357"/>
      <c r="AX911" s="357"/>
      <c r="AY911">
        <f t="shared" si="119"/>
        <v>1</v>
      </c>
    </row>
    <row r="912" spans="1:51" ht="30" customHeight="1" x14ac:dyDescent="0.15">
      <c r="A912" s="370">
        <v>2</v>
      </c>
      <c r="B912" s="370">
        <v>1</v>
      </c>
      <c r="C912" s="358" t="s">
        <v>806</v>
      </c>
      <c r="D912" s="343"/>
      <c r="E912" s="343"/>
      <c r="F912" s="343"/>
      <c r="G912" s="343"/>
      <c r="H912" s="343"/>
      <c r="I912" s="343"/>
      <c r="J912" s="344">
        <v>3010401026805</v>
      </c>
      <c r="K912" s="345"/>
      <c r="L912" s="345"/>
      <c r="M912" s="345"/>
      <c r="N912" s="345"/>
      <c r="O912" s="345"/>
      <c r="P912" s="359" t="s">
        <v>807</v>
      </c>
      <c r="Q912" s="346"/>
      <c r="R912" s="346"/>
      <c r="S912" s="346"/>
      <c r="T912" s="346"/>
      <c r="U912" s="346"/>
      <c r="V912" s="346"/>
      <c r="W912" s="346"/>
      <c r="X912" s="346"/>
      <c r="Y912" s="347">
        <v>0.1</v>
      </c>
      <c r="Z912" s="348"/>
      <c r="AA912" s="348"/>
      <c r="AB912" s="349"/>
      <c r="AC912" s="350" t="s">
        <v>377</v>
      </c>
      <c r="AD912" s="351"/>
      <c r="AE912" s="351"/>
      <c r="AF912" s="351"/>
      <c r="AG912" s="351"/>
      <c r="AH912" s="366" t="s">
        <v>795</v>
      </c>
      <c r="AI912" s="367"/>
      <c r="AJ912" s="367"/>
      <c r="AK912" s="367"/>
      <c r="AL912" s="354">
        <v>100</v>
      </c>
      <c r="AM912" s="355"/>
      <c r="AN912" s="355"/>
      <c r="AO912" s="356"/>
      <c r="AP912" s="357" t="s">
        <v>795</v>
      </c>
      <c r="AQ912" s="357"/>
      <c r="AR912" s="357"/>
      <c r="AS912" s="357"/>
      <c r="AT912" s="357"/>
      <c r="AU912" s="357"/>
      <c r="AV912" s="357"/>
      <c r="AW912" s="357"/>
      <c r="AX912" s="357"/>
      <c r="AY912">
        <f>COUNTA($C$912)</f>
        <v>1</v>
      </c>
    </row>
    <row r="913" spans="1:51" ht="30" customHeight="1" x14ac:dyDescent="0.15">
      <c r="A913" s="370">
        <v>3</v>
      </c>
      <c r="B913" s="370">
        <v>1</v>
      </c>
      <c r="C913" s="358" t="s">
        <v>808</v>
      </c>
      <c r="D913" s="343"/>
      <c r="E913" s="343"/>
      <c r="F913" s="343"/>
      <c r="G913" s="343"/>
      <c r="H913" s="343"/>
      <c r="I913" s="343"/>
      <c r="J913" s="344">
        <v>7010001023050</v>
      </c>
      <c r="K913" s="345"/>
      <c r="L913" s="345"/>
      <c r="M913" s="345"/>
      <c r="N913" s="345"/>
      <c r="O913" s="345"/>
      <c r="P913" s="359" t="s">
        <v>821</v>
      </c>
      <c r="Q913" s="346"/>
      <c r="R913" s="346"/>
      <c r="S913" s="346"/>
      <c r="T913" s="346"/>
      <c r="U913" s="346"/>
      <c r="V913" s="346"/>
      <c r="W913" s="346"/>
      <c r="X913" s="346"/>
      <c r="Y913" s="347">
        <v>0.1</v>
      </c>
      <c r="Z913" s="348"/>
      <c r="AA913" s="348"/>
      <c r="AB913" s="349"/>
      <c r="AC913" s="350" t="s">
        <v>377</v>
      </c>
      <c r="AD913" s="351"/>
      <c r="AE913" s="351"/>
      <c r="AF913" s="351"/>
      <c r="AG913" s="351"/>
      <c r="AH913" s="352" t="s">
        <v>795</v>
      </c>
      <c r="AI913" s="353"/>
      <c r="AJ913" s="353"/>
      <c r="AK913" s="353"/>
      <c r="AL913" s="354">
        <v>100</v>
      </c>
      <c r="AM913" s="355"/>
      <c r="AN913" s="355"/>
      <c r="AO913" s="356"/>
      <c r="AP913" s="357" t="s">
        <v>795</v>
      </c>
      <c r="AQ913" s="357"/>
      <c r="AR913" s="357"/>
      <c r="AS913" s="357"/>
      <c r="AT913" s="357"/>
      <c r="AU913" s="357"/>
      <c r="AV913" s="357"/>
      <c r="AW913" s="357"/>
      <c r="AX913" s="357"/>
      <c r="AY913">
        <f>COUNTA($C$913)</f>
        <v>1</v>
      </c>
    </row>
    <row r="914" spans="1:51" ht="30" customHeight="1" x14ac:dyDescent="0.15">
      <c r="A914" s="370">
        <v>4</v>
      </c>
      <c r="B914" s="370">
        <v>1</v>
      </c>
      <c r="C914" s="358" t="s">
        <v>809</v>
      </c>
      <c r="D914" s="343"/>
      <c r="E914" s="343"/>
      <c r="F914" s="343"/>
      <c r="G914" s="343"/>
      <c r="H914" s="343"/>
      <c r="I914" s="343"/>
      <c r="J914" s="344">
        <v>3010701008726</v>
      </c>
      <c r="K914" s="345"/>
      <c r="L914" s="345"/>
      <c r="M914" s="345"/>
      <c r="N914" s="345"/>
      <c r="O914" s="345"/>
      <c r="P914" s="359" t="s">
        <v>810</v>
      </c>
      <c r="Q914" s="346"/>
      <c r="R914" s="346"/>
      <c r="S914" s="346"/>
      <c r="T914" s="346"/>
      <c r="U914" s="346"/>
      <c r="V914" s="346"/>
      <c r="W914" s="346"/>
      <c r="X914" s="346"/>
      <c r="Y914" s="347">
        <v>0</v>
      </c>
      <c r="Z914" s="348"/>
      <c r="AA914" s="348"/>
      <c r="AB914" s="349"/>
      <c r="AC914" s="350" t="s">
        <v>377</v>
      </c>
      <c r="AD914" s="351"/>
      <c r="AE914" s="351"/>
      <c r="AF914" s="351"/>
      <c r="AG914" s="351"/>
      <c r="AH914" s="352" t="s">
        <v>795</v>
      </c>
      <c r="AI914" s="353"/>
      <c r="AJ914" s="353"/>
      <c r="AK914" s="353"/>
      <c r="AL914" s="354">
        <v>100</v>
      </c>
      <c r="AM914" s="355"/>
      <c r="AN914" s="355"/>
      <c r="AO914" s="356"/>
      <c r="AP914" s="357" t="s">
        <v>795</v>
      </c>
      <c r="AQ914" s="357"/>
      <c r="AR914" s="357"/>
      <c r="AS914" s="357"/>
      <c r="AT914" s="357"/>
      <c r="AU914" s="357"/>
      <c r="AV914" s="357"/>
      <c r="AW914" s="357"/>
      <c r="AX914" s="357"/>
      <c r="AY914">
        <f>COUNTA($C$914)</f>
        <v>1</v>
      </c>
    </row>
    <row r="915" spans="1:51" ht="30" customHeight="1" x14ac:dyDescent="0.15">
      <c r="A915" s="370">
        <v>5</v>
      </c>
      <c r="B915" s="370">
        <v>1</v>
      </c>
      <c r="C915" s="358" t="s">
        <v>792</v>
      </c>
      <c r="D915" s="343"/>
      <c r="E915" s="343"/>
      <c r="F915" s="343"/>
      <c r="G915" s="343"/>
      <c r="H915" s="343"/>
      <c r="I915" s="343"/>
      <c r="J915" s="344">
        <v>3010001010696</v>
      </c>
      <c r="K915" s="345"/>
      <c r="L915" s="345"/>
      <c r="M915" s="345"/>
      <c r="N915" s="345"/>
      <c r="O915" s="345"/>
      <c r="P915" s="359" t="s">
        <v>811</v>
      </c>
      <c r="Q915" s="346"/>
      <c r="R915" s="346"/>
      <c r="S915" s="346"/>
      <c r="T915" s="346"/>
      <c r="U915" s="346"/>
      <c r="V915" s="346"/>
      <c r="W915" s="346"/>
      <c r="X915" s="346"/>
      <c r="Y915" s="347">
        <v>0</v>
      </c>
      <c r="Z915" s="348"/>
      <c r="AA915" s="348"/>
      <c r="AB915" s="349"/>
      <c r="AC915" s="350" t="s">
        <v>377</v>
      </c>
      <c r="AD915" s="351"/>
      <c r="AE915" s="351"/>
      <c r="AF915" s="351"/>
      <c r="AG915" s="351"/>
      <c r="AH915" s="352" t="s">
        <v>795</v>
      </c>
      <c r="AI915" s="353"/>
      <c r="AJ915" s="353"/>
      <c r="AK915" s="353"/>
      <c r="AL915" s="354">
        <v>100</v>
      </c>
      <c r="AM915" s="355"/>
      <c r="AN915" s="355"/>
      <c r="AO915" s="356"/>
      <c r="AP915" s="357" t="s">
        <v>795</v>
      </c>
      <c r="AQ915" s="357"/>
      <c r="AR915" s="357"/>
      <c r="AS915" s="357"/>
      <c r="AT915" s="357"/>
      <c r="AU915" s="357"/>
      <c r="AV915" s="357"/>
      <c r="AW915" s="357"/>
      <c r="AX915" s="357"/>
      <c r="AY915">
        <f>COUNTA($C$915)</f>
        <v>1</v>
      </c>
    </row>
    <row r="916" spans="1:51" ht="30" customHeight="1" x14ac:dyDescent="0.15">
      <c r="A916" s="370">
        <v>6</v>
      </c>
      <c r="B916" s="370">
        <v>1</v>
      </c>
      <c r="C916" s="358" t="s">
        <v>812</v>
      </c>
      <c r="D916" s="343"/>
      <c r="E916" s="343"/>
      <c r="F916" s="343"/>
      <c r="G916" s="343"/>
      <c r="H916" s="343"/>
      <c r="I916" s="343"/>
      <c r="J916" s="344">
        <v>9010501006148</v>
      </c>
      <c r="K916" s="345"/>
      <c r="L916" s="345"/>
      <c r="M916" s="345"/>
      <c r="N916" s="345"/>
      <c r="O916" s="345"/>
      <c r="P916" s="359" t="s">
        <v>811</v>
      </c>
      <c r="Q916" s="346"/>
      <c r="R916" s="346"/>
      <c r="S916" s="346"/>
      <c r="T916" s="346"/>
      <c r="U916" s="346"/>
      <c r="V916" s="346"/>
      <c r="W916" s="346"/>
      <c r="X916" s="346"/>
      <c r="Y916" s="347">
        <v>0</v>
      </c>
      <c r="Z916" s="348"/>
      <c r="AA916" s="348"/>
      <c r="AB916" s="349"/>
      <c r="AC916" s="350" t="s">
        <v>377</v>
      </c>
      <c r="AD916" s="351"/>
      <c r="AE916" s="351"/>
      <c r="AF916" s="351"/>
      <c r="AG916" s="351"/>
      <c r="AH916" s="352" t="s">
        <v>795</v>
      </c>
      <c r="AI916" s="353"/>
      <c r="AJ916" s="353"/>
      <c r="AK916" s="353"/>
      <c r="AL916" s="354">
        <v>100</v>
      </c>
      <c r="AM916" s="355"/>
      <c r="AN916" s="355"/>
      <c r="AO916" s="356"/>
      <c r="AP916" s="357" t="s">
        <v>795</v>
      </c>
      <c r="AQ916" s="357"/>
      <c r="AR916" s="357"/>
      <c r="AS916" s="357"/>
      <c r="AT916" s="357"/>
      <c r="AU916" s="357"/>
      <c r="AV916" s="357"/>
      <c r="AW916" s="357"/>
      <c r="AX916" s="357"/>
      <c r="AY916">
        <f>COUNTA($C$916)</f>
        <v>1</v>
      </c>
    </row>
    <row r="917" spans="1:51" ht="30" customHeight="1" x14ac:dyDescent="0.15">
      <c r="A917" s="370">
        <v>7</v>
      </c>
      <c r="B917" s="370">
        <v>1</v>
      </c>
      <c r="C917" s="358" t="s">
        <v>813</v>
      </c>
      <c r="D917" s="343"/>
      <c r="E917" s="343"/>
      <c r="F917" s="343"/>
      <c r="G917" s="343"/>
      <c r="H917" s="343"/>
      <c r="I917" s="343"/>
      <c r="J917" s="344">
        <v>2070001036729</v>
      </c>
      <c r="K917" s="345"/>
      <c r="L917" s="345"/>
      <c r="M917" s="345"/>
      <c r="N917" s="345"/>
      <c r="O917" s="345"/>
      <c r="P917" s="359" t="s">
        <v>811</v>
      </c>
      <c r="Q917" s="346"/>
      <c r="R917" s="346"/>
      <c r="S917" s="346"/>
      <c r="T917" s="346"/>
      <c r="U917" s="346"/>
      <c r="V917" s="346"/>
      <c r="W917" s="346"/>
      <c r="X917" s="346"/>
      <c r="Y917" s="347">
        <v>0</v>
      </c>
      <c r="Z917" s="348"/>
      <c r="AA917" s="348"/>
      <c r="AB917" s="349"/>
      <c r="AC917" s="350" t="s">
        <v>377</v>
      </c>
      <c r="AD917" s="351"/>
      <c r="AE917" s="351"/>
      <c r="AF917" s="351"/>
      <c r="AG917" s="351"/>
      <c r="AH917" s="352" t="s">
        <v>795</v>
      </c>
      <c r="AI917" s="353"/>
      <c r="AJ917" s="353"/>
      <c r="AK917" s="353"/>
      <c r="AL917" s="354">
        <v>100</v>
      </c>
      <c r="AM917" s="355"/>
      <c r="AN917" s="355"/>
      <c r="AO917" s="356"/>
      <c r="AP917" s="357" t="s">
        <v>795</v>
      </c>
      <c r="AQ917" s="357"/>
      <c r="AR917" s="357"/>
      <c r="AS917" s="357"/>
      <c r="AT917" s="357"/>
      <c r="AU917" s="357"/>
      <c r="AV917" s="357"/>
      <c r="AW917" s="357"/>
      <c r="AX917" s="357"/>
      <c r="AY917">
        <f>COUNTA($C$917)</f>
        <v>1</v>
      </c>
    </row>
    <row r="918" spans="1:51" ht="30" customHeight="1" x14ac:dyDescent="0.15">
      <c r="A918" s="370">
        <v>8</v>
      </c>
      <c r="B918" s="370">
        <v>1</v>
      </c>
      <c r="C918" s="358" t="s">
        <v>814</v>
      </c>
      <c r="D918" s="343"/>
      <c r="E918" s="343"/>
      <c r="F918" s="343"/>
      <c r="G918" s="343"/>
      <c r="H918" s="343"/>
      <c r="I918" s="343"/>
      <c r="J918" s="344">
        <v>5010001006123</v>
      </c>
      <c r="K918" s="345"/>
      <c r="L918" s="345"/>
      <c r="M918" s="345"/>
      <c r="N918" s="345"/>
      <c r="O918" s="345"/>
      <c r="P918" s="359" t="s">
        <v>811</v>
      </c>
      <c r="Q918" s="346"/>
      <c r="R918" s="346"/>
      <c r="S918" s="346"/>
      <c r="T918" s="346"/>
      <c r="U918" s="346"/>
      <c r="V918" s="346"/>
      <c r="W918" s="346"/>
      <c r="X918" s="346"/>
      <c r="Y918" s="347">
        <v>0</v>
      </c>
      <c r="Z918" s="348"/>
      <c r="AA918" s="348"/>
      <c r="AB918" s="349"/>
      <c r="AC918" s="350" t="s">
        <v>377</v>
      </c>
      <c r="AD918" s="351"/>
      <c r="AE918" s="351"/>
      <c r="AF918" s="351"/>
      <c r="AG918" s="351"/>
      <c r="AH918" s="352" t="s">
        <v>795</v>
      </c>
      <c r="AI918" s="353"/>
      <c r="AJ918" s="353"/>
      <c r="AK918" s="353"/>
      <c r="AL918" s="354">
        <v>100</v>
      </c>
      <c r="AM918" s="355"/>
      <c r="AN918" s="355"/>
      <c r="AO918" s="356"/>
      <c r="AP918" s="357" t="s">
        <v>795</v>
      </c>
      <c r="AQ918" s="357"/>
      <c r="AR918" s="357"/>
      <c r="AS918" s="357"/>
      <c r="AT918" s="357"/>
      <c r="AU918" s="357"/>
      <c r="AV918" s="357"/>
      <c r="AW918" s="357"/>
      <c r="AX918" s="357"/>
      <c r="AY918">
        <f>COUNTA($C$918)</f>
        <v>1</v>
      </c>
    </row>
    <row r="919" spans="1:51" ht="30" customHeight="1" x14ac:dyDescent="0.15">
      <c r="A919" s="370">
        <v>9</v>
      </c>
      <c r="B919" s="370">
        <v>1</v>
      </c>
      <c r="C919" s="358" t="s">
        <v>815</v>
      </c>
      <c r="D919" s="343"/>
      <c r="E919" s="343"/>
      <c r="F919" s="343"/>
      <c r="G919" s="343"/>
      <c r="H919" s="343"/>
      <c r="I919" s="343"/>
      <c r="J919" s="344">
        <v>4011101012854</v>
      </c>
      <c r="K919" s="345"/>
      <c r="L919" s="345"/>
      <c r="M919" s="345"/>
      <c r="N919" s="345"/>
      <c r="O919" s="345"/>
      <c r="P919" s="359" t="s">
        <v>811</v>
      </c>
      <c r="Q919" s="346"/>
      <c r="R919" s="346"/>
      <c r="S919" s="346"/>
      <c r="T919" s="346"/>
      <c r="U919" s="346"/>
      <c r="V919" s="346"/>
      <c r="W919" s="346"/>
      <c r="X919" s="346"/>
      <c r="Y919" s="347">
        <v>0</v>
      </c>
      <c r="Z919" s="348"/>
      <c r="AA919" s="348"/>
      <c r="AB919" s="349"/>
      <c r="AC919" s="350" t="s">
        <v>377</v>
      </c>
      <c r="AD919" s="351"/>
      <c r="AE919" s="351"/>
      <c r="AF919" s="351"/>
      <c r="AG919" s="351"/>
      <c r="AH919" s="352" t="s">
        <v>795</v>
      </c>
      <c r="AI919" s="353"/>
      <c r="AJ919" s="353"/>
      <c r="AK919" s="353"/>
      <c r="AL919" s="354">
        <v>100</v>
      </c>
      <c r="AM919" s="355"/>
      <c r="AN919" s="355"/>
      <c r="AO919" s="356"/>
      <c r="AP919" s="357" t="s">
        <v>795</v>
      </c>
      <c r="AQ919" s="357"/>
      <c r="AR919" s="357"/>
      <c r="AS919" s="357"/>
      <c r="AT919" s="357"/>
      <c r="AU919" s="357"/>
      <c r="AV919" s="357"/>
      <c r="AW919" s="357"/>
      <c r="AX919" s="357"/>
      <c r="AY919">
        <f>COUNTA($C$919)</f>
        <v>1</v>
      </c>
    </row>
    <row r="920" spans="1:51" ht="30" customHeight="1" x14ac:dyDescent="0.15">
      <c r="A920" s="370">
        <v>10</v>
      </c>
      <c r="B920" s="370">
        <v>1</v>
      </c>
      <c r="C920" s="358" t="s">
        <v>816</v>
      </c>
      <c r="D920" s="343"/>
      <c r="E920" s="343"/>
      <c r="F920" s="343"/>
      <c r="G920" s="343"/>
      <c r="H920" s="343"/>
      <c r="I920" s="343"/>
      <c r="J920" s="344">
        <v>1010001092605</v>
      </c>
      <c r="K920" s="345"/>
      <c r="L920" s="345"/>
      <c r="M920" s="345"/>
      <c r="N920" s="345"/>
      <c r="O920" s="345"/>
      <c r="P920" s="359" t="s">
        <v>817</v>
      </c>
      <c r="Q920" s="346"/>
      <c r="R920" s="346"/>
      <c r="S920" s="346"/>
      <c r="T920" s="346"/>
      <c r="U920" s="346"/>
      <c r="V920" s="346"/>
      <c r="W920" s="346"/>
      <c r="X920" s="346"/>
      <c r="Y920" s="347">
        <v>0</v>
      </c>
      <c r="Z920" s="348"/>
      <c r="AA920" s="348"/>
      <c r="AB920" s="349"/>
      <c r="AC920" s="350" t="s">
        <v>377</v>
      </c>
      <c r="AD920" s="351"/>
      <c r="AE920" s="351"/>
      <c r="AF920" s="351"/>
      <c r="AG920" s="351"/>
      <c r="AH920" s="352" t="s">
        <v>795</v>
      </c>
      <c r="AI920" s="353"/>
      <c r="AJ920" s="353"/>
      <c r="AK920" s="353"/>
      <c r="AL920" s="354">
        <v>100</v>
      </c>
      <c r="AM920" s="355"/>
      <c r="AN920" s="355"/>
      <c r="AO920" s="356"/>
      <c r="AP920" s="357" t="s">
        <v>795</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795</v>
      </c>
      <c r="F1110" s="369"/>
      <c r="G1110" s="369"/>
      <c r="H1110" s="369"/>
      <c r="I1110" s="369"/>
      <c r="J1110" s="344" t="s">
        <v>795</v>
      </c>
      <c r="K1110" s="345"/>
      <c r="L1110" s="345"/>
      <c r="M1110" s="345"/>
      <c r="N1110" s="345"/>
      <c r="O1110" s="345"/>
      <c r="P1110" s="359" t="s">
        <v>795</v>
      </c>
      <c r="Q1110" s="346"/>
      <c r="R1110" s="346"/>
      <c r="S1110" s="346"/>
      <c r="T1110" s="346"/>
      <c r="U1110" s="346"/>
      <c r="V1110" s="346"/>
      <c r="W1110" s="346"/>
      <c r="X1110" s="346"/>
      <c r="Y1110" s="347" t="s">
        <v>795</v>
      </c>
      <c r="Z1110" s="348"/>
      <c r="AA1110" s="348"/>
      <c r="AB1110" s="349"/>
      <c r="AC1110" s="350"/>
      <c r="AD1110" s="351"/>
      <c r="AE1110" s="351"/>
      <c r="AF1110" s="351"/>
      <c r="AG1110" s="351"/>
      <c r="AH1110" s="352" t="s">
        <v>795</v>
      </c>
      <c r="AI1110" s="353"/>
      <c r="AJ1110" s="353"/>
      <c r="AK1110" s="353"/>
      <c r="AL1110" s="354" t="s">
        <v>795</v>
      </c>
      <c r="AM1110" s="355"/>
      <c r="AN1110" s="355"/>
      <c r="AO1110" s="356"/>
      <c r="AP1110" s="357" t="s">
        <v>795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750</v>
      </c>
      <c r="C2" s="13" t="str">
        <f>IF(B2="","",A2)</f>
        <v>医療分野の研究開発関連</v>
      </c>
      <c r="D2" s="13" t="str">
        <f>IF(C2="","",IF(D1&lt;&gt;"",CONCATENATE(D1,"、",C2),C2))</f>
        <v>医療分野の研究開発関連</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2021-05-24T00:56:38Z</cp:lastPrinted>
  <dcterms:created xsi:type="dcterms:W3CDTF">2012-03-13T00:50:25Z</dcterms:created>
  <dcterms:modified xsi:type="dcterms:W3CDTF">2021-05-24T00:56:45Z</dcterms:modified>
</cp:coreProperties>
</file>