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R3\210430○令和３年度行政事業レビューシート（中間公表版）の作成について（公開プロセス候補以外）\３．5月26日〆\１機関回答\国衛研\"/>
    </mc:Choice>
  </mc:AlternateContent>
  <bookViews>
    <workbookView xWindow="0" yWindow="0" windowWidth="19200" windowHeight="1024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645" i="3"/>
  <c r="AY213" i="3"/>
  <c r="AY235" i="3"/>
  <c r="AY369" i="3"/>
  <c r="AY255" i="3"/>
  <c r="AY271" i="3"/>
  <c r="AY459"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<sst xmlns="http://schemas.openxmlformats.org/spreadsheetml/2006/main" count="3071" uniqueCount="789">
  <si>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</si>
  <si>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</si>
  <si>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</si>
  <si>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</si>
  <si>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</si>
  <si>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</si>
  <si>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</si>
  <si>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</si>
  <si>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</si>
  <si>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</si>
  <si>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</si>
  <si>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</si>
  <si>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</si>
  <si>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</si>
  <si>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</si>
  <si>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</si>
  <si>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</si>
  <si>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</si>
  <si>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</si>
  <si>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</si>
  <si>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</si>
  <si>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</si>
  <si>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</si>
  <si>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</si>
  <si>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</si>
  <si>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</si>
  <si>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</si>
  <si>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</si>
  <si>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</si>
  <si>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</si>
  <si>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</si>
  <si>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</si>
  <si>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</si>
  <si>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</si>
  <si>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</si>
  <si>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</si>
  <si>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</si>
  <si>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</si>
  <si>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</si>
  <si>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</si>
  <si>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</si>
  <si>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</si>
  <si>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</si>
  <si>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</si>
  <si>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</si>
  <si>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</si>
  <si>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</si>
  <si>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</si>
  <si>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</si>
  <si>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</si>
  <si>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</si>
  <si>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</si>
  <si>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</si>
  <si>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</si>
  <si>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</si>
  <si>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</si>
  <si>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</si>
  <si>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</si>
  <si>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</si>
  <si>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</si>
  <si>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</si>
  <si>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</si>
  <si>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</si>
  <si>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</si>
  <si>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</si>
  <si>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</si>
  <si>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</si>
  <si>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</si>
  <si>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</si>
  <si>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</si>
  <si>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</si>
  <si>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</si>
  <si>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</si>
  <si>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</si>
  <si>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</si>
  <si>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</si>
  <si>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</si>
  <si>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</si>
  <si>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</si>
  <si>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</si>
  <si>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</si>
  <si>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</si>
  <si>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</si>
  <si>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</si>
  <si>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</si>
  <si>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</si>
  <si>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</si>
  <si>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</si>
  <si>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</si>
  <si>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</si>
  <si>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</si>
  <si>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</si>
  <si>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</si>
  <si>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</si>
  <si>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</si>
  <si>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</si>
  <si>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</si>
  <si>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</si>
  <si>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</si>
  <si>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</si>
  <si>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</si>
  <si>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</si>
  <si>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</si>
  <si>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</si>
  <si>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</si>
  <si>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</si>
  <si>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</si>
  <si>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</si>
  <si>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</si>
  <si>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</si>
  <si>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</si>
  <si>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</si>
  <si>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</si>
  <si>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</si>
  <si>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</si>
  <si>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</si>
  <si>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</si>
  <si>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</si>
  <si>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</si>
  <si>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</si>
  <si>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</si>
  <si>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</si>
  <si>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</si>
  <si>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</si>
  <si>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</si>
  <si>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</si>
  <si>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</si>
  <si>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</si>
  <si>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</si>
  <si>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</si>
  <si>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</si>
  <si>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</si>
  <si>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</si>
  <si>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</si>
  <si>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</si>
  <si>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</si>
  <si>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</si>
  <si>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</si>
  <si>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</si>
  <si>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</si>
  <si>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</si>
  <si>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</si>
  <si>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</si>
  <si>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</si>
  <si>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</si>
  <si>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</si>
  <si>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</si>
  <si>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</si>
  <si>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</si>
  <si>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</si>
  <si>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</si>
  <si>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</si>
  <si>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</si>
  <si>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</si>
  <si>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</si>
  <si>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</si>
  <si>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</si>
  <si>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</si>
  <si>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</si>
  <si>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</si>
  <si>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</si>
  <si>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</si>
  <si>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</si>
  <si>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</si>
  <si>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</si>
  <si>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</si>
  <si>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</si>
  <si>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</si>
  <si>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</si>
  <si>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</si>
  <si>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</si>
  <si>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</si>
  <si>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</si>
  <si>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</si>
  <si>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</si>
  <si>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</si>
  <si>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</si>
  <si>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</si>
  <si>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</si>
  <si>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</si>
  <si>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</si>
  <si>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</si>
  <si>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</si>
  <si>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</si>
  <si>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</si>
  <si>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</si>
  <si>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</si>
  <si>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</si>
  <si>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</si>
  <si>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</si>
  <si>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</si>
  <si>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</si>
  <si>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</si>
  <si>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</si>
  <si>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</si>
  <si>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</si>
  <si>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</si>
  <si>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</si>
  <si>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</si>
  <si>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</si>
  <si>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</si>
  <si>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</si>
  <si>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</si>
  <si>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</si>
  <si>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</si>
  <si>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</si>
  <si>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</si>
  <si>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</si>
  <si>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</si>
  <si>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</si>
  <si>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</si>
  <si>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</si>
  <si>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</si>
  <si>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</si>
  <si>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</si>
  <si>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</si>
  <si>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</si>
  <si>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</si>
  <si>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</si>
  <si>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</si>
  <si>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</si>
  <si>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</si>
  <si>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</si>
  <si>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</si>
  <si>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</si>
  <si>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</si>
  <si>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</si>
  <si>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</si>
  <si>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</si>
  <si>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</si>
  <si>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</si>
  <si>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</si>
  <si>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</si>
  <si>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</si>
  <si>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</si>
  <si>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</si>
  <si>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</si>
  <si>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</si>
  <si>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</si>
  <si>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</si>
  <si>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</si>
  <si>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</si>
  <si>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</si>
  <si>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</si>
  <si>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</si>
  <si>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</si>
  <si>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</si>
  <si>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</si>
  <si>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</si>
  <si>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</si>
  <si>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</si>
  <si>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</si>
  <si>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</si>
  <si>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</si>
  <si>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</si>
  <si>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</si>
  <si>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</si>
  <si>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</si>
  <si>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</si>
  <si>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</si>
  <si>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</si>
  <si>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</si>
  <si>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</si>
  <si>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</si>
  <si>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</si>
  <si>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</si>
  <si>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</si>
  <si>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</si>
  <si>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</si>
  <si>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</si>
  <si>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</si>
  <si>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</si>
  <si>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</si>
  <si>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</si>
  <si>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</si>
  <si>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</si>
  <si>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</si>
  <si>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</si>
  <si>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</si>
  <si>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</si>
  <si>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</si>
  <si>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</si>
  <si>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</si>
  <si>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</si>
  <si>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</si>
  <si>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</si>
  <si>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</si>
  <si>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</si>
  <si>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</si>
  <si>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</si>
  <si>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</si>
  <si>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</si>
  <si>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</si>
  <si>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</si>
  <si>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</si>
  <si>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</si>
  <si>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</si>
  <si>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</si>
  <si>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</si>
  <si>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</si>
  <si>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</si>
  <si>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</si>
  <si>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</si>
  <si>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</si>
  <si>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</si>
  <si>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</si>
  <si>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</si>
  <si>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</si>
  <si>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</si>
  <si>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</si>
  <si>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</si>
  <si>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</si>
  <si>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</si>
  <si>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</si>
  <si>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</si>
  <si>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</si>
  <si>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</si>
  <si>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</si>
  <si>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</si>
  <si>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</si>
  <si>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</si>
  <si>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</si>
  <si>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</si>
  <si>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</si>
  <si>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</si>
  <si>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</si>
  <si>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</si>
  <si>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</si>
  <si>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</si>
  <si>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</si>
  <si>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</si>
  <si>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</si>
  <si>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</si>
  <si>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</si>
  <si>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</si>
  <si>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</si>
  <si>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</si>
  <si>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</si>
  <si>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</si>
  <si>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</si>
  <si>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</si>
  <si>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</si>
  <si>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</si>
  <si>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</si>
  <si>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</si>
  <si>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</si>
  <si>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</si>
  <si>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</si>
  <si>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</si>
  <si>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</si>
  <si>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</si>
  <si>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</si>
  <si>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</si>
  <si>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</si>
  <si>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</si>
  <si>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</si>
  <si>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</si>
  <si>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</si>
  <si>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</si>
  <si>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</si>
  <si>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</si>
  <si>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</si>
  <si>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</si>
  <si>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</si>
  <si>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</si>
  <si>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</si>
  <si>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</si>
  <si>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</si>
  <si>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</si>
  <si>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</si>
  <si>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</si>
  <si>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</si>
  <si>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</si>
  <si>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</si>
  <si>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</si>
  <si>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</si>
  <si>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</si>
  <si>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</si>
  <si>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</si>
  <si>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</si>
  <si>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</si>
  <si>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</si>
  <si>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</si>
  <si>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</si>
  <si>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</si>
  <si>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</si>
  <si>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</si>
  <si>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</si>
  <si>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</si>
  <si>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</si>
  <si>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</si>
  <si>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</si>
  <si>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</si>
  <si>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</si>
  <si>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</si>
  <si>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</si>
  <si>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</si>
  <si>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</si>
  <si>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</si>
  <si>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</si>
  <si>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</si>
  <si>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</si>
  <si>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</si>
  <si>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</si>
  <si>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</si>
  <si>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</si>
  <si>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</si>
  <si>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</si>
  <si>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</si>
  <si>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</si>
  <si>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</si>
  <si>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</si>
  <si>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</si>
  <si>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</si>
  <si>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</si>
  <si>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</si>
  <si>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</si>
  <si>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</si>
  <si>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</si>
  <si>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</si>
  <si>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</si>
  <si>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</si>
  <si>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</si>
  <si>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</si>
  <si>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</si>
  <si>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</si>
  <si>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</si>
  <si>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</si>
  <si>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</si>
  <si>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</si>
  <si>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</si>
  <si>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</si>
  <si>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</si>
  <si>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</si>
  <si>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</si>
  <si>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</si>
  <si>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</si>
  <si>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</si>
  <si>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</si>
  <si>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</si>
  <si>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</si>
  <si>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</si>
  <si>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</si>
  <si>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</si>
  <si>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</si>
  <si>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</si>
  <si>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</si>
  <si>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</si>
  <si>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</si>
  <si>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</si>
  <si>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</si>
  <si>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</si>
  <si>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</si>
  <si>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</si>
  <si>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</si>
  <si>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</si>
  <si>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</si>
  <si>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</si>
  <si>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</si>
  <si>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</si>
  <si>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</si>
  <si>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</si>
  <si>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</si>
  <si>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</si>
  <si>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</si>
  <si>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</si>
  <si>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</si>
  <si>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</si>
  <si>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</si>
  <si>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</si>
  <si>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</si>
  <si>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</si>
  <si>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</si>
  <si>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</si>
  <si>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</si>
  <si>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</si>
  <si>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</si>
  <si>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</si>
  <si>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</si>
  <si>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</si>
  <si>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</si>
  <si>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</si>
  <si>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</si>
  <si>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</si>
  <si>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</si>
  <si>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</si>
  <si>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</si>
  <si>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</si>
  <si>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</si>
  <si>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</si>
  <si>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</si>
  <si>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</si>
  <si>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</si>
  <si>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</si>
  <si>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</si>
  <si>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</si>
  <si>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</si>
  <si>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</si>
  <si>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</si>
  <si>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</si>
  <si>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</si>
  <si>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</si>
  <si>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</si>
  <si>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</si>
  <si>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</si>
  <si>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</si>
  <si>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</si>
  <si>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</si>
  <si>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</si>
  <si>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</si>
  <si>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</si>
  <si>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</si>
  <si>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</si>
  <si>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</si>
  <si>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</si>
  <si>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</si>
  <si>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</si>
  <si>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</si>
  <si>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</si>
  <si>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</si>
  <si>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</si>
  <si>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</si>
  <si>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</si>
  <si>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</si>
  <si>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</si>
  <si>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</si>
  <si>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</si>
  <si>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</si>
  <si>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</si>
  <si>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</si>
  <si>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</si>
  <si>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</si>
  <si>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</si>
  <si>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</si>
  <si>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</si>
  <si>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</si>
  <si>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</si>
  <si>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</si>
  <si>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</si>
  <si>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</si>
  <si>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</si>
  <si>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</si>
  <si>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</si>
  <si>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</si>
  <si>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</si>
  <si>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</si>
  <si>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</si>
  <si>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</si>
  <si>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</si>
  <si>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</si>
  <si>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</si>
  <si>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</si>
  <si>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</si>
  <si>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</si>
  <si>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</si>
  <si>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</si>
  <si>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</si>
  <si>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</si>
  <si>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</si>
  <si>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</si>
  <si>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</si>
  <si>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</si>
  <si>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</si>
  <si>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</si>
  <si>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</si>
  <si>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</si>
  <si>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</si>
  <si>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</si>
  <si>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</si>
  <si>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</si>
  <si>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</si>
  <si>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</si>
  <si>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</si>
  <si>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</si>
  <si>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</si>
  <si>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</si>
  <si>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</si>
  <si>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</si>
  <si>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</si>
  <si>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</si>
  <si>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</si>
  <si>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</si>
  <si>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</si>
  <si>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</si>
  <si>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</si>
  <si>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</si>
  <si>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</si>
  <si>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</si>
  <si>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</si>
  <si>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</si>
  <si>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</si>
  <si>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</si>
  <si>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</si>
  <si>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</si>
  <si>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</si>
  <si>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</si>
  <si>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</si>
  <si>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</si>
  <si>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</si>
  <si>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</si>
  <si>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</si>
  <si>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</si>
  <si>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</si>
  <si>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</si>
  <si>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</si>
  <si>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</si>
  <si>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</si>
  <si>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</si>
  <si>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</si>
  <si>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</si>
  <si>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</si>
  <si>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</si>
  <si>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</si>
  <si>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</si>
  <si>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</si>
  <si>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</si>
  <si>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</si>
  <si>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</si>
  <si>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</si>
  <si>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</si>
  <si>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</si>
  <si>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</si>
  <si>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</si>
  <si>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</si>
  <si>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</si>
  <si>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</si>
  <si>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</si>
  <si>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</si>
  <si>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</si>
  <si>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</si>
  <si>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</si>
  <si>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</si>
  <si>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</si>
  <si>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</si>
  <si>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</si>
  <si>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</si>
  <si>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</si>
  <si>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</si>
  <si>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</si>
  <si>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</si>
  <si>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</si>
  <si>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</si>
  <si>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</si>
  <si>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</si>
  <si>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</si>
  <si>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</si>
  <si>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</si>
  <si>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</si>
  <si>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</si>
  <si>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</si>
  <si>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</si>
  <si>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</si>
  <si>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</si>
  <si>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</si>
  <si>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</si>
  <si>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</si>
  <si>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</si>
  <si>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</si>
  <si>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</si>
  <si>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</si>
  <si>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</si>
  <si>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</si>
  <si>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</si>
  <si>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</si>
  <si>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</si>
  <si>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</si>
  <si>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</si>
  <si>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</si>
  <si>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</si>
  <si>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</si>
  <si>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</si>
  <si>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</si>
  <si>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</si>
  <si>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</si>
  <si>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</si>
  <si>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</si>
  <si>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</si>
  <si>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</si>
  <si>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</si>
  <si>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</si>
  <si>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</si>
  <si>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</si>
  <si>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</si>
  <si>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</si>
  <si>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</si>
  <si>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</si>
  <si>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</si>
  <si>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</si>
  <si>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</si>
  <si>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</si>
  <si>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</si>
  <si>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</si>
  <si>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</si>
  <si>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</si>
  <si>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</si>
  <si>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</si>
  <si>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</si>
  <si>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</si>
  <si>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</si>
  <si>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</si>
  <si>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</si>
  <si>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</si>
  <si>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</si>
  <si>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</si>
  <si>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</si>
  <si>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</si>
  <si>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</si>
  <si>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</si>
  <si>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</si>
  <si>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</si>
  <si>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</si>
  <si>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</si>
  <si>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研究情報基盤整備費
（情報を基盤とする化学物質安全性国際協力事業）</t>
  </si>
  <si>
    <t>国立医薬品食品衛生研究所</t>
  </si>
  <si>
    <t>秋山　裕介</t>
  </si>
  <si>
    <t>平成８年度</t>
  </si>
  <si>
    <t>終了予定なし</t>
  </si>
  <si>
    <t>総務部　会計課</t>
  </si>
  <si>
    <t>-</t>
  </si>
  <si>
    <t>　化学物質の安全管理に資するために、WHO(世界保健機関)の事業の1つである国際化学物質安全性計画(IPCS)事業に日本の担当機関として、国際化学物質安全性カード（ICSC)をはじめとするIPCS文書作成により国際協力を推進するとともに、欧米の有益な化学物質安全性評価情報を日本語に翻訳し、ホームページを通して広く国民に提供することを目的とする。</t>
  </si>
  <si>
    <t>　行政担当者、企業担当者、研究者及び一般市民に対し、化学物質の安全性に関する質の高い情報を提供する。① IPCSの化学物質安全性評価に関する英語文書原案の作成及びそのための情報の収集・調査及び解析・評価を行う。② IPCS文書の日本語版作成とホームページ(HP)での提供を行う。③ 欧米の主要機関作成の化学物質評価文書の日本語版作成とHPでの提供を行う。④OECD(経済協力開発機構)テストガイドラインの日本語版作成とＨＰでの提供を行う。</t>
  </si>
  <si>
    <t>試験研究費</t>
  </si>
  <si>
    <t>諸謝金</t>
  </si>
  <si>
    <t>委員等旅費</t>
  </si>
  <si>
    <t>ホームページの化学物質関連サイト（ICSC等）への年間アクセス数</t>
  </si>
  <si>
    <t>万件</t>
  </si>
  <si>
    <t>国立医薬品食品衛生研究所webアクセス統計</t>
  </si>
  <si>
    <t>作成あるいは翻訳した化学物質安全性評価関連の頁数</t>
  </si>
  <si>
    <t>頁</t>
  </si>
  <si>
    <t>X:執行額（千円）／Y：頁数　　　　　　　　　　　　　　</t>
    <phoneticPr fontId="5"/>
  </si>
  <si>
    <t>千円</t>
  </si>
  <si>
    <t>　 　X/Y</t>
    <phoneticPr fontId="5"/>
  </si>
  <si>
    <t>3,519/704</t>
  </si>
  <si>
    <t>3,235/423</t>
  </si>
  <si>
    <t>施策大目標１　国立試験研究機関の適正かつ効果的な運営を確保すること</t>
  </si>
  <si>
    <t>ⅩⅢ-1-1 国立感染症研究所など国立試験研究機関の適正かつ効果的な運営を確保すること</t>
  </si>
  <si>
    <t>国立医薬品食品衛生研究所における研究課題評価（毎年度実施）で平均３．５点を取得する。
※総合評点は5点満点で、3点で「良好」の評価</t>
  </si>
  <si>
    <t>点</t>
  </si>
  <si>
    <t>研究情報基盤整備費（研究情報整備費）</t>
  </si>
  <si>
    <t>587</t>
  </si>
  <si>
    <t>534</t>
  </si>
  <si>
    <t>473</t>
  </si>
  <si>
    <t>857</t>
  </si>
  <si>
    <t>868</t>
  </si>
  <si>
    <t>840</t>
  </si>
  <si>
    <t>837</t>
  </si>
  <si>
    <t>○</t>
  </si>
  <si>
    <t>厚労</t>
  </si>
  <si>
    <t>-</t>
    <phoneticPr fontId="5"/>
  </si>
  <si>
    <t>行政担当者、企業担当者、研究者及び一般市民に対し、化学物質の安全性に関する質の高い情報を提供する。具体的には以下の①～④を行う。
① IPCS（※）の化学物質安全性評価に関する英語文書原案の作成及びそのための情報の収集・調査及び解析・評価を行う。
② IPCS文書の日本語版作成とホームページ(HP)での提供を行う。
③ 欧米の主要機関作成の化学物質評価文書の日本語版作成とHPでの提供を行う。
④OECDテストガイドラインの日本語版作成とＨＰでの提供を行う。
※　ＷＨOの事業の１つである国際化学物質安全性計画事業のこと。
上記のように、ＩＰＣＳ事業の日本における担当機関として、国際化学物質安全性カード（ＩＣＳＣ）文書の作成による国際協力の推進を進めるとともに、欧米の有益な化学物質安全性評価情報の日本語翻訳とホームページを通じて広く国民への提供することで、化学物質の安全管理に資するもの。</t>
    <phoneticPr fontId="5"/>
  </si>
  <si>
    <t>専門家による信頼性の高い文書として、企業関係者をはじめ広く国民に利用されており、国費を投入する必要がある。</t>
    <phoneticPr fontId="5"/>
  </si>
  <si>
    <t>WHOの事業の1つである国際化学物質安全性計画(IPCS)事業に、日本の担当機関として協力する事業であることから、国において実施することが適当である。</t>
    <phoneticPr fontId="5"/>
  </si>
  <si>
    <t>国際的な化学物質の安全性に関する適正な情報の提供は、化学物質安全管理施策の有効な手段であり、優先度が高い。</t>
    <phoneticPr fontId="5"/>
  </si>
  <si>
    <t>‐</t>
  </si>
  <si>
    <t>妥当なコストになっている。</t>
    <phoneticPr fontId="5"/>
  </si>
  <si>
    <t>真に必要な経費のみ支出している。</t>
    <phoneticPr fontId="5"/>
  </si>
  <si>
    <t>調達の際に競争性を保つことで、より効率的な予算の執行に努めている。</t>
    <phoneticPr fontId="5"/>
  </si>
  <si>
    <t>目標に見合ったものとなっている。</t>
    <phoneticPr fontId="5"/>
  </si>
  <si>
    <t>事業目的達成のために効率的な方法で実施しており、また毎年度成果も着実にあげていることから、他の手段と比較して、実効性は高いと考えられる。</t>
    <phoneticPr fontId="5"/>
  </si>
  <si>
    <t>見込みに見合ったものになっている。</t>
    <phoneticPr fontId="5"/>
  </si>
  <si>
    <t>国連勧告の化学物質の分類と表示に関する調和システム（GHS)や欧州の化学物質規制システム（REACH)に対応するため、評価文書及びその日本語版は、多くの企業等に利用されている。</t>
    <phoneticPr fontId="5"/>
  </si>
  <si>
    <t>本事業は、WHOの国際化学物質安全性計画(IPCS)事業における化学物質安全性評価原案の作成、及びOECDやIPCS等の海外機関文書の日本語版作成を主としており、ホームページでの提供は、基幹システムとは異なる独自のサーバーにより行っている。一方、研究情報基盤整備費（研究情報整備費）では、研究所の業務遂行に必要な最新の研究情報を入手または発信するための研究情報基盤（基幹システム）の整備を行っており、その情報提供範囲は、主として国立衛研において生成された試験研究データや編纂・整理・収集した科学的知識等のうち、国際的な情報に関するものを対象としている。従って、内容及び経費執行に重複はない。</t>
    <phoneticPr fontId="5"/>
  </si>
  <si>
    <t>適切に予算を執行し、事業の目的を達成できているため、引き続き経費の適切な執行及び目的の達成に努めるとともに、一般競争入札及び公募を実施する際は今後も公告期間を十分確保する等、応札者及び応募者が複数となるよう競争性を確保していきたい。</t>
    <phoneticPr fontId="5"/>
  </si>
  <si>
    <t>令和3年度においては、ホームページの化学物質関連サイト（ICSC等）への年間アクセス数20万件を獲得する。</t>
    <phoneticPr fontId="5"/>
  </si>
  <si>
    <t>3,290/364</t>
    <phoneticPr fontId="5"/>
  </si>
  <si>
    <t>・令和２年度におけるＨＰへのアクセス数は、39.1万件であり、これまでと同様に関係者や国民から信頼性の高い重要な情報源として需要が大きいため、引き続き現在の水準を維持していく必要がある。
・執行管理表により支出先及び使途等について管理を行い、経費の適切な執行に努めている。</t>
    <rPh sb="36" eb="38">
      <t>ドウヨウ</t>
    </rPh>
    <phoneticPr fontId="5"/>
  </si>
  <si>
    <t>△</t>
  </si>
  <si>
    <t>無</t>
  </si>
  <si>
    <t>有</t>
  </si>
  <si>
    <t>A.（株）メディア総合研究所</t>
    <rPh sb="2" eb="5">
      <t>カブ</t>
    </rPh>
    <rPh sb="9" eb="11">
      <t>ソウゴウ</t>
    </rPh>
    <rPh sb="11" eb="14">
      <t>ケンキュウショ</t>
    </rPh>
    <phoneticPr fontId="5"/>
  </si>
  <si>
    <t>雑役務費</t>
    <rPh sb="0" eb="1">
      <t>ザツ</t>
    </rPh>
    <rPh sb="1" eb="4">
      <t>エキムヒ</t>
    </rPh>
    <phoneticPr fontId="5"/>
  </si>
  <si>
    <t>-</t>
    <phoneticPr fontId="5"/>
  </si>
  <si>
    <t>（株）メディア総合研究所</t>
    <rPh sb="0" eb="3">
      <t>カブ</t>
    </rPh>
    <rPh sb="7" eb="9">
      <t>ソウゴウ</t>
    </rPh>
    <rPh sb="9" eb="12">
      <t>ケンキュウショ</t>
    </rPh>
    <phoneticPr fontId="5"/>
  </si>
  <si>
    <t>ＷＤＢ（株）</t>
    <rPh sb="3" eb="6">
      <t>カブ</t>
    </rPh>
    <phoneticPr fontId="5"/>
  </si>
  <si>
    <t>試験及び事務補助に係る人材派遣</t>
    <rPh sb="0" eb="2">
      <t>シケン</t>
    </rPh>
    <rPh sb="2" eb="3">
      <t>オヨ</t>
    </rPh>
    <rPh sb="4" eb="6">
      <t>ジム</t>
    </rPh>
    <rPh sb="6" eb="8">
      <t>ホジョ</t>
    </rPh>
    <rPh sb="9" eb="10">
      <t>カカ</t>
    </rPh>
    <rPh sb="11" eb="13">
      <t>ジンザイ</t>
    </rPh>
    <rPh sb="13" eb="15">
      <t>ハケン</t>
    </rPh>
    <phoneticPr fontId="5"/>
  </si>
  <si>
    <t>Elsevier　Ｂ．Ｖ．</t>
    <phoneticPr fontId="5"/>
  </si>
  <si>
    <t>非常勤職員　Ａ</t>
    <rPh sb="0" eb="3">
      <t>ヒジョウキン</t>
    </rPh>
    <rPh sb="3" eb="5">
      <t>ショクイン</t>
    </rPh>
    <phoneticPr fontId="5"/>
  </si>
  <si>
    <t>事務補助等の業務に係る賃金</t>
    <rPh sb="0" eb="2">
      <t>ジム</t>
    </rPh>
    <rPh sb="2" eb="4">
      <t>ホジョ</t>
    </rPh>
    <rPh sb="4" eb="5">
      <t>トウ</t>
    </rPh>
    <rPh sb="6" eb="8">
      <t>ギョウム</t>
    </rPh>
    <rPh sb="9" eb="10">
      <t>カカ</t>
    </rPh>
    <rPh sb="11" eb="13">
      <t>チンギン</t>
    </rPh>
    <phoneticPr fontId="5"/>
  </si>
  <si>
    <t>ユサコ（株）</t>
    <rPh sb="3" eb="6">
      <t>カブ</t>
    </rPh>
    <phoneticPr fontId="5"/>
  </si>
  <si>
    <t>研究用図書購入費</t>
    <rPh sb="0" eb="3">
      <t>ケンキュウヨウ</t>
    </rPh>
    <rPh sb="3" eb="5">
      <t>トショ</t>
    </rPh>
    <rPh sb="5" eb="7">
      <t>コウニュウ</t>
    </rPh>
    <rPh sb="7" eb="8">
      <t>ヒ</t>
    </rPh>
    <phoneticPr fontId="5"/>
  </si>
  <si>
    <t>（株）伊藤サプライ</t>
    <rPh sb="0" eb="3">
      <t>カブ</t>
    </rPh>
    <rPh sb="3" eb="5">
      <t>イトウ</t>
    </rPh>
    <phoneticPr fontId="5"/>
  </si>
  <si>
    <t>研究用消耗品購入費</t>
    <rPh sb="0" eb="3">
      <t>ケンキュウヨウ</t>
    </rPh>
    <rPh sb="3" eb="5">
      <t>ショウモウ</t>
    </rPh>
    <rPh sb="5" eb="6">
      <t>ヒン</t>
    </rPh>
    <rPh sb="6" eb="8">
      <t>コウニュウ</t>
    </rPh>
    <rPh sb="8" eb="9">
      <t>ヒ</t>
    </rPh>
    <phoneticPr fontId="5"/>
  </si>
  <si>
    <t>研究用翻訳料</t>
    <rPh sb="0" eb="3">
      <t>ケンキュウヨウ</t>
    </rPh>
    <rPh sb="3" eb="5">
      <t>ホンヤク</t>
    </rPh>
    <rPh sb="5" eb="6">
      <t>リョウ</t>
    </rPh>
    <phoneticPr fontId="5"/>
  </si>
  <si>
    <t>個人　Ａ</t>
    <rPh sb="0" eb="2">
      <t>コジン</t>
    </rPh>
    <phoneticPr fontId="5"/>
  </si>
  <si>
    <t>文献調査謝金</t>
    <rPh sb="0" eb="2">
      <t>ブンケン</t>
    </rPh>
    <rPh sb="2" eb="4">
      <t>チョウサ</t>
    </rPh>
    <rPh sb="4" eb="6">
      <t>シャキン</t>
    </rPh>
    <phoneticPr fontId="5"/>
  </si>
  <si>
    <t>個人　Ｂ</t>
    <rPh sb="0" eb="2">
      <t>コジン</t>
    </rPh>
    <phoneticPr fontId="5"/>
  </si>
  <si>
    <t>3,389/350</t>
    <phoneticPr fontId="5"/>
  </si>
  <si>
    <t>ＷＥＢコンテンツ利用料</t>
    <rPh sb="8" eb="11">
      <t>リヨウリョウ</t>
    </rPh>
    <phoneticPr fontId="5"/>
  </si>
  <si>
    <t>随意契約を実施する際には、複数者から見積を徴収し、最廉価格の者と契約を締結した。競争性のない随意契約となったものは、研究を実施する上で特定のWEBコンテンツを利用する必要があったものである。</t>
    <rPh sb="0" eb="2">
      <t>ズイイ</t>
    </rPh>
    <rPh sb="2" eb="4">
      <t>ケイヤク</t>
    </rPh>
    <rPh sb="5" eb="7">
      <t>ジッシ</t>
    </rPh>
    <rPh sb="9" eb="10">
      <t>サイ</t>
    </rPh>
    <rPh sb="13" eb="15">
      <t>フクスウ</t>
    </rPh>
    <rPh sb="15" eb="16">
      <t>シャ</t>
    </rPh>
    <rPh sb="18" eb="20">
      <t>ミツモリ</t>
    </rPh>
    <rPh sb="21" eb="23">
      <t>チョウシュウ</t>
    </rPh>
    <rPh sb="25" eb="26">
      <t>サイ</t>
    </rPh>
    <rPh sb="26" eb="27">
      <t>ケン</t>
    </rPh>
    <rPh sb="27" eb="29">
      <t>カカク</t>
    </rPh>
    <rPh sb="30" eb="31">
      <t>シャ</t>
    </rPh>
    <rPh sb="32" eb="34">
      <t>ケイヤク</t>
    </rPh>
    <rPh sb="35" eb="37">
      <t>テイケツ</t>
    </rPh>
    <rPh sb="40" eb="43">
      <t>キョウソウセイ</t>
    </rPh>
    <rPh sb="46" eb="48">
      <t>ズイイ</t>
    </rPh>
    <rPh sb="48" eb="50">
      <t>ケイヤク</t>
    </rPh>
    <rPh sb="58" eb="60">
      <t>ケンキュウ</t>
    </rPh>
    <rPh sb="61" eb="63">
      <t>ジッシ</t>
    </rPh>
    <rPh sb="65" eb="66">
      <t>ウエ</t>
    </rPh>
    <rPh sb="67" eb="69">
      <t>トクテイ</t>
    </rPh>
    <rPh sb="79" eb="81">
      <t>リヨウ</t>
    </rPh>
    <rPh sb="83" eb="8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</si>
</sst>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79374</xdr:colOff>
      <xdr:row>748</xdr:row>
      <xdr:rowOff>119062</xdr:rowOff>
    </xdr:from>
    <xdr:to>
      <xdr:col>46</xdr:col>
      <xdr:colOff>193674</xdr:colOff>
      <xdr:row>761</xdr:row>
      <xdr:rowOff>67469</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3749" y="43973750"/>
          <a:ext cx="7258050" cy="45918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G875" sqref="AG875:AG87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747</v>
      </c>
      <c r="AK2" s="206"/>
      <c r="AL2" s="206"/>
      <c r="AM2" s="206"/>
      <c r="AN2" s="98" t="s">
        <v>407</v>
      </c>
      <c r="AO2" s="206">
        <v>20</v>
      </c>
      <c r="AP2" s="206"/>
      <c r="AQ2" s="206"/>
      <c r="AR2" s="99" t="s">
        <v>710</v>
      </c>
      <c r="AS2" s="207">
        <v>954</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715</v>
      </c>
      <c r="H5" s="555"/>
      <c r="I5" s="555"/>
      <c r="J5" s="555"/>
      <c r="K5" s="555"/>
      <c r="L5" s="555"/>
      <c r="M5" s="556" t="s">
        <v>66</v>
      </c>
      <c r="N5" s="557"/>
      <c r="O5" s="557"/>
      <c r="P5" s="557"/>
      <c r="Q5" s="557"/>
      <c r="R5" s="558"/>
      <c r="S5" s="559" t="s">
        <v>716</v>
      </c>
      <c r="T5" s="555"/>
      <c r="U5" s="555"/>
      <c r="V5" s="555"/>
      <c r="W5" s="555"/>
      <c r="X5" s="560"/>
      <c r="Y5" s="713" t="s">
        <v>3</v>
      </c>
      <c r="Z5" s="714"/>
      <c r="AA5" s="714"/>
      <c r="AB5" s="714"/>
      <c r="AC5" s="714"/>
      <c r="AD5" s="715"/>
      <c r="AE5" s="716" t="s">
        <v>717</v>
      </c>
      <c r="AF5" s="716"/>
      <c r="AG5" s="716"/>
      <c r="AH5" s="716"/>
      <c r="AI5" s="716"/>
      <c r="AJ5" s="716"/>
      <c r="AK5" s="716"/>
      <c r="AL5" s="716"/>
      <c r="AM5" s="716"/>
      <c r="AN5" s="716"/>
      <c r="AO5" s="716"/>
      <c r="AP5" s="717"/>
      <c r="AQ5" s="718" t="s">
        <v>714</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718</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医療分野の研究開発関連、科学技術・イノベーション</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4</v>
      </c>
      <c r="Q13" s="164"/>
      <c r="R13" s="164"/>
      <c r="S13" s="164"/>
      <c r="T13" s="164"/>
      <c r="U13" s="164"/>
      <c r="V13" s="165"/>
      <c r="W13" s="163">
        <v>3</v>
      </c>
      <c r="X13" s="164"/>
      <c r="Y13" s="164"/>
      <c r="Z13" s="164"/>
      <c r="AA13" s="164"/>
      <c r="AB13" s="164"/>
      <c r="AC13" s="165"/>
      <c r="AD13" s="163">
        <v>3</v>
      </c>
      <c r="AE13" s="164"/>
      <c r="AF13" s="164"/>
      <c r="AG13" s="164"/>
      <c r="AH13" s="164"/>
      <c r="AI13" s="164"/>
      <c r="AJ13" s="165"/>
      <c r="AK13" s="163">
        <v>3</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718</v>
      </c>
      <c r="Q14" s="164"/>
      <c r="R14" s="164"/>
      <c r="S14" s="164"/>
      <c r="T14" s="164"/>
      <c r="U14" s="164"/>
      <c r="V14" s="165"/>
      <c r="W14" s="163" t="s">
        <v>718</v>
      </c>
      <c r="X14" s="164"/>
      <c r="Y14" s="164"/>
      <c r="Z14" s="164"/>
      <c r="AA14" s="164"/>
      <c r="AB14" s="164"/>
      <c r="AC14" s="165"/>
      <c r="AD14" s="163" t="s">
        <v>718</v>
      </c>
      <c r="AE14" s="164"/>
      <c r="AF14" s="164"/>
      <c r="AG14" s="164"/>
      <c r="AH14" s="164"/>
      <c r="AI14" s="164"/>
      <c r="AJ14" s="165"/>
      <c r="AK14" s="163" t="s">
        <v>748</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748</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t="s">
        <v>748</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748</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4</v>
      </c>
      <c r="Q18" s="170"/>
      <c r="R18" s="170"/>
      <c r="S18" s="170"/>
      <c r="T18" s="170"/>
      <c r="U18" s="170"/>
      <c r="V18" s="171"/>
      <c r="W18" s="169">
        <f>SUM(W13:AC17)</f>
        <v>3</v>
      </c>
      <c r="X18" s="170"/>
      <c r="Y18" s="170"/>
      <c r="Z18" s="170"/>
      <c r="AA18" s="170"/>
      <c r="AB18" s="170"/>
      <c r="AC18" s="171"/>
      <c r="AD18" s="169">
        <f>SUM(AD13:AJ17)</f>
        <v>3</v>
      </c>
      <c r="AE18" s="170"/>
      <c r="AF18" s="170"/>
      <c r="AG18" s="170"/>
      <c r="AH18" s="170"/>
      <c r="AI18" s="170"/>
      <c r="AJ18" s="171"/>
      <c r="AK18" s="169">
        <f>SUM(AK13:AQ17)</f>
        <v>3</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4</v>
      </c>
      <c r="Q19" s="164"/>
      <c r="R19" s="164"/>
      <c r="S19" s="164"/>
      <c r="T19" s="164"/>
      <c r="U19" s="164"/>
      <c r="V19" s="165"/>
      <c r="W19" s="163">
        <v>3</v>
      </c>
      <c r="X19" s="164"/>
      <c r="Y19" s="164"/>
      <c r="Z19" s="164"/>
      <c r="AA19" s="164"/>
      <c r="AB19" s="164"/>
      <c r="AC19" s="165"/>
      <c r="AD19" s="163">
        <v>3</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1</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1</v>
      </c>
      <c r="Q21" s="535"/>
      <c r="R21" s="535"/>
      <c r="S21" s="535"/>
      <c r="T21" s="535"/>
      <c r="U21" s="535"/>
      <c r="V21" s="535"/>
      <c r="W21" s="535">
        <f t="shared" ref="W21" si="2">IF(W19=0, "-", SUM(W19)/SUM(W13,W14))</f>
        <v>1</v>
      </c>
      <c r="X21" s="535"/>
      <c r="Y21" s="535"/>
      <c r="Z21" s="535"/>
      <c r="AA21" s="535"/>
      <c r="AB21" s="535"/>
      <c r="AC21" s="535"/>
      <c r="AD21" s="535">
        <f t="shared" ref="AD21" si="3">IF(AD19=0, "-", SUM(AD19)/SUM(AD13,AD14))</f>
        <v>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3</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722</v>
      </c>
      <c r="H24" s="136"/>
      <c r="I24" s="136"/>
      <c r="J24" s="136"/>
      <c r="K24" s="136"/>
      <c r="L24" s="136"/>
      <c r="M24" s="136"/>
      <c r="N24" s="136"/>
      <c r="O24" s="137"/>
      <c r="P24" s="163">
        <v>0</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723</v>
      </c>
      <c r="H25" s="136"/>
      <c r="I25" s="136"/>
      <c r="J25" s="136"/>
      <c r="K25" s="136"/>
      <c r="L25" s="136"/>
      <c r="M25" s="136"/>
      <c r="N25" s="136"/>
      <c r="O25" s="137"/>
      <c r="P25" s="163">
        <v>0</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3</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718</v>
      </c>
      <c r="AR31" s="178"/>
      <c r="AS31" s="179" t="s">
        <v>233</v>
      </c>
      <c r="AT31" s="202"/>
      <c r="AU31" s="271">
        <v>3</v>
      </c>
      <c r="AV31" s="271"/>
      <c r="AW31" s="375" t="s">
        <v>179</v>
      </c>
      <c r="AX31" s="376"/>
    </row>
    <row r="32" spans="1:50" ht="23.25" customHeight="1" x14ac:dyDescent="0.15">
      <c r="A32" s="511"/>
      <c r="B32" s="509"/>
      <c r="C32" s="509"/>
      <c r="D32" s="509"/>
      <c r="E32" s="509"/>
      <c r="F32" s="510"/>
      <c r="G32" s="536" t="s">
        <v>763</v>
      </c>
      <c r="H32" s="537"/>
      <c r="I32" s="537"/>
      <c r="J32" s="537"/>
      <c r="K32" s="537"/>
      <c r="L32" s="537"/>
      <c r="M32" s="537"/>
      <c r="N32" s="537"/>
      <c r="O32" s="538"/>
      <c r="P32" s="191" t="s">
        <v>724</v>
      </c>
      <c r="Q32" s="191"/>
      <c r="R32" s="191"/>
      <c r="S32" s="191"/>
      <c r="T32" s="191"/>
      <c r="U32" s="191"/>
      <c r="V32" s="191"/>
      <c r="W32" s="191"/>
      <c r="X32" s="233"/>
      <c r="Y32" s="339" t="s">
        <v>12</v>
      </c>
      <c r="Z32" s="545"/>
      <c r="AA32" s="546"/>
      <c r="AB32" s="547" t="s">
        <v>725</v>
      </c>
      <c r="AC32" s="547"/>
      <c r="AD32" s="547"/>
      <c r="AE32" s="363">
        <v>47.4</v>
      </c>
      <c r="AF32" s="364"/>
      <c r="AG32" s="364"/>
      <c r="AH32" s="364"/>
      <c r="AI32" s="363">
        <v>48.1</v>
      </c>
      <c r="AJ32" s="364"/>
      <c r="AK32" s="364"/>
      <c r="AL32" s="364"/>
      <c r="AM32" s="363">
        <v>39.1</v>
      </c>
      <c r="AN32" s="364"/>
      <c r="AO32" s="364"/>
      <c r="AP32" s="364"/>
      <c r="AQ32" s="166" t="s">
        <v>718</v>
      </c>
      <c r="AR32" s="167"/>
      <c r="AS32" s="167"/>
      <c r="AT32" s="168"/>
      <c r="AU32" s="364" t="s">
        <v>718</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725</v>
      </c>
      <c r="AC33" s="518"/>
      <c r="AD33" s="518"/>
      <c r="AE33" s="363">
        <v>20</v>
      </c>
      <c r="AF33" s="364"/>
      <c r="AG33" s="364"/>
      <c r="AH33" s="364"/>
      <c r="AI33" s="363">
        <v>20</v>
      </c>
      <c r="AJ33" s="364"/>
      <c r="AK33" s="364"/>
      <c r="AL33" s="364"/>
      <c r="AM33" s="363">
        <v>20</v>
      </c>
      <c r="AN33" s="364"/>
      <c r="AO33" s="364"/>
      <c r="AP33" s="364"/>
      <c r="AQ33" s="166" t="s">
        <v>718</v>
      </c>
      <c r="AR33" s="167"/>
      <c r="AS33" s="167"/>
      <c r="AT33" s="168"/>
      <c r="AU33" s="364">
        <v>20</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237</v>
      </c>
      <c r="AF34" s="364"/>
      <c r="AG34" s="364"/>
      <c r="AH34" s="364"/>
      <c r="AI34" s="363">
        <v>241</v>
      </c>
      <c r="AJ34" s="364"/>
      <c r="AK34" s="364"/>
      <c r="AL34" s="364"/>
      <c r="AM34" s="363">
        <v>196</v>
      </c>
      <c r="AN34" s="364"/>
      <c r="AO34" s="364"/>
      <c r="AP34" s="364"/>
      <c r="AQ34" s="166" t="s">
        <v>718</v>
      </c>
      <c r="AR34" s="167"/>
      <c r="AS34" s="167"/>
      <c r="AT34" s="168"/>
      <c r="AU34" s="364" t="s">
        <v>718</v>
      </c>
      <c r="AV34" s="364"/>
      <c r="AW34" s="364"/>
      <c r="AX34" s="365"/>
    </row>
    <row r="35" spans="1:51" ht="23.25" customHeight="1" x14ac:dyDescent="0.15">
      <c r="A35" s="891" t="s">
        <v>381</v>
      </c>
      <c r="B35" s="892"/>
      <c r="C35" s="892"/>
      <c r="D35" s="892"/>
      <c r="E35" s="892"/>
      <c r="F35" s="893"/>
      <c r="G35" s="897" t="s">
        <v>726</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x14ac:dyDescent="0.15">
      <c r="A101" s="487"/>
      <c r="B101" s="488"/>
      <c r="C101" s="488"/>
      <c r="D101" s="488"/>
      <c r="E101" s="488"/>
      <c r="F101" s="489"/>
      <c r="G101" s="191" t="s">
        <v>727</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728</v>
      </c>
      <c r="AC101" s="547"/>
      <c r="AD101" s="547"/>
      <c r="AE101" s="358">
        <v>704</v>
      </c>
      <c r="AF101" s="358"/>
      <c r="AG101" s="358"/>
      <c r="AH101" s="358"/>
      <c r="AI101" s="358">
        <v>423</v>
      </c>
      <c r="AJ101" s="358"/>
      <c r="AK101" s="358"/>
      <c r="AL101" s="358"/>
      <c r="AM101" s="358">
        <v>364</v>
      </c>
      <c r="AN101" s="358"/>
      <c r="AO101" s="358"/>
      <c r="AP101" s="358"/>
      <c r="AQ101" s="358" t="s">
        <v>748</v>
      </c>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728</v>
      </c>
      <c r="AC102" s="547"/>
      <c r="AD102" s="547"/>
      <c r="AE102" s="358">
        <v>500</v>
      </c>
      <c r="AF102" s="358"/>
      <c r="AG102" s="358"/>
      <c r="AH102" s="358"/>
      <c r="AI102" s="358">
        <v>350</v>
      </c>
      <c r="AJ102" s="358"/>
      <c r="AK102" s="358"/>
      <c r="AL102" s="358"/>
      <c r="AM102" s="358">
        <v>350</v>
      </c>
      <c r="AN102" s="358"/>
      <c r="AO102" s="358"/>
      <c r="AP102" s="358"/>
      <c r="AQ102" s="358">
        <v>350</v>
      </c>
      <c r="AR102" s="358"/>
      <c r="AS102" s="358"/>
      <c r="AT102" s="358"/>
      <c r="AU102" s="371"/>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730</v>
      </c>
      <c r="AC116" s="301"/>
      <c r="AD116" s="302"/>
      <c r="AE116" s="358">
        <v>5</v>
      </c>
      <c r="AF116" s="358"/>
      <c r="AG116" s="358"/>
      <c r="AH116" s="358"/>
      <c r="AI116" s="358">
        <v>7.6</v>
      </c>
      <c r="AJ116" s="358"/>
      <c r="AK116" s="358"/>
      <c r="AL116" s="358"/>
      <c r="AM116" s="358">
        <v>9</v>
      </c>
      <c r="AN116" s="358"/>
      <c r="AO116" s="358"/>
      <c r="AP116" s="358"/>
      <c r="AQ116" s="363">
        <v>9.6999999999999993</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731</v>
      </c>
      <c r="AC117" s="343"/>
      <c r="AD117" s="344"/>
      <c r="AE117" s="306" t="s">
        <v>732</v>
      </c>
      <c r="AF117" s="306"/>
      <c r="AG117" s="306"/>
      <c r="AH117" s="306"/>
      <c r="AI117" s="306" t="s">
        <v>733</v>
      </c>
      <c r="AJ117" s="306"/>
      <c r="AK117" s="306"/>
      <c r="AL117" s="306"/>
      <c r="AM117" s="306" t="s">
        <v>764</v>
      </c>
      <c r="AN117" s="306"/>
      <c r="AO117" s="306"/>
      <c r="AP117" s="306"/>
      <c r="AQ117" s="306" t="s">
        <v>786</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734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v>3</v>
      </c>
      <c r="AV133" s="178"/>
      <c r="AW133" s="179" t="s">
        <v>179</v>
      </c>
      <c r="AX133" s="180"/>
      <c r="AY133">
        <f>$AY$132</f>
        <v>1</v>
      </c>
    </row>
    <row r="134" spans="1:51" ht="39.75" customHeight="1" x14ac:dyDescent="0.15">
      <c r="A134" s="988"/>
      <c r="B134" s="253"/>
      <c r="C134" s="252"/>
      <c r="D134" s="253"/>
      <c r="E134" s="252"/>
      <c r="F134" s="314"/>
      <c r="G134" s="232" t="s">
        <v>736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737</v>
      </c>
      <c r="AC134" s="224"/>
      <c r="AD134" s="224"/>
      <c r="AE134" s="266" t="s">
        <v>718</v>
      </c>
      <c r="AF134" s="167"/>
      <c r="AG134" s="167"/>
      <c r="AH134" s="167"/>
      <c r="AI134" s="266">
        <v>4.5</v>
      </c>
      <c r="AJ134" s="167"/>
      <c r="AK134" s="167"/>
      <c r="AL134" s="167"/>
      <c r="AM134" s="266">
        <v>4.0999999999999996</v>
      </c>
      <c r="AN134" s="167"/>
      <c r="AO134" s="167"/>
      <c r="AP134" s="167"/>
      <c r="AQ134" s="266" t="s">
        <v>718</v>
      </c>
      <c r="AR134" s="167"/>
      <c r="AS134" s="167"/>
      <c r="AT134" s="167"/>
      <c r="AU134" s="266" t="s">
        <v>718</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737</v>
      </c>
      <c r="AC135" s="175"/>
      <c r="AD135" s="175"/>
      <c r="AE135" s="266">
        <v>3.5</v>
      </c>
      <c r="AF135" s="167"/>
      <c r="AG135" s="167"/>
      <c r="AH135" s="167"/>
      <c r="AI135" s="266">
        <v>3.5</v>
      </c>
      <c r="AJ135" s="167"/>
      <c r="AK135" s="167"/>
      <c r="AL135" s="167"/>
      <c r="AM135" s="266">
        <v>3.5</v>
      </c>
      <c r="AN135" s="167"/>
      <c r="AO135" s="167"/>
      <c r="AP135" s="167"/>
      <c r="AQ135" s="266" t="s">
        <v>718</v>
      </c>
      <c r="AR135" s="167"/>
      <c r="AS135" s="167"/>
      <c r="AT135" s="167"/>
      <c r="AU135" s="266">
        <v>3.5</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1</v>
      </c>
    </row>
    <row r="160" spans="1:51" ht="22.5"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1</v>
      </c>
    </row>
    <row r="161" spans="1:51" ht="22.5" customHeight="1" x14ac:dyDescent="0.15">
      <c r="A161" s="988"/>
      <c r="B161" s="253"/>
      <c r="C161" s="252"/>
      <c r="D161" s="253"/>
      <c r="E161" s="252"/>
      <c r="F161" s="314"/>
      <c r="G161" s="232" t="s">
        <v>718</v>
      </c>
      <c r="H161" s="191"/>
      <c r="I161" s="191"/>
      <c r="J161" s="191"/>
      <c r="K161" s="191"/>
      <c r="L161" s="191"/>
      <c r="M161" s="191"/>
      <c r="N161" s="191"/>
      <c r="O161" s="191"/>
      <c r="P161" s="233"/>
      <c r="Q161" s="190" t="s">
        <v>718</v>
      </c>
      <c r="R161" s="191"/>
      <c r="S161" s="191"/>
      <c r="T161" s="191"/>
      <c r="U161" s="191"/>
      <c r="V161" s="191"/>
      <c r="W161" s="191"/>
      <c r="X161" s="191"/>
      <c r="Y161" s="191"/>
      <c r="Z161" s="191"/>
      <c r="AA161" s="915"/>
      <c r="AB161" s="256" t="s">
        <v>718</v>
      </c>
      <c r="AC161" s="257"/>
      <c r="AD161" s="257"/>
      <c r="AE161" s="262" t="s">
        <v>718</v>
      </c>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1</v>
      </c>
    </row>
    <row r="162" spans="1:51" ht="22.5"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1</v>
      </c>
    </row>
    <row r="163" spans="1:51" ht="25.5"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1</v>
      </c>
    </row>
    <row r="164" spans="1:51" ht="22.5"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t="s">
        <v>771</v>
      </c>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1</v>
      </c>
    </row>
    <row r="165" spans="1:51" ht="22.5"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1</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111" customHeight="1" x14ac:dyDescent="0.15">
      <c r="A188" s="988"/>
      <c r="B188" s="253"/>
      <c r="C188" s="252"/>
      <c r="D188" s="253"/>
      <c r="E188" s="190" t="s">
        <v>749</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672</v>
      </c>
      <c r="D430" s="251"/>
      <c r="E430" s="239" t="s">
        <v>400</v>
      </c>
      <c r="F430" s="444"/>
      <c r="G430" s="241" t="s">
        <v>252</v>
      </c>
      <c r="H430" s="188"/>
      <c r="I430" s="188"/>
      <c r="J430" s="242" t="s">
        <v>718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718</v>
      </c>
      <c r="AF432" s="178"/>
      <c r="AG432" s="179" t="s">
        <v>233</v>
      </c>
      <c r="AH432" s="202"/>
      <c r="AI432" s="216"/>
      <c r="AJ432" s="216"/>
      <c r="AK432" s="216"/>
      <c r="AL432" s="217"/>
      <c r="AM432" s="216"/>
      <c r="AN432" s="216"/>
      <c r="AO432" s="216"/>
      <c r="AP432" s="217"/>
      <c r="AQ432" s="231" t="s">
        <v>718</v>
      </c>
      <c r="AR432" s="178"/>
      <c r="AS432" s="179" t="s">
        <v>233</v>
      </c>
      <c r="AT432" s="202"/>
      <c r="AU432" s="178" t="s">
        <v>718</v>
      </c>
      <c r="AV432" s="178"/>
      <c r="AW432" s="179" t="s">
        <v>179</v>
      </c>
      <c r="AX432" s="180"/>
      <c r="AY432">
        <f>$AY$431</f>
        <v>1</v>
      </c>
    </row>
    <row r="433" spans="1:51" ht="23.25" customHeight="1" x14ac:dyDescent="0.15">
      <c r="A433" s="988"/>
      <c r="B433" s="253"/>
      <c r="C433" s="252"/>
      <c r="D433" s="253"/>
      <c r="E433" s="196"/>
      <c r="F433" s="197"/>
      <c r="G433" s="232" t="s">
        <v>718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718</v>
      </c>
      <c r="AC433" s="175"/>
      <c r="AD433" s="175"/>
      <c r="AE433" s="166" t="s">
        <v>718</v>
      </c>
      <c r="AF433" s="167"/>
      <c r="AG433" s="167"/>
      <c r="AH433" s="167"/>
      <c r="AI433" s="166" t="s">
        <v>718</v>
      </c>
      <c r="AJ433" s="167"/>
      <c r="AK433" s="167"/>
      <c r="AL433" s="167"/>
      <c r="AM433" s="166" t="s">
        <v>748</v>
      </c>
      <c r="AN433" s="167"/>
      <c r="AO433" s="167"/>
      <c r="AP433" s="168"/>
      <c r="AQ433" s="166" t="s">
        <v>718</v>
      </c>
      <c r="AR433" s="167"/>
      <c r="AS433" s="167"/>
      <c r="AT433" s="168"/>
      <c r="AU433" s="167" t="s">
        <v>718</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718</v>
      </c>
      <c r="AC434" s="224"/>
      <c r="AD434" s="224"/>
      <c r="AE434" s="166" t="s">
        <v>718</v>
      </c>
      <c r="AF434" s="167"/>
      <c r="AG434" s="167"/>
      <c r="AH434" s="168"/>
      <c r="AI434" s="166" t="s">
        <v>718</v>
      </c>
      <c r="AJ434" s="167"/>
      <c r="AK434" s="167"/>
      <c r="AL434" s="167"/>
      <c r="AM434" s="166" t="s">
        <v>748</v>
      </c>
      <c r="AN434" s="167"/>
      <c r="AO434" s="167"/>
      <c r="AP434" s="168"/>
      <c r="AQ434" s="166" t="s">
        <v>718</v>
      </c>
      <c r="AR434" s="167"/>
      <c r="AS434" s="167"/>
      <c r="AT434" s="168"/>
      <c r="AU434" s="167" t="s">
        <v>718</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t="s">
        <v>748</v>
      </c>
      <c r="AN435" s="167"/>
      <c r="AO435" s="167"/>
      <c r="AP435" s="168"/>
      <c r="AQ435" s="166" t="s">
        <v>718</v>
      </c>
      <c r="AR435" s="167"/>
      <c r="AS435" s="167"/>
      <c r="AT435" s="168"/>
      <c r="AU435" s="167" t="s">
        <v>718</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748</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36.7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746</v>
      </c>
      <c r="AE702" s="890"/>
      <c r="AF702" s="890"/>
      <c r="AG702" s="879" t="s">
        <v>750</v>
      </c>
      <c r="AH702" s="880"/>
      <c r="AI702" s="880"/>
      <c r="AJ702" s="880"/>
      <c r="AK702" s="880"/>
      <c r="AL702" s="880"/>
      <c r="AM702" s="880"/>
      <c r="AN702" s="880"/>
      <c r="AO702" s="880"/>
      <c r="AP702" s="880"/>
      <c r="AQ702" s="880"/>
      <c r="AR702" s="880"/>
      <c r="AS702" s="880"/>
      <c r="AT702" s="880"/>
      <c r="AU702" s="880"/>
      <c r="AV702" s="880"/>
      <c r="AW702" s="880"/>
      <c r="AX702" s="881"/>
    </row>
    <row r="703" spans="1:51" ht="48"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746</v>
      </c>
      <c r="AE703" s="185"/>
      <c r="AF703" s="185"/>
      <c r="AG703" s="663" t="s">
        <v>751</v>
      </c>
      <c r="AH703" s="664"/>
      <c r="AI703" s="664"/>
      <c r="AJ703" s="664"/>
      <c r="AK703" s="664"/>
      <c r="AL703" s="664"/>
      <c r="AM703" s="664"/>
      <c r="AN703" s="664"/>
      <c r="AO703" s="664"/>
      <c r="AP703" s="664"/>
      <c r="AQ703" s="664"/>
      <c r="AR703" s="664"/>
      <c r="AS703" s="664"/>
      <c r="AT703" s="664"/>
      <c r="AU703" s="664"/>
      <c r="AV703" s="664"/>
      <c r="AW703" s="664"/>
      <c r="AX703" s="665"/>
    </row>
    <row r="704" spans="1:51" ht="42"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746</v>
      </c>
      <c r="AE704" s="582"/>
      <c r="AF704" s="582"/>
      <c r="AG704" s="424" t="s">
        <v>752</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766</v>
      </c>
      <c r="AE705" s="732"/>
      <c r="AF705" s="732"/>
      <c r="AG705" s="190" t="s">
        <v>788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767</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768</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753</v>
      </c>
      <c r="AE708" s="667"/>
      <c r="AF708" s="667"/>
      <c r="AG708" s="522" t="s">
        <v>748</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746</v>
      </c>
      <c r="AE709" s="185"/>
      <c r="AF709" s="185"/>
      <c r="AG709" s="663" t="s">
        <v>754</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753</v>
      </c>
      <c r="AE710" s="185"/>
      <c r="AF710" s="185"/>
      <c r="AG710" s="663" t="s">
        <v>748</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746</v>
      </c>
      <c r="AE711" s="185"/>
      <c r="AF711" s="185"/>
      <c r="AG711" s="663" t="s">
        <v>755</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753</v>
      </c>
      <c r="AE712" s="582"/>
      <c r="AF712" s="582"/>
      <c r="AG712" s="590" t="s">
        <v>748</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753</v>
      </c>
      <c r="AE713" s="185"/>
      <c r="AF713" s="186"/>
      <c r="AG713" s="663" t="s">
        <v>748</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746</v>
      </c>
      <c r="AE714" s="588"/>
      <c r="AF714" s="589"/>
      <c r="AG714" s="688" t="s">
        <v>756</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746</v>
      </c>
      <c r="AE715" s="667"/>
      <c r="AF715" s="773"/>
      <c r="AG715" s="522" t="s">
        <v>757</v>
      </c>
      <c r="AH715" s="523"/>
      <c r="AI715" s="523"/>
      <c r="AJ715" s="523"/>
      <c r="AK715" s="523"/>
      <c r="AL715" s="523"/>
      <c r="AM715" s="523"/>
      <c r="AN715" s="523"/>
      <c r="AO715" s="523"/>
      <c r="AP715" s="523"/>
      <c r="AQ715" s="523"/>
      <c r="AR715" s="523"/>
      <c r="AS715" s="523"/>
      <c r="AT715" s="523"/>
      <c r="AU715" s="523"/>
      <c r="AV715" s="523"/>
      <c r="AW715" s="523"/>
      <c r="AX715" s="524"/>
    </row>
    <row r="716" spans="1:50" ht="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746</v>
      </c>
      <c r="AE716" s="755"/>
      <c r="AF716" s="755"/>
      <c r="AG716" s="663" t="s">
        <v>758</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746</v>
      </c>
      <c r="AE717" s="185"/>
      <c r="AF717" s="185"/>
      <c r="AG717" s="663" t="s">
        <v>759</v>
      </c>
      <c r="AH717" s="664"/>
      <c r="AI717" s="664"/>
      <c r="AJ717" s="664"/>
      <c r="AK717" s="664"/>
      <c r="AL717" s="664"/>
      <c r="AM717" s="664"/>
      <c r="AN717" s="664"/>
      <c r="AO717" s="664"/>
      <c r="AP717" s="664"/>
      <c r="AQ717" s="664"/>
      <c r="AR717" s="664"/>
      <c r="AS717" s="664"/>
      <c r="AT717" s="664"/>
      <c r="AU717" s="664"/>
      <c r="AV717" s="664"/>
      <c r="AW717" s="664"/>
      <c r="AX717" s="665"/>
    </row>
    <row r="718" spans="1:50" ht="60"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746</v>
      </c>
      <c r="AE718" s="185"/>
      <c r="AF718" s="185"/>
      <c r="AG718" s="193" t="s">
        <v>760</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746</v>
      </c>
      <c r="AE719" s="667"/>
      <c r="AF719" s="667"/>
      <c r="AG719" s="190" t="s">
        <v>761</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t="s">
        <v>711</v>
      </c>
      <c r="D721" s="913"/>
      <c r="E721" s="913"/>
      <c r="F721" s="914"/>
      <c r="G721" s="930"/>
      <c r="H721" s="931"/>
      <c r="I721" s="77" t="str">
        <f>IF(OR(G721="　", G721=""), "", "-")</f>
        <v/>
      </c>
      <c r="J721" s="911">
        <v>953</v>
      </c>
      <c r="K721" s="911"/>
      <c r="L721" s="77" t="str">
        <f>IF(M721="","","-")</f>
        <v/>
      </c>
      <c r="M721" s="78"/>
      <c r="N721" s="908" t="s">
        <v>738</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67.5" customHeight="1" x14ac:dyDescent="0.15">
      <c r="A725" s="651"/>
      <c r="B725" s="652"/>
      <c r="C725" s="912"/>
      <c r="D725" s="913"/>
      <c r="E725" s="913"/>
      <c r="F725" s="914"/>
      <c r="G725" s="953"/>
      <c r="H725" s="954"/>
      <c r="I725" s="79" t="str">
        <f t="shared" si="113"/>
        <v/>
      </c>
      <c r="J725" s="955"/>
      <c r="K725" s="955"/>
      <c r="L725" s="79" t="str">
        <f t="shared" si="114"/>
        <v/>
      </c>
      <c r="M725" s="80"/>
      <c r="N725" s="946" t="s">
        <v>748</v>
      </c>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765</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762</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t="s">
        <v>739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740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741</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742</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742</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743</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744</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848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869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4.5" customHeight="1" x14ac:dyDescent="0.15">
      <c r="A787" s="756" t="s">
        <v>387</v>
      </c>
      <c r="B787" s="757"/>
      <c r="C787" s="757"/>
      <c r="D787" s="757"/>
      <c r="E787" s="757"/>
      <c r="F787" s="758"/>
      <c r="G787" s="435" t="s">
        <v>769</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36"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43.5" customHeight="1" x14ac:dyDescent="0.15">
      <c r="A789" s="552"/>
      <c r="B789" s="759"/>
      <c r="C789" s="759"/>
      <c r="D789" s="759"/>
      <c r="E789" s="759"/>
      <c r="F789" s="760"/>
      <c r="G789" s="445" t="s">
        <v>770</v>
      </c>
      <c r="H789" s="446"/>
      <c r="I789" s="446"/>
      <c r="J789" s="446"/>
      <c r="K789" s="447"/>
      <c r="L789" s="448" t="s">
        <v>782</v>
      </c>
      <c r="M789" s="449"/>
      <c r="N789" s="449"/>
      <c r="O789" s="449"/>
      <c r="P789" s="449"/>
      <c r="Q789" s="449"/>
      <c r="R789" s="449"/>
      <c r="S789" s="449"/>
      <c r="T789" s="449"/>
      <c r="U789" s="449"/>
      <c r="V789" s="449"/>
      <c r="W789" s="449"/>
      <c r="X789" s="450"/>
      <c r="Y789" s="451">
        <v>1.7</v>
      </c>
      <c r="Z789" s="452"/>
      <c r="AA789" s="452"/>
      <c r="AB789" s="553"/>
      <c r="AC789" s="445" t="s">
        <v>771</v>
      </c>
      <c r="AD789" s="446"/>
      <c r="AE789" s="446"/>
      <c r="AF789" s="446"/>
      <c r="AG789" s="447"/>
      <c r="AH789" s="448" t="s">
        <v>771</v>
      </c>
      <c r="AI789" s="449"/>
      <c r="AJ789" s="449"/>
      <c r="AK789" s="449"/>
      <c r="AL789" s="449"/>
      <c r="AM789" s="449"/>
      <c r="AN789" s="449"/>
      <c r="AO789" s="449"/>
      <c r="AP789" s="449"/>
      <c r="AQ789" s="449"/>
      <c r="AR789" s="449"/>
      <c r="AS789" s="449"/>
      <c r="AT789" s="450"/>
      <c r="AU789" s="451" t="s">
        <v>771</v>
      </c>
      <c r="AV789" s="452"/>
      <c r="AW789" s="452"/>
      <c r="AX789" s="453"/>
    </row>
    <row r="790" spans="1:51" ht="24.75" hidden="1"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1.7</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1</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1</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t="s">
        <v>748</v>
      </c>
      <c r="AD802" s="446"/>
      <c r="AE802" s="446"/>
      <c r="AF802" s="446"/>
      <c r="AG802" s="447"/>
      <c r="AH802" s="448" t="s">
        <v>748</v>
      </c>
      <c r="AI802" s="449"/>
      <c r="AJ802" s="449"/>
      <c r="AK802" s="449"/>
      <c r="AL802" s="449"/>
      <c r="AM802" s="449"/>
      <c r="AN802" s="449"/>
      <c r="AO802" s="449"/>
      <c r="AP802" s="449"/>
      <c r="AQ802" s="449"/>
      <c r="AR802" s="449"/>
      <c r="AS802" s="449"/>
      <c r="AT802" s="450"/>
      <c r="AU802" s="451" t="s">
        <v>748</v>
      </c>
      <c r="AV802" s="452"/>
      <c r="AW802" s="452"/>
      <c r="AX802" s="453"/>
      <c r="AY802">
        <f t="shared" ref="AY802:AY812" si="115">$AY$800</f>
        <v>1</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1</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1</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1</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1</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1</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1</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1</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1</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1</v>
      </c>
    </row>
    <row r="812" spans="1:51" ht="24.75" hidden="1" customHeight="1" x14ac:dyDescent="0.15">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1</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772</v>
      </c>
      <c r="D845" s="415"/>
      <c r="E845" s="415"/>
      <c r="F845" s="415"/>
      <c r="G845" s="415"/>
      <c r="H845" s="415"/>
      <c r="I845" s="415"/>
      <c r="J845" s="416">
        <v>4011001041557</v>
      </c>
      <c r="K845" s="417"/>
      <c r="L845" s="417"/>
      <c r="M845" s="417"/>
      <c r="N845" s="417"/>
      <c r="O845" s="417"/>
      <c r="P845" s="421" t="s">
        <v>782</v>
      </c>
      <c r="Q845" s="317"/>
      <c r="R845" s="317"/>
      <c r="S845" s="317"/>
      <c r="T845" s="317"/>
      <c r="U845" s="317"/>
      <c r="V845" s="317"/>
      <c r="W845" s="317"/>
      <c r="X845" s="317"/>
      <c r="Y845" s="318">
        <v>1.7</v>
      </c>
      <c r="Z845" s="319"/>
      <c r="AA845" s="319"/>
      <c r="AB845" s="320"/>
      <c r="AC845" s="322" t="s">
        <v>379</v>
      </c>
      <c r="AD845" s="323"/>
      <c r="AE845" s="323"/>
      <c r="AF845" s="323"/>
      <c r="AG845" s="323"/>
      <c r="AH845" s="418" t="s">
        <v>771</v>
      </c>
      <c r="AI845" s="419"/>
      <c r="AJ845" s="419"/>
      <c r="AK845" s="419"/>
      <c r="AL845" s="326">
        <v>100</v>
      </c>
      <c r="AM845" s="327"/>
      <c r="AN845" s="327"/>
      <c r="AO845" s="328"/>
      <c r="AP845" s="321" t="s">
        <v>771</v>
      </c>
      <c r="AQ845" s="321"/>
      <c r="AR845" s="321"/>
      <c r="AS845" s="321"/>
      <c r="AT845" s="321"/>
      <c r="AU845" s="321"/>
      <c r="AV845" s="321"/>
      <c r="AW845" s="321"/>
      <c r="AX845" s="321"/>
    </row>
    <row r="846" spans="1:51" ht="30" customHeight="1" x14ac:dyDescent="0.15">
      <c r="A846" s="401">
        <v>2</v>
      </c>
      <c r="B846" s="401">
        <v>1</v>
      </c>
      <c r="C846" s="420" t="s">
        <v>773</v>
      </c>
      <c r="D846" s="415"/>
      <c r="E846" s="415"/>
      <c r="F846" s="415"/>
      <c r="G846" s="415"/>
      <c r="H846" s="415"/>
      <c r="I846" s="415"/>
      <c r="J846" s="416">
        <v>4010001143256</v>
      </c>
      <c r="K846" s="417"/>
      <c r="L846" s="417"/>
      <c r="M846" s="417"/>
      <c r="N846" s="417"/>
      <c r="O846" s="417"/>
      <c r="P846" s="421" t="s">
        <v>774</v>
      </c>
      <c r="Q846" s="317"/>
      <c r="R846" s="317"/>
      <c r="S846" s="317"/>
      <c r="T846" s="317"/>
      <c r="U846" s="317"/>
      <c r="V846" s="317"/>
      <c r="W846" s="317"/>
      <c r="X846" s="317"/>
      <c r="Y846" s="318">
        <v>0.6</v>
      </c>
      <c r="Z846" s="319"/>
      <c r="AA846" s="319"/>
      <c r="AB846" s="320"/>
      <c r="AC846" s="322" t="s">
        <v>373</v>
      </c>
      <c r="AD846" s="323"/>
      <c r="AE846" s="323"/>
      <c r="AF846" s="323"/>
      <c r="AG846" s="323"/>
      <c r="AH846" s="418">
        <v>5</v>
      </c>
      <c r="AI846" s="419"/>
      <c r="AJ846" s="419"/>
      <c r="AK846" s="419"/>
      <c r="AL846" s="326">
        <v>93.7</v>
      </c>
      <c r="AM846" s="327"/>
      <c r="AN846" s="327"/>
      <c r="AO846" s="328"/>
      <c r="AP846" s="321" t="s">
        <v>771</v>
      </c>
      <c r="AQ846" s="321"/>
      <c r="AR846" s="321"/>
      <c r="AS846" s="321"/>
      <c r="AT846" s="321"/>
      <c r="AU846" s="321"/>
      <c r="AV846" s="321"/>
      <c r="AW846" s="321"/>
      <c r="AX846" s="321"/>
      <c r="AY846">
        <f>COUNTA($C$846)</f>
        <v>1</v>
      </c>
    </row>
    <row r="847" spans="1:51" ht="30" customHeight="1" x14ac:dyDescent="0.15">
      <c r="A847" s="401">
        <v>3</v>
      </c>
      <c r="B847" s="401">
        <v>1</v>
      </c>
      <c r="C847" s="420" t="s">
        <v>775</v>
      </c>
      <c r="D847" s="415"/>
      <c r="E847" s="415"/>
      <c r="F847" s="415"/>
      <c r="G847" s="415"/>
      <c r="H847" s="415"/>
      <c r="I847" s="415"/>
      <c r="J847" s="416">
        <v>8700150067835</v>
      </c>
      <c r="K847" s="417"/>
      <c r="L847" s="417"/>
      <c r="M847" s="417"/>
      <c r="N847" s="417"/>
      <c r="O847" s="417"/>
      <c r="P847" s="421" t="s">
        <v>787</v>
      </c>
      <c r="Q847" s="317"/>
      <c r="R847" s="317"/>
      <c r="S847" s="317"/>
      <c r="T847" s="317"/>
      <c r="U847" s="317"/>
      <c r="V847" s="317"/>
      <c r="W847" s="317"/>
      <c r="X847" s="317"/>
      <c r="Y847" s="318">
        <v>0.3</v>
      </c>
      <c r="Z847" s="319"/>
      <c r="AA847" s="319"/>
      <c r="AB847" s="320"/>
      <c r="AC847" s="322" t="s">
        <v>380</v>
      </c>
      <c r="AD847" s="323"/>
      <c r="AE847" s="323"/>
      <c r="AF847" s="323"/>
      <c r="AG847" s="323"/>
      <c r="AH847" s="324" t="s">
        <v>771</v>
      </c>
      <c r="AI847" s="325"/>
      <c r="AJ847" s="325"/>
      <c r="AK847" s="325"/>
      <c r="AL847" s="326">
        <v>100</v>
      </c>
      <c r="AM847" s="327"/>
      <c r="AN847" s="327"/>
      <c r="AO847" s="328"/>
      <c r="AP847" s="321" t="s">
        <v>771</v>
      </c>
      <c r="AQ847" s="321"/>
      <c r="AR847" s="321"/>
      <c r="AS847" s="321"/>
      <c r="AT847" s="321"/>
      <c r="AU847" s="321"/>
      <c r="AV847" s="321"/>
      <c r="AW847" s="321"/>
      <c r="AX847" s="321"/>
      <c r="AY847">
        <f>COUNTA($C$847)</f>
        <v>1</v>
      </c>
    </row>
    <row r="848" spans="1:51" ht="30" customHeight="1" x14ac:dyDescent="0.15">
      <c r="A848" s="401">
        <v>4</v>
      </c>
      <c r="B848" s="401">
        <v>1</v>
      </c>
      <c r="C848" s="420" t="s">
        <v>776</v>
      </c>
      <c r="D848" s="415"/>
      <c r="E848" s="415"/>
      <c r="F848" s="415"/>
      <c r="G848" s="415"/>
      <c r="H848" s="415"/>
      <c r="I848" s="415"/>
      <c r="J848" s="416" t="s">
        <v>771</v>
      </c>
      <c r="K848" s="417"/>
      <c r="L848" s="417"/>
      <c r="M848" s="417"/>
      <c r="N848" s="417"/>
      <c r="O848" s="417"/>
      <c r="P848" s="421" t="s">
        <v>777</v>
      </c>
      <c r="Q848" s="317"/>
      <c r="R848" s="317"/>
      <c r="S848" s="317"/>
      <c r="T848" s="317"/>
      <c r="U848" s="317"/>
      <c r="V848" s="317"/>
      <c r="W848" s="317"/>
      <c r="X848" s="317"/>
      <c r="Y848" s="318">
        <v>0.2</v>
      </c>
      <c r="Z848" s="319"/>
      <c r="AA848" s="319"/>
      <c r="AB848" s="320"/>
      <c r="AC848" s="322" t="s">
        <v>80</v>
      </c>
      <c r="AD848" s="323"/>
      <c r="AE848" s="323"/>
      <c r="AF848" s="323"/>
      <c r="AG848" s="323"/>
      <c r="AH848" s="324" t="s">
        <v>771</v>
      </c>
      <c r="AI848" s="325"/>
      <c r="AJ848" s="325"/>
      <c r="AK848" s="325"/>
      <c r="AL848" s="326" t="s">
        <v>771</v>
      </c>
      <c r="AM848" s="327"/>
      <c r="AN848" s="327"/>
      <c r="AO848" s="328"/>
      <c r="AP848" s="321" t="s">
        <v>771</v>
      </c>
      <c r="AQ848" s="321"/>
      <c r="AR848" s="321"/>
      <c r="AS848" s="321"/>
      <c r="AT848" s="321"/>
      <c r="AU848" s="321"/>
      <c r="AV848" s="321"/>
      <c r="AW848" s="321"/>
      <c r="AX848" s="321"/>
      <c r="AY848">
        <f>COUNTA($C$848)</f>
        <v>1</v>
      </c>
    </row>
    <row r="849" spans="1:51" ht="30" customHeight="1" x14ac:dyDescent="0.15">
      <c r="A849" s="401">
        <v>5</v>
      </c>
      <c r="B849" s="401">
        <v>1</v>
      </c>
      <c r="C849" s="420" t="s">
        <v>778</v>
      </c>
      <c r="D849" s="415"/>
      <c r="E849" s="415"/>
      <c r="F849" s="415"/>
      <c r="G849" s="415"/>
      <c r="H849" s="415"/>
      <c r="I849" s="415"/>
      <c r="J849" s="416">
        <v>2010401030329</v>
      </c>
      <c r="K849" s="417"/>
      <c r="L849" s="417"/>
      <c r="M849" s="417"/>
      <c r="N849" s="417"/>
      <c r="O849" s="417"/>
      <c r="P849" s="421" t="s">
        <v>779</v>
      </c>
      <c r="Q849" s="317"/>
      <c r="R849" s="317"/>
      <c r="S849" s="317"/>
      <c r="T849" s="317"/>
      <c r="U849" s="317"/>
      <c r="V849" s="317"/>
      <c r="W849" s="317"/>
      <c r="X849" s="317"/>
      <c r="Y849" s="318">
        <v>0.2</v>
      </c>
      <c r="Z849" s="319"/>
      <c r="AA849" s="319"/>
      <c r="AB849" s="320"/>
      <c r="AC849" s="322" t="s">
        <v>373</v>
      </c>
      <c r="AD849" s="323"/>
      <c r="AE849" s="323"/>
      <c r="AF849" s="323"/>
      <c r="AG849" s="323"/>
      <c r="AH849" s="324">
        <v>3</v>
      </c>
      <c r="AI849" s="325"/>
      <c r="AJ849" s="325"/>
      <c r="AK849" s="325"/>
      <c r="AL849" s="326">
        <v>88.2</v>
      </c>
      <c r="AM849" s="327"/>
      <c r="AN849" s="327"/>
      <c r="AO849" s="328"/>
      <c r="AP849" s="321" t="s">
        <v>771</v>
      </c>
      <c r="AQ849" s="321"/>
      <c r="AR849" s="321"/>
      <c r="AS849" s="321"/>
      <c r="AT849" s="321"/>
      <c r="AU849" s="321"/>
      <c r="AV849" s="321"/>
      <c r="AW849" s="321"/>
      <c r="AX849" s="321"/>
      <c r="AY849">
        <f>COUNTA($C$849)</f>
        <v>1</v>
      </c>
    </row>
    <row r="850" spans="1:51" ht="30" customHeight="1" x14ac:dyDescent="0.15">
      <c r="A850" s="401">
        <v>6</v>
      </c>
      <c r="B850" s="401">
        <v>1</v>
      </c>
      <c r="C850" s="420" t="s">
        <v>780</v>
      </c>
      <c r="D850" s="415"/>
      <c r="E850" s="415"/>
      <c r="F850" s="415"/>
      <c r="G850" s="415"/>
      <c r="H850" s="415"/>
      <c r="I850" s="415"/>
      <c r="J850" s="416">
        <v>2010901001143</v>
      </c>
      <c r="K850" s="417"/>
      <c r="L850" s="417"/>
      <c r="M850" s="417"/>
      <c r="N850" s="417"/>
      <c r="O850" s="417"/>
      <c r="P850" s="421" t="s">
        <v>781</v>
      </c>
      <c r="Q850" s="317"/>
      <c r="R850" s="317"/>
      <c r="S850" s="317"/>
      <c r="T850" s="317"/>
      <c r="U850" s="317"/>
      <c r="V850" s="317"/>
      <c r="W850" s="317"/>
      <c r="X850" s="317"/>
      <c r="Y850" s="318">
        <v>0</v>
      </c>
      <c r="Z850" s="319"/>
      <c r="AA850" s="319"/>
      <c r="AB850" s="320"/>
      <c r="AC850" s="322" t="s">
        <v>379</v>
      </c>
      <c r="AD850" s="323"/>
      <c r="AE850" s="323"/>
      <c r="AF850" s="323"/>
      <c r="AG850" s="323"/>
      <c r="AH850" s="324" t="s">
        <v>771</v>
      </c>
      <c r="AI850" s="325"/>
      <c r="AJ850" s="325"/>
      <c r="AK850" s="325"/>
      <c r="AL850" s="326">
        <v>100</v>
      </c>
      <c r="AM850" s="327"/>
      <c r="AN850" s="327"/>
      <c r="AO850" s="328"/>
      <c r="AP850" s="321" t="s">
        <v>771</v>
      </c>
      <c r="AQ850" s="321"/>
      <c r="AR850" s="321"/>
      <c r="AS850" s="321"/>
      <c r="AT850" s="321"/>
      <c r="AU850" s="321"/>
      <c r="AV850" s="321"/>
      <c r="AW850" s="321"/>
      <c r="AX850" s="321"/>
      <c r="AY850">
        <f>COUNTA($C$850)</f>
        <v>1</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783</v>
      </c>
      <c r="D878" s="415"/>
      <c r="E878" s="415"/>
      <c r="F878" s="415"/>
      <c r="G878" s="415"/>
      <c r="H878" s="415"/>
      <c r="I878" s="415"/>
      <c r="J878" s="416" t="s">
        <v>771</v>
      </c>
      <c r="K878" s="417"/>
      <c r="L878" s="417"/>
      <c r="M878" s="417"/>
      <c r="N878" s="417"/>
      <c r="O878" s="417"/>
      <c r="P878" s="421" t="s">
        <v>784</v>
      </c>
      <c r="Q878" s="317"/>
      <c r="R878" s="317"/>
      <c r="S878" s="317"/>
      <c r="T878" s="317"/>
      <c r="U878" s="317"/>
      <c r="V878" s="317"/>
      <c r="W878" s="317"/>
      <c r="X878" s="317"/>
      <c r="Y878" s="318">
        <v>0.2</v>
      </c>
      <c r="Z878" s="319"/>
      <c r="AA878" s="319"/>
      <c r="AB878" s="320"/>
      <c r="AC878" s="322" t="s">
        <v>80</v>
      </c>
      <c r="AD878" s="323"/>
      <c r="AE878" s="323"/>
      <c r="AF878" s="323"/>
      <c r="AG878" s="323"/>
      <c r="AH878" s="418" t="s">
        <v>771</v>
      </c>
      <c r="AI878" s="419"/>
      <c r="AJ878" s="419"/>
      <c r="AK878" s="419"/>
      <c r="AL878" s="326" t="s">
        <v>771</v>
      </c>
      <c r="AM878" s="327"/>
      <c r="AN878" s="327"/>
      <c r="AO878" s="328"/>
      <c r="AP878" s="321" t="s">
        <v>771</v>
      </c>
      <c r="AQ878" s="321"/>
      <c r="AR878" s="321"/>
      <c r="AS878" s="321"/>
      <c r="AT878" s="321"/>
      <c r="AU878" s="321"/>
      <c r="AV878" s="321"/>
      <c r="AW878" s="321"/>
      <c r="AX878" s="321"/>
      <c r="AY878">
        <f t="shared" si="118"/>
        <v>1</v>
      </c>
    </row>
    <row r="879" spans="1:51" ht="30" customHeight="1" x14ac:dyDescent="0.15">
      <c r="A879" s="401">
        <v>2</v>
      </c>
      <c r="B879" s="401">
        <v>1</v>
      </c>
      <c r="C879" s="420" t="s">
        <v>785</v>
      </c>
      <c r="D879" s="415"/>
      <c r="E879" s="415"/>
      <c r="F879" s="415"/>
      <c r="G879" s="415"/>
      <c r="H879" s="415"/>
      <c r="I879" s="415"/>
      <c r="J879" s="416" t="s">
        <v>771</v>
      </c>
      <c r="K879" s="417"/>
      <c r="L879" s="417"/>
      <c r="M879" s="417"/>
      <c r="N879" s="417"/>
      <c r="O879" s="417"/>
      <c r="P879" s="421" t="s">
        <v>784</v>
      </c>
      <c r="Q879" s="317"/>
      <c r="R879" s="317"/>
      <c r="S879" s="317"/>
      <c r="T879" s="317"/>
      <c r="U879" s="317"/>
      <c r="V879" s="317"/>
      <c r="W879" s="317"/>
      <c r="X879" s="317"/>
      <c r="Y879" s="318">
        <v>0.2</v>
      </c>
      <c r="Z879" s="319"/>
      <c r="AA879" s="319"/>
      <c r="AB879" s="320"/>
      <c r="AC879" s="322" t="s">
        <v>80</v>
      </c>
      <c r="AD879" s="323"/>
      <c r="AE879" s="323"/>
      <c r="AF879" s="323"/>
      <c r="AG879" s="323"/>
      <c r="AH879" s="418" t="s">
        <v>771</v>
      </c>
      <c r="AI879" s="419"/>
      <c r="AJ879" s="419"/>
      <c r="AK879" s="419"/>
      <c r="AL879" s="326" t="s">
        <v>771</v>
      </c>
      <c r="AM879" s="327"/>
      <c r="AN879" s="327"/>
      <c r="AO879" s="328"/>
      <c r="AP879" s="321" t="s">
        <v>771</v>
      </c>
      <c r="AQ879" s="321"/>
      <c r="AR879" s="321"/>
      <c r="AS879" s="321"/>
      <c r="AT879" s="321"/>
      <c r="AU879" s="321"/>
      <c r="AV879" s="321"/>
      <c r="AW879" s="321"/>
      <c r="AX879" s="321"/>
      <c r="AY879">
        <f>COUNTA($C$879)</f>
        <v>1</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748</v>
      </c>
      <c r="F1110" s="886"/>
      <c r="G1110" s="886"/>
      <c r="H1110" s="886"/>
      <c r="I1110" s="886"/>
      <c r="J1110" s="416" t="s">
        <v>748</v>
      </c>
      <c r="K1110" s="417"/>
      <c r="L1110" s="417"/>
      <c r="M1110" s="417"/>
      <c r="N1110" s="417"/>
      <c r="O1110" s="417"/>
      <c r="P1110" s="421" t="s">
        <v>748</v>
      </c>
      <c r="Q1110" s="317"/>
      <c r="R1110" s="317"/>
      <c r="S1110" s="317"/>
      <c r="T1110" s="317"/>
      <c r="U1110" s="317"/>
      <c r="V1110" s="317"/>
      <c r="W1110" s="317"/>
      <c r="X1110" s="317"/>
      <c r="Y1110" s="318" t="s">
        <v>748</v>
      </c>
      <c r="Z1110" s="319"/>
      <c r="AA1110" s="319"/>
      <c r="AB1110" s="320"/>
      <c r="AC1110" s="322"/>
      <c r="AD1110" s="323"/>
      <c r="AE1110" s="323"/>
      <c r="AF1110" s="323"/>
      <c r="AG1110" s="323"/>
      <c r="AH1110" s="324" t="s">
        <v>748</v>
      </c>
      <c r="AI1110" s="325"/>
      <c r="AJ1110" s="325"/>
      <c r="AK1110" s="325"/>
      <c r="AL1110" s="326" t="s">
        <v>748</v>
      </c>
      <c r="AM1110" s="327"/>
      <c r="AN1110" s="327"/>
      <c r="AO1110" s="328"/>
      <c r="AP1110" s="321" t="s">
        <v>748</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t="s">
        <v>746</v>
      </c>
      <c r="C2" s="13" t="str">
        <f>IF(B2="","",A2)</f>
        <v>医療分野の研究開発関連</v>
      </c>
      <c r="D2" s="13" t="str">
        <f>IF(C2="","",IF(D1&lt;&gt;"",CONCATENATE(D1,"、",C2),C2))</f>
        <v>医療分野の研究開発関連</v>
      </c>
      <c r="F2" s="12" t="s">
        <v>72</v>
      </c>
      <c r="G2" s="17" t="s">
        <v>746</v>
      </c>
      <c r="H2" s="13" t="str">
        <f>IF(G2="","",F2)</f>
        <v>一般会計</v>
      </c>
      <c r="I2" s="13" t="str">
        <f>IF(H2="","",IF(I1&lt;&gt;"",CONCATENATE(I1,"、",H2),H2))</f>
        <v>一般会計</v>
      </c>
      <c r="K2" s="14" t="s">
        <v>103</v>
      </c>
      <c r="L2" s="15"/>
      <c r="M2" s="13" t="str">
        <f>IF(L2="","",K2)</f>
        <v/>
      </c>
      <c r="N2" s="13" t="str">
        <f>IF(M2="","",IF(N1&lt;&gt;"",CONCATENATE(N1,"、",M2),M2))</f>
        <v/>
      </c>
      <c r="O2" s="13"/>
      <c r="P2" s="12" t="s">
        <v>74</v>
      </c>
      <c r="Q2" s="17" t="s">
        <v>746</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746</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t="s">
        <v>746</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医療分野の研究開発関連、科学技術・イノベーション</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2021-05-13T02:47:12Z</cp:lastPrinted>
  <dcterms:created xsi:type="dcterms:W3CDTF">2012-03-13T00:50:25Z</dcterms:created>
  <dcterms:modified xsi:type="dcterms:W3CDTF">2021-05-25T09:59:22Z</dcterms:modified>
</cp:coreProperties>
</file>