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推進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<sst xmlns="http://schemas.openxmlformats.org/spreadsheetml/2006/main" count="2407" uniqueCount="709">
  <si>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</si>
  <si>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</si>
  <si>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</si>
  <si>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</si>
  <si>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</si>
  <si>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</si>
  <si>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</si>
  <si>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</si>
  <si>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</si>
  <si>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</si>
  <si>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</si>
  <si>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</si>
  <si>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</si>
  <si>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</si>
  <si>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</si>
  <si>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</si>
  <si>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</si>
  <si>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</si>
  <si>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</si>
  <si>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</si>
  <si>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</si>
  <si>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</si>
  <si>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</si>
  <si>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</si>
  <si>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</si>
  <si>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</si>
  <si>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</si>
  <si>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</si>
  <si>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</si>
  <si>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</si>
  <si>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</si>
  <si>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</si>
  <si>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</si>
  <si>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</si>
  <si>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</si>
  <si>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</si>
  <si>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</si>
  <si>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</si>
  <si>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</si>
  <si>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</si>
  <si>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</si>
  <si>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</si>
  <si>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</si>
  <si>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</si>
  <si>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</si>
  <si>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</si>
  <si>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</si>
  <si>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</si>
  <si>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</si>
  <si>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</si>
  <si>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</si>
  <si>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</si>
  <si>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</si>
  <si>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</si>
  <si>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</si>
  <si>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</si>
  <si>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</si>
  <si>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</si>
  <si>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</si>
  <si>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</si>
  <si>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</si>
  <si>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</si>
  <si>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</si>
  <si>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</si>
  <si>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</si>
  <si>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</si>
  <si>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</si>
  <si>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</si>
  <si>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</si>
  <si>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</si>
  <si>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</si>
  <si>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</si>
  <si>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</si>
  <si>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</si>
  <si>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</si>
  <si>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</si>
  <si>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</si>
  <si>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</si>
  <si>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</si>
  <si>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</si>
  <si>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</si>
  <si>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</si>
  <si>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</si>
  <si>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</si>
  <si>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</si>
  <si>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</si>
  <si>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</si>
  <si>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</si>
  <si>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</si>
  <si>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</si>
  <si>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</si>
  <si>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</si>
  <si>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</si>
  <si>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</si>
  <si>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</si>
  <si>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</si>
  <si>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</si>
  <si>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</si>
  <si>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</si>
  <si>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</si>
  <si>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</si>
  <si>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</si>
  <si>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</si>
  <si>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</si>
  <si>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</si>
  <si>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</si>
  <si>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</si>
  <si>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</si>
  <si>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</si>
  <si>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</si>
  <si>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</si>
  <si>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</si>
  <si>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</si>
  <si>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</si>
  <si>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</si>
  <si>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</si>
  <si>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</si>
  <si>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</si>
  <si>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</si>
  <si>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</si>
  <si>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</si>
  <si>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</si>
  <si>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</si>
  <si>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</si>
  <si>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</si>
  <si>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</si>
  <si>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</si>
  <si>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</si>
  <si>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</si>
  <si>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</si>
  <si>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</si>
  <si>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</si>
  <si>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</si>
  <si>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</si>
  <si>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</si>
  <si>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</si>
  <si>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</si>
  <si>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</si>
  <si>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</si>
  <si>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</si>
  <si>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</si>
  <si>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</si>
  <si>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</si>
  <si>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</si>
  <si>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</si>
  <si>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</si>
  <si>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</si>
  <si>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</si>
  <si>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</si>
  <si>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</si>
  <si>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</si>
  <si>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</si>
  <si>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</si>
  <si>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</si>
  <si>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</si>
  <si>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</si>
  <si>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</si>
  <si>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</si>
  <si>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</si>
  <si>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</si>
  <si>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</si>
  <si>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</si>
  <si>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</si>
  <si>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</si>
  <si>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</si>
  <si>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</si>
  <si>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</si>
  <si>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</si>
  <si>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</si>
  <si>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</si>
  <si>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</si>
  <si>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</si>
  <si>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</si>
  <si>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</si>
  <si>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</si>
  <si>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</si>
  <si>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</si>
  <si>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</si>
  <si>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</si>
  <si>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</si>
  <si>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</si>
  <si>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</si>
  <si>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</si>
  <si>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</si>
  <si>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</si>
  <si>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</si>
  <si>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</si>
  <si>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</si>
  <si>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</si>
  <si>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</si>
  <si>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</si>
  <si>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</si>
  <si>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</si>
  <si>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</si>
  <si>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</si>
  <si>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</si>
  <si>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</si>
  <si>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</si>
  <si>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</si>
  <si>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</si>
  <si>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</si>
  <si>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</si>
  <si>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</si>
  <si>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</si>
  <si>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</si>
  <si>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</si>
  <si>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</si>
  <si>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</si>
  <si>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</si>
  <si>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</si>
  <si>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</si>
  <si>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</si>
  <si>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</si>
  <si>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</si>
  <si>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</si>
  <si>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</si>
  <si>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</si>
  <si>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</si>
  <si>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</si>
  <si>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</si>
  <si>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</si>
  <si>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</si>
  <si>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</si>
  <si>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</si>
  <si>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</si>
  <si>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</si>
  <si>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</si>
  <si>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</si>
  <si>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</si>
  <si>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</si>
  <si>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</si>
  <si>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</si>
  <si>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</si>
  <si>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</si>
  <si>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</si>
  <si>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</si>
  <si>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</si>
  <si>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</si>
  <si>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</si>
  <si>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</si>
  <si>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</si>
  <si>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</si>
  <si>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</si>
  <si>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</si>
  <si>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</si>
  <si>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</si>
  <si>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</si>
  <si>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</si>
  <si>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</si>
  <si>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</si>
  <si>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</si>
  <si>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</si>
  <si>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</si>
  <si>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</si>
  <si>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</si>
  <si>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</si>
  <si>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</si>
  <si>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</si>
  <si>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</si>
  <si>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</si>
  <si>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</si>
  <si>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</si>
  <si>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</si>
  <si>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</si>
  <si>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</si>
  <si>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</si>
  <si>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</si>
  <si>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</si>
  <si>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</si>
  <si>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</si>
  <si>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</si>
  <si>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</si>
  <si>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</si>
  <si>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</si>
  <si>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</si>
  <si>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</si>
  <si>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</si>
  <si>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</si>
  <si>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</si>
  <si>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</si>
  <si>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</si>
  <si>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</si>
  <si>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</si>
  <si>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</si>
  <si>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</si>
  <si>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</si>
  <si>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</si>
  <si>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</si>
  <si>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</si>
  <si>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</si>
  <si>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</si>
  <si>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</si>
  <si>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</si>
  <si>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</si>
  <si>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</si>
  <si>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</si>
  <si>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</si>
  <si>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</si>
  <si>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</si>
  <si>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</si>
  <si>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</si>
  <si>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</si>
  <si>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</si>
  <si>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</si>
  <si>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</si>
  <si>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</si>
  <si>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</si>
  <si>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</si>
  <si>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</si>
  <si>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</si>
  <si>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</si>
  <si>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</si>
  <si>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</si>
  <si>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</si>
  <si>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</si>
  <si>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</si>
  <si>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</si>
  <si>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</si>
  <si>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</si>
  <si>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</si>
  <si>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</si>
  <si>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</si>
  <si>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</si>
  <si>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</si>
  <si>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</si>
  <si>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</si>
  <si>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</si>
  <si>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</si>
  <si>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</si>
  <si>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</si>
  <si>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</si>
  <si>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</si>
  <si>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</si>
  <si>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</si>
  <si>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</si>
  <si>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</si>
  <si>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</si>
  <si>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</si>
  <si>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</si>
  <si>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</si>
  <si>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</si>
  <si>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</si>
  <si>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</si>
  <si>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</si>
  <si>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</si>
  <si>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</si>
  <si>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</si>
  <si>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</si>
  <si>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</si>
  <si>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</si>
  <si>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</si>
  <si>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</si>
  <si>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</si>
  <si>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</si>
  <si>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</si>
  <si>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</si>
  <si>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</si>
  <si>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</si>
  <si>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</si>
  <si>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</si>
  <si>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</si>
  <si>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</si>
  <si>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</si>
  <si>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</si>
  <si>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</si>
  <si>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</si>
  <si>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</si>
  <si>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</si>
  <si>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</si>
  <si>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</si>
  <si>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</si>
  <si>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</si>
  <si>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</si>
  <si>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</si>
  <si>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</si>
  <si>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</si>
  <si>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</si>
  <si>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</si>
  <si>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</si>
  <si>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</si>
  <si>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</si>
  <si>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</si>
  <si>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</si>
  <si>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</si>
  <si>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</si>
  <si>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</si>
  <si>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</si>
  <si>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</si>
  <si>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</si>
  <si>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</si>
  <si>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</si>
  <si>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</si>
  <si>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</si>
  <si>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</si>
  <si>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</si>
  <si>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</si>
  <si>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</si>
  <si>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</si>
  <si>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</si>
  <si>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</si>
  <si>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</si>
  <si>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</si>
  <si>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</si>
  <si>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</si>
  <si>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</si>
  <si>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</si>
  <si>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</si>
  <si>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</si>
  <si>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</si>
  <si>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</si>
  <si>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</si>
  <si>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</si>
  <si>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</si>
  <si>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</si>
  <si>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</si>
  <si>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</si>
  <si>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</si>
  <si>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</si>
  <si>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</si>
  <si>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</si>
  <si>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</si>
  <si>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</si>
  <si>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</si>
  <si>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</si>
  <si>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</si>
  <si>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</si>
  <si>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</si>
  <si>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</si>
  <si>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</si>
  <si>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</si>
  <si>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</si>
  <si>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</si>
  <si>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</si>
  <si>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</si>
  <si>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</si>
  <si>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</si>
  <si>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</si>
  <si>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</si>
  <si>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</si>
  <si>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</si>
  <si>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</si>
  <si>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</si>
  <si>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</si>
  <si>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</si>
  <si>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</si>
  <si>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</si>
  <si>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</si>
  <si>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</si>
  <si>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</si>
  <si>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</si>
  <si>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</si>
  <si>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</si>
  <si>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</si>
  <si>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</si>
  <si>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</si>
  <si>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</si>
  <si>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</si>
  <si>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</si>
  <si>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</si>
  <si>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</si>
  <si>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</si>
  <si>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</si>
  <si>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</si>
  <si>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</si>
  <si>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</si>
  <si>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</si>
  <si>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</si>
  <si>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</si>
  <si>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</si>
  <si>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</si>
  <si>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</si>
  <si>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</si>
  <si>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</si>
  <si>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</si>
  <si>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</si>
  <si>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</si>
  <si>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</si>
  <si>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</si>
  <si>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</si>
  <si>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</si>
  <si>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</si>
  <si>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</si>
  <si>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</si>
  <si>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</si>
  <si>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</si>
  <si>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</si>
  <si>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</si>
  <si>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</si>
  <si>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</si>
  <si>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</si>
  <si>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</si>
  <si>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</si>
  <si>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</si>
  <si>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</si>
  <si>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</si>
  <si>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</si>
  <si>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</si>
  <si>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</si>
  <si>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</si>
  <si>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</si>
  <si>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</si>
  <si>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</si>
  <si>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</si>
  <si>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</si>
  <si>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</si>
  <si>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</si>
  <si>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</si>
  <si>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</si>
  <si>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</si>
  <si>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</si>
  <si>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</si>
  <si>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</si>
  <si>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</si>
  <si>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</si>
  <si>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</si>
  <si>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</si>
  <si>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</si>
  <si>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</si>
  <si>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</si>
  <si>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</si>
  <si>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</si>
  <si>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</si>
  <si>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</si>
  <si>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</si>
  <si>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</si>
  <si>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</si>
  <si>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</si>
  <si>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</si>
  <si>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</si>
  <si>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</si>
  <si>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</si>
  <si>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</si>
  <si>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</si>
  <si>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</si>
  <si>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</si>
  <si>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</si>
  <si>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</si>
  <si>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</si>
  <si>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</si>
  <si>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</si>
  <si>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</si>
  <si>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</si>
  <si>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</si>
  <si>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</si>
  <si>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</si>
  <si>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</si>
  <si>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</si>
  <si>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</si>
  <si>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</si>
  <si>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</si>
  <si>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</si>
  <si>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</si>
  <si>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</si>
  <si>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</si>
  <si>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</si>
  <si>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</si>
  <si>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</si>
  <si>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</si>
  <si>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</si>
  <si>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</si>
  <si>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</si>
  <si>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</si>
  <si>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</si>
  <si>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</si>
  <si>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</si>
  <si>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</si>
  <si>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</si>
  <si>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</si>
  <si>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</si>
  <si>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</si>
  <si>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</si>
  <si>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</si>
  <si>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</si>
  <si>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</si>
  <si>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</si>
  <si>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</si>
  <si>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</si>
  <si>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</si>
  <si>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</si>
  <si>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</si>
  <si>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</si>
  <si>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</si>
  <si>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</si>
  <si>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</si>
  <si>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</si>
  <si>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</si>
  <si>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</si>
  <si>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</si>
  <si>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</si>
  <si>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</si>
  <si>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</si>
  <si>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</si>
  <si>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</si>
  <si>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</si>
  <si>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</si>
  <si>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</si>
  <si>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</si>
  <si>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</si>
  <si>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</si>
  <si>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</si>
  <si>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</si>
  <si>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</si>
  <si>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</si>
  <si>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</si>
  <si>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</si>
  <si>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</si>
  <si>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</si>
  <si>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</si>
  <si>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</si>
  <si>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</si>
  <si>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</si>
  <si>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</si>
  <si>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</si>
  <si>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</si>
  <si>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</si>
  <si>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</si>
  <si>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</si>
  <si>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</si>
  <si>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</si>
  <si>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</si>
  <si>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</si>
  <si>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</si>
  <si>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</si>
  <si>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</si>
  <si>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</si>
  <si>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</si>
  <si>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</si>
  <si>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</si>
  <si>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</si>
  <si>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在宅福祉事業費補助金</t>
  </si>
  <si>
    <t>老健局</t>
  </si>
  <si>
    <t>課長　笹子　宗一郎</t>
  </si>
  <si>
    <t>昭和38年度</t>
  </si>
  <si>
    <t>終了予定なし</t>
  </si>
  <si>
    <t>認知症施策・地域介護推進課</t>
  </si>
  <si>
    <t>-</t>
  </si>
  <si>
    <t>老人クラブ活動の実施について
（平成13年10月1日老発第390号）</t>
  </si>
  <si>
    <t>老人クラブ活動等の活性化を図り、高齢者の生きがいや健康づくりを推進することにより、明るい長寿社会の実現と保健福祉の向上に資することを目的とする。</t>
  </si>
  <si>
    <t>老人クラブ及び市町村や都道府県・指定都市の老人クラブ連合会が行う各種活動に対する助成（以下の具体的な活動内容は例示である。）
　(ア)健康活動 ： 健康と体力保持に意欲のある高齢者を対象とした「熟年健康教室」の実施
　(イ)友愛活動 ： 高齢者や家族等に対する認知症問題の普及・啓発、孤独死を未然に防ぐ安否確認運動
　(ウ)奉仕・ボランティア活動 ： 子供や高齢者を含む地域全体の安全を守る地域見守り活動
　(エ)次世代育成支援活動 ： 放課後の小学校を活用した地域住民との世代間交流
※補助率１／３、１／２</t>
  </si>
  <si>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</si>
  <si>
    <t>高齢者の生きがいや健康づくりの推進</t>
  </si>
  <si>
    <t>予算執行率
（執行額／予算額）</t>
  </si>
  <si>
    <t>適正老人クラブ数</t>
  </si>
  <si>
    <t>箇所</t>
  </si>
  <si>
    <t>市町村老人クラブ連合会数</t>
  </si>
  <si>
    <t>都道府県・指定都市老人クラブ連合会数</t>
  </si>
  <si>
    <t>単位当たりコスト＝X/Y
X：「交付決定額（適正老人クラブ事業分）（百万円）」
Y：「適正老人クラブ数」　　　　　　　　　　　　　　</t>
    <phoneticPr fontId="5"/>
  </si>
  <si>
    <t>円</t>
  </si>
  <si>
    <t>X/Y</t>
    <phoneticPr fontId="5"/>
  </si>
  <si>
    <t>1,284/93,592</t>
  </si>
  <si>
    <t>単位当たりコスト＝X/Y
X：「交付決定額（市町村老人クラブ連合会事業分）（百万円）」
Y：「市町村老人クラブ連合会数」</t>
    <phoneticPr fontId="5"/>
  </si>
  <si>
    <t>515/1,912</t>
  </si>
  <si>
    <t>523/1,828</t>
  </si>
  <si>
    <t>単位当たりコスト＝X/Y
X：「交付決定額（都道府県・指定都市
　　　　　　　老人クラブ連合会事業分）（百万円）」
Y：「都道府県・指定都市老人クラブ連合会数」　　　　　　　　　　　　　　</t>
    <phoneticPr fontId="5"/>
  </si>
  <si>
    <t>580/63</t>
  </si>
  <si>
    <t>583/63</t>
  </si>
  <si>
    <t>基本目標Ⅺ　高齢者ができる限り自立し、住み慣れた地域で自分らしく、安心して暮らせる社会づくりを推進すること
　高齢者が住み慣れた地域で安心して暮らし続けることができるよう必要なサービスが切れ目なく包括的に確保される地域包括ケアシステムを構築すること</t>
  </si>
  <si>
    <t>高齢者の在宅生活に必要な生活支援・介護予防サービスを提供するとともに、生活機能の維持向上によって虚弱を防ぎ元気で豊かな老後生活を支援すること（施策目標Ⅺ－１－２）</t>
  </si>
  <si>
    <t>老人クラブ活動実績事業数</t>
  </si>
  <si>
    <t>全国老人クラブ連合会助成費</t>
  </si>
  <si>
    <t>526</t>
  </si>
  <si>
    <t>481</t>
  </si>
  <si>
    <t>424</t>
  </si>
  <si>
    <t>816</t>
  </si>
  <si>
    <t>813</t>
  </si>
  <si>
    <t>824</t>
  </si>
  <si>
    <t>790</t>
  </si>
  <si>
    <t>0791</t>
  </si>
  <si>
    <t>787</t>
  </si>
  <si>
    <t>○</t>
  </si>
  <si>
    <t>-</t>
    <phoneticPr fontId="5"/>
  </si>
  <si>
    <t>老人クラブ活動等の活性化を図り、高齢者の生きがいや健康づくりを推進することにより、明るい長寿社会の実現と保健福祉の向上に資することを目指す。
30年度～2年度において、本事業により、 老人クラブが行う各種活動に対する助成につながっている。</t>
    <phoneticPr fontId="5"/>
  </si>
  <si>
    <t>老人福祉法に規定される老人クラブ活動を全国的に推進する見地から、各地域の老人クラブ数を測定指標として選定し、毎年度その数を上伸させることを目標とした。</t>
    <phoneticPr fontId="5"/>
  </si>
  <si>
    <t>‐</t>
  </si>
  <si>
    <t>無</t>
  </si>
  <si>
    <t>本事業は、単位老人クラブの活動、市町村・都道府県の老人クラブ連合会の活動の活性化のために助成を行うものである。
一方、全国老人クラブ連合会助成費は、市町村・都道府県の老人クラブ連合会に対する指導助言、指導者の資質向上等を行うための助成を行うものであり、相互の連携により、老人クラブ活動の活性化が図られると考えている。</t>
    <phoneticPr fontId="5"/>
  </si>
  <si>
    <t>助成対象は、老人クラブが行っている各種活動である。</t>
    <phoneticPr fontId="5"/>
  </si>
  <si>
    <t>交付要綱等において負担割合を定めており、妥当である。</t>
    <phoneticPr fontId="5"/>
  </si>
  <si>
    <t>ほぼ例年通りの水準であり、妥当である。</t>
    <phoneticPr fontId="5"/>
  </si>
  <si>
    <t>交付要綱に基づき、支出している。</t>
    <phoneticPr fontId="5"/>
  </si>
  <si>
    <t>我が国の高齢化が急速に進展しようとする中、老人クラブの役割は益々重要となるため国民や社会のニーズを的確に反映している。</t>
    <phoneticPr fontId="5"/>
  </si>
  <si>
    <t>高齢化が急速に進む中で、全国的に要介護状況となることを防止し、高齢者の生きがいや健康づくりの底上げを図っていく必要があることから、国が実施すべき事業である。</t>
    <phoneticPr fontId="5"/>
  </si>
  <si>
    <t>当該事業は老人クラブ活動の活性化を図り、高齢者の生きがいや健康づくりの推進を目的としており、優先度の高い事業といえる。</t>
    <phoneticPr fontId="5"/>
  </si>
  <si>
    <t>横浜市</t>
    <rPh sb="0" eb="3">
      <t>ヨコハマシ</t>
    </rPh>
    <phoneticPr fontId="5"/>
  </si>
  <si>
    <t>東京都</t>
    <rPh sb="0" eb="3">
      <t>トウキョウト</t>
    </rPh>
    <phoneticPr fontId="5"/>
  </si>
  <si>
    <t>名古屋市</t>
    <rPh sb="0" eb="4">
      <t>ナゴヤシ</t>
    </rPh>
    <phoneticPr fontId="5"/>
  </si>
  <si>
    <t>大阪市</t>
    <rPh sb="0" eb="3">
      <t>オオサカシ</t>
    </rPh>
    <phoneticPr fontId="5"/>
  </si>
  <si>
    <t>熊本県</t>
    <rPh sb="0" eb="3">
      <t>クマモトケン</t>
    </rPh>
    <phoneticPr fontId="5"/>
  </si>
  <si>
    <t>北海道</t>
    <rPh sb="0" eb="3">
      <t>ホッカイドウ</t>
    </rPh>
    <phoneticPr fontId="5"/>
  </si>
  <si>
    <t>千葉県</t>
    <rPh sb="0" eb="3">
      <t>チバケン</t>
    </rPh>
    <phoneticPr fontId="5"/>
  </si>
  <si>
    <t>兵庫県</t>
    <rPh sb="0" eb="3">
      <t>ヒョウゴケン</t>
    </rPh>
    <phoneticPr fontId="5"/>
  </si>
  <si>
    <t>岐阜県</t>
    <rPh sb="0" eb="3">
      <t>ギフケン</t>
    </rPh>
    <phoneticPr fontId="5"/>
  </si>
  <si>
    <t>愛知県</t>
    <rPh sb="0" eb="3">
      <t>アイチケン</t>
    </rPh>
    <phoneticPr fontId="5"/>
  </si>
  <si>
    <t>○単位老人クラブが行う各種活動に対する助成
○市町村老人クラブ連合会が行う老人クラブの活動促進に対する助成
○都道府県・指定都市老人クラブ連合会が行う市町村老人クラブ連合会の活動促進、地域支え合い、若手高齢者の活動支援に対する助成</t>
  </si>
  <si>
    <t>○単位老人クラブが行う各種活動に対する助成
○市町村老人クラブ連合会が行う老人クラブの活動促進に対する助成
○都道府県・指定都市老人クラブ連合会が行う市町村老人クラブ連合会の活動促進、地域支え合い、若手高齢者の活動支援に対する助成</t>
    <phoneticPr fontId="5"/>
  </si>
  <si>
    <t>補助金等交付</t>
  </si>
  <si>
    <t>-</t>
    <phoneticPr fontId="5"/>
  </si>
  <si>
    <t>1,229/87,698</t>
    <phoneticPr fontId="5"/>
  </si>
  <si>
    <t>509/1,816</t>
    <phoneticPr fontId="5"/>
  </si>
  <si>
    <t>595/63</t>
    <phoneticPr fontId="5"/>
  </si>
  <si>
    <t>A.横浜市</t>
    <rPh sb="2" eb="5">
      <t>ヨコハマシ</t>
    </rPh>
    <phoneticPr fontId="5"/>
  </si>
  <si>
    <t>確認中</t>
    <rPh sb="0" eb="3">
      <t>カクニンチュウ</t>
    </rPh>
    <phoneticPr fontId="5"/>
  </si>
  <si>
    <t xml:space="preserve"> 事業開始前に事業計画において事業内容、経費の支出予定などを確認し、交付決定を行っており、国庫補助金の精算に当たっては、
　実績報告書により、事業実施状況、支出内容・額などについて確認している。</t>
    <phoneticPr fontId="5"/>
  </si>
  <si>
    <t>予算の適正な執行を踏まえ、引き続き事業を継続する。</t>
    <phoneticPr fontId="5"/>
  </si>
  <si>
    <t>1,254/90,611</t>
    <phoneticPr fontId="5"/>
  </si>
  <si>
    <t>-</t>
    <phoneticPr fontId="5"/>
  </si>
  <si>
    <t>集計中</t>
    <rPh sb="0" eb="3">
      <t>シュウケイチュウ</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</si>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</sst>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137910</xdr:colOff>
      <xdr:row>751</xdr:row>
      <xdr:rowOff>257799</xdr:rowOff>
    </xdr:to>
    <xdr:sp macro="" textlink="">
      <xdr:nvSpPr>
        <xdr:cNvPr id="2" name="正方形/長方形 1"/>
        <xdr:cNvSpPr/>
      </xdr:nvSpPr>
      <xdr:spPr>
        <a:xfrm>
          <a:off x="4082143" y="50700214"/>
          <a:ext cx="2587196" cy="9653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厚生労働省</a:t>
          </a:r>
          <a:endParaRPr kumimoji="1" lang="en-US" altLang="ja-JP" sz="2000"/>
        </a:p>
        <a:p>
          <a:pPr algn="ctr"/>
          <a:r>
            <a:rPr kumimoji="1" lang="en-US" altLang="ja-JP" sz="2000"/>
            <a:t>2,367</a:t>
          </a:r>
          <a:r>
            <a:rPr kumimoji="1" lang="ja-JP" altLang="en-US" sz="2000"/>
            <a:t>百万円</a:t>
          </a:r>
        </a:p>
      </xdr:txBody>
    </xdr:sp>
    <xdr:clientData/>
  </xdr:twoCellAnchor>
  <xdr:twoCellAnchor>
    <xdr:from>
      <xdr:col>25</xdr:col>
      <xdr:colOff>0</xdr:colOff>
      <xdr:row>752</xdr:row>
      <xdr:rowOff>204108</xdr:rowOff>
    </xdr:from>
    <xdr:to>
      <xdr:col>28</xdr:col>
      <xdr:colOff>18389</xdr:colOff>
      <xdr:row>754</xdr:row>
      <xdr:rowOff>140117</xdr:rowOff>
    </xdr:to>
    <xdr:sp macro="" textlink="">
      <xdr:nvSpPr>
        <xdr:cNvPr id="3" name="下矢印 2"/>
        <xdr:cNvSpPr/>
      </xdr:nvSpPr>
      <xdr:spPr>
        <a:xfrm>
          <a:off x="5102679" y="51965679"/>
          <a:ext cx="630710" cy="64358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54429</xdr:colOff>
      <xdr:row>752</xdr:row>
      <xdr:rowOff>285750</xdr:rowOff>
    </xdr:from>
    <xdr:to>
      <xdr:col>39</xdr:col>
      <xdr:colOff>119889</xdr:colOff>
      <xdr:row>753</xdr:row>
      <xdr:rowOff>351579</xdr:rowOff>
    </xdr:to>
    <xdr:sp macro="" textlink="">
      <xdr:nvSpPr>
        <xdr:cNvPr id="4" name="テキスト ボックス 3"/>
        <xdr:cNvSpPr txBox="1"/>
      </xdr:nvSpPr>
      <xdr:spPr>
        <a:xfrm>
          <a:off x="6177643" y="52047321"/>
          <a:ext cx="1902425" cy="419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16</xdr:col>
      <xdr:colOff>0</xdr:colOff>
      <xdr:row>755</xdr:row>
      <xdr:rowOff>0</xdr:rowOff>
    </xdr:from>
    <xdr:to>
      <xdr:col>36</xdr:col>
      <xdr:colOff>126877</xdr:colOff>
      <xdr:row>758</xdr:row>
      <xdr:rowOff>100853</xdr:rowOff>
    </xdr:to>
    <xdr:sp macro="" textlink="">
      <xdr:nvSpPr>
        <xdr:cNvPr id="5" name="正方形/長方形 4"/>
        <xdr:cNvSpPr/>
      </xdr:nvSpPr>
      <xdr:spPr>
        <a:xfrm>
          <a:off x="3227294" y="50639382"/>
          <a:ext cx="4160995"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2000"/>
            <a:t>A.</a:t>
          </a:r>
          <a:r>
            <a:rPr kumimoji="1" lang="ja-JP" altLang="en-US" sz="2000"/>
            <a:t>都道府県・指定都市・中核市（</a:t>
          </a:r>
          <a:r>
            <a:rPr kumimoji="1" lang="en-US" altLang="ja-JP" sz="2000"/>
            <a:t>127</a:t>
          </a:r>
          <a:r>
            <a:rPr kumimoji="1" lang="ja-JP" altLang="en-US" sz="2000"/>
            <a:t>）</a:t>
          </a:r>
          <a:endParaRPr kumimoji="1" lang="en-US" altLang="ja-JP" sz="2000"/>
        </a:p>
        <a:p>
          <a:pPr algn="ctr"/>
          <a:r>
            <a:rPr kumimoji="1" lang="en-US" altLang="ja-JP" sz="2000"/>
            <a:t>2,367</a:t>
          </a:r>
          <a:r>
            <a:rPr kumimoji="1" lang="ja-JP" altLang="en-US" sz="2000"/>
            <a:t>百万円</a:t>
          </a:r>
        </a:p>
      </xdr:txBody>
    </xdr:sp>
    <xdr:clientData/>
  </xdr:twoCellAnchor>
  <xdr:twoCellAnchor>
    <xdr:from>
      <xdr:col>17</xdr:col>
      <xdr:colOff>27215</xdr:colOff>
      <xdr:row>758</xdr:row>
      <xdr:rowOff>176892</xdr:rowOff>
    </xdr:from>
    <xdr:to>
      <xdr:col>39</xdr:col>
      <xdr:colOff>93411</xdr:colOff>
      <xdr:row>761</xdr:row>
      <xdr:rowOff>29420</xdr:rowOff>
    </xdr:to>
    <xdr:sp macro="" textlink="">
      <xdr:nvSpPr>
        <xdr:cNvPr id="6" name="テキスト ボックス 5"/>
        <xdr:cNvSpPr txBox="1"/>
      </xdr:nvSpPr>
      <xdr:spPr>
        <a:xfrm>
          <a:off x="3497036" y="54061178"/>
          <a:ext cx="4556554" cy="913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事業概要</a:t>
          </a:r>
          <a:r>
            <a:rPr kumimoji="1" lang="en-US" altLang="ja-JP" sz="1400"/>
            <a:t>】</a:t>
          </a:r>
        </a:p>
        <a:p>
          <a:r>
            <a:rPr kumimoji="1" lang="ja-JP" altLang="en-US" sz="1400"/>
            <a:t>老人クラブ及び市町村や都道府県・指定都市の老人クラブ連合会が行う各種活動に対する助成を行う。</a:t>
          </a:r>
        </a:p>
      </xdr:txBody>
    </xdr:sp>
    <xdr:clientData/>
  </xdr:twoCellAnchor>
  <xdr:twoCellAnchor>
    <xdr:from>
      <xdr:col>10</xdr:col>
      <xdr:colOff>0</xdr:colOff>
      <xdr:row>762</xdr:row>
      <xdr:rowOff>0</xdr:rowOff>
    </xdr:from>
    <xdr:to>
      <xdr:col>19</xdr:col>
      <xdr:colOff>3677</xdr:colOff>
      <xdr:row>762</xdr:row>
      <xdr:rowOff>347534</xdr:rowOff>
    </xdr:to>
    <xdr:sp macro="" textlink="">
      <xdr:nvSpPr>
        <xdr:cNvPr id="7" name="テキスト ボックス 6"/>
        <xdr:cNvSpPr txBox="1"/>
      </xdr:nvSpPr>
      <xdr:spPr>
        <a:xfrm>
          <a:off x="2041071" y="55299429"/>
          <a:ext cx="1840642"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横浜市の例</a:t>
          </a:r>
          <a:r>
            <a:rPr kumimoji="1" lang="en-US" altLang="ja-JP" sz="1400"/>
            <a:t>】</a:t>
          </a:r>
          <a:endParaRPr kumimoji="1" lang="ja-JP" altLang="en-US" sz="1400"/>
        </a:p>
      </xdr:txBody>
    </xdr:sp>
    <xdr:clientData/>
  </xdr:twoCellAnchor>
  <xdr:twoCellAnchor>
    <xdr:from>
      <xdr:col>18</xdr:col>
      <xdr:colOff>81642</xdr:colOff>
      <xdr:row>762</xdr:row>
      <xdr:rowOff>340178</xdr:rowOff>
    </xdr:from>
    <xdr:to>
      <xdr:col>36</xdr:col>
      <xdr:colOff>140484</xdr:colOff>
      <xdr:row>764</xdr:row>
      <xdr:rowOff>417775</xdr:rowOff>
    </xdr:to>
    <xdr:sp macro="" textlink="">
      <xdr:nvSpPr>
        <xdr:cNvPr id="8" name="正方形/長方形 7"/>
        <xdr:cNvSpPr/>
      </xdr:nvSpPr>
      <xdr:spPr>
        <a:xfrm>
          <a:off x="3755571" y="55639607"/>
          <a:ext cx="3732770" cy="7851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横浜市</a:t>
          </a:r>
          <a:r>
            <a:rPr kumimoji="1" lang="en-US" altLang="ja-JP" sz="1800"/>
            <a:t>A</a:t>
          </a:r>
        </a:p>
        <a:p>
          <a:pPr algn="ctr"/>
          <a:r>
            <a:rPr kumimoji="1" lang="ja-JP" altLang="en-US" sz="1800"/>
            <a:t>国庫補助：</a:t>
          </a:r>
          <a:r>
            <a:rPr kumimoji="1" lang="en-US" altLang="ja-JP" sz="1800"/>
            <a:t>131</a:t>
          </a:r>
          <a:r>
            <a:rPr kumimoji="1" lang="ja-JP" altLang="en-US" sz="18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H799" sqref="BH7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707</v>
      </c>
      <c r="AK2" s="191"/>
      <c r="AL2" s="191"/>
      <c r="AM2" s="191"/>
      <c r="AN2" s="83" t="s">
        <v>324</v>
      </c>
      <c r="AO2" s="191">
        <v>20</v>
      </c>
      <c r="AP2" s="191"/>
      <c r="AQ2" s="191"/>
      <c r="AR2" s="84" t="s">
        <v>627</v>
      </c>
      <c r="AS2" s="192">
        <v>896</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高齢社会対策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2591</v>
      </c>
      <c r="Q13" s="149"/>
      <c r="R13" s="149"/>
      <c r="S13" s="149"/>
      <c r="T13" s="149"/>
      <c r="U13" s="149"/>
      <c r="V13" s="150"/>
      <c r="W13" s="148">
        <v>2572</v>
      </c>
      <c r="X13" s="149"/>
      <c r="Y13" s="149"/>
      <c r="Z13" s="149"/>
      <c r="AA13" s="149"/>
      <c r="AB13" s="149"/>
      <c r="AC13" s="150"/>
      <c r="AD13" s="148">
        <v>2572</v>
      </c>
      <c r="AE13" s="149"/>
      <c r="AF13" s="149"/>
      <c r="AG13" s="149"/>
      <c r="AH13" s="149"/>
      <c r="AI13" s="149"/>
      <c r="AJ13" s="150"/>
      <c r="AK13" s="148">
        <v>2572</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670</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670</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670</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670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2591</v>
      </c>
      <c r="Q18" s="155"/>
      <c r="R18" s="155"/>
      <c r="S18" s="155"/>
      <c r="T18" s="155"/>
      <c r="U18" s="155"/>
      <c r="V18" s="156"/>
      <c r="W18" s="154">
        <f>SUM(W13:AC17)</f>
        <v>2572</v>
      </c>
      <c r="X18" s="155"/>
      <c r="Y18" s="155"/>
      <c r="Z18" s="155"/>
      <c r="AA18" s="155"/>
      <c r="AB18" s="155"/>
      <c r="AC18" s="156"/>
      <c r="AD18" s="154">
        <f>SUM(AD13:AJ17)</f>
        <v>2572</v>
      </c>
      <c r="AE18" s="155"/>
      <c r="AF18" s="155"/>
      <c r="AG18" s="155"/>
      <c r="AH18" s="155"/>
      <c r="AI18" s="155"/>
      <c r="AJ18" s="156"/>
      <c r="AK18" s="154">
        <f>SUM(AK13:AQ17)</f>
        <v>2572</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2402</v>
      </c>
      <c r="Q19" s="149"/>
      <c r="R19" s="149"/>
      <c r="S19" s="149"/>
      <c r="T19" s="149"/>
      <c r="U19" s="149"/>
      <c r="V19" s="150"/>
      <c r="W19" s="148">
        <v>2402</v>
      </c>
      <c r="X19" s="149"/>
      <c r="Y19" s="149"/>
      <c r="Z19" s="149"/>
      <c r="AA19" s="149"/>
      <c r="AB19" s="149"/>
      <c r="AC19" s="150"/>
      <c r="AD19" s="148">
        <v>2367</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0.92705519104592826</v>
      </c>
      <c r="Q20" s="520"/>
      <c r="R20" s="520"/>
      <c r="S20" s="520"/>
      <c r="T20" s="520"/>
      <c r="U20" s="520"/>
      <c r="V20" s="520"/>
      <c r="W20" s="520">
        <f t="shared" ref="W20" si="0">IF(W18=0, "-", SUM(W19)/W18)</f>
        <v>0.93390357698289272</v>
      </c>
      <c r="X20" s="520"/>
      <c r="Y20" s="520"/>
      <c r="Z20" s="520"/>
      <c r="AA20" s="520"/>
      <c r="AB20" s="520"/>
      <c r="AC20" s="520"/>
      <c r="AD20" s="520">
        <f t="shared" ref="AD20" si="1">IF(AD18=0, "-", SUM(AD19)/AD18)</f>
        <v>0.9202954898911353</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0.92705519104592826</v>
      </c>
      <c r="Q21" s="520"/>
      <c r="R21" s="520"/>
      <c r="S21" s="520"/>
      <c r="T21" s="520"/>
      <c r="U21" s="520"/>
      <c r="V21" s="520"/>
      <c r="W21" s="520">
        <f t="shared" ref="W21" si="2">IF(W19=0, "-", SUM(W19)/SUM(W13,W14))</f>
        <v>0.93390357698289272</v>
      </c>
      <c r="X21" s="520"/>
      <c r="Y21" s="520"/>
      <c r="Z21" s="520"/>
      <c r="AA21" s="520"/>
      <c r="AB21" s="520"/>
      <c r="AC21" s="520"/>
      <c r="AD21" s="520">
        <f t="shared" ref="AD21" si="3">IF(AD19=0, "-", SUM(AD19)/SUM(AD13,AD14))</f>
        <v>0.9202954898911353</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629</v>
      </c>
      <c r="H23" s="118"/>
      <c r="I23" s="118"/>
      <c r="J23" s="118"/>
      <c r="K23" s="118"/>
      <c r="L23" s="118"/>
      <c r="M23" s="118"/>
      <c r="N23" s="118"/>
      <c r="O23" s="119"/>
      <c r="P23" s="145">
        <v>2572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2572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3</v>
      </c>
      <c r="AV31" s="256"/>
      <c r="AW31" s="360" t="s">
        <v>175</v>
      </c>
      <c r="AX31" s="361"/>
    </row>
    <row r="32" spans="1:50" ht="23.25" customHeight="1" x14ac:dyDescent="0.15">
      <c r="A32" s="496"/>
      <c r="B32" s="494"/>
      <c r="C32" s="494"/>
      <c r="D32" s="494"/>
      <c r="E32" s="494"/>
      <c r="F32" s="495"/>
      <c r="G32" s="521" t="s">
        <v>635</v>
      </c>
      <c r="H32" s="522"/>
      <c r="I32" s="522"/>
      <c r="J32" s="522"/>
      <c r="K32" s="522"/>
      <c r="L32" s="522"/>
      <c r="M32" s="522"/>
      <c r="N32" s="522"/>
      <c r="O32" s="523"/>
      <c r="P32" s="176" t="s">
        <v>635</v>
      </c>
      <c r="Q32" s="176"/>
      <c r="R32" s="176"/>
      <c r="S32" s="176"/>
      <c r="T32" s="176"/>
      <c r="U32" s="176"/>
      <c r="V32" s="176"/>
      <c r="W32" s="176"/>
      <c r="X32" s="218"/>
      <c r="Y32" s="324" t="s">
        <v>12</v>
      </c>
      <c r="Z32" s="530"/>
      <c r="AA32" s="531"/>
      <c r="AB32" s="532" t="s">
        <v>635</v>
      </c>
      <c r="AC32" s="532"/>
      <c r="AD32" s="532"/>
      <c r="AE32" s="348" t="s">
        <v>635</v>
      </c>
      <c r="AF32" s="349"/>
      <c r="AG32" s="349"/>
      <c r="AH32" s="349"/>
      <c r="AI32" s="348" t="s">
        <v>635</v>
      </c>
      <c r="AJ32" s="349"/>
      <c r="AK32" s="349"/>
      <c r="AL32" s="349"/>
      <c r="AM32" s="348" t="s">
        <v>670</v>
      </c>
      <c r="AN32" s="349"/>
      <c r="AO32" s="349"/>
      <c r="AP32" s="349"/>
      <c r="AQ32" s="151" t="s">
        <v>635</v>
      </c>
      <c r="AR32" s="152"/>
      <c r="AS32" s="152"/>
      <c r="AT32" s="153"/>
      <c r="AU32" s="349" t="s">
        <v>635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635</v>
      </c>
      <c r="AC33" s="503"/>
      <c r="AD33" s="503"/>
      <c r="AE33" s="348" t="s">
        <v>635</v>
      </c>
      <c r="AF33" s="349"/>
      <c r="AG33" s="349"/>
      <c r="AH33" s="349"/>
      <c r="AI33" s="348" t="s">
        <v>635</v>
      </c>
      <c r="AJ33" s="349"/>
      <c r="AK33" s="349"/>
      <c r="AL33" s="349"/>
      <c r="AM33" s="348" t="s">
        <v>670</v>
      </c>
      <c r="AN33" s="349"/>
      <c r="AO33" s="349"/>
      <c r="AP33" s="349"/>
      <c r="AQ33" s="151" t="s">
        <v>635</v>
      </c>
      <c r="AR33" s="152"/>
      <c r="AS33" s="152"/>
      <c r="AT33" s="153"/>
      <c r="AU33" s="349" t="s">
        <v>635</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t="s">
        <v>635</v>
      </c>
      <c r="AJ34" s="349"/>
      <c r="AK34" s="349"/>
      <c r="AL34" s="349"/>
      <c r="AM34" s="348" t="s">
        <v>670</v>
      </c>
      <c r="AN34" s="349"/>
      <c r="AO34" s="349"/>
      <c r="AP34" s="349"/>
      <c r="AQ34" s="151" t="s">
        <v>635</v>
      </c>
      <c r="AR34" s="152"/>
      <c r="AS34" s="152"/>
      <c r="AT34" s="153"/>
      <c r="AU34" s="349" t="s">
        <v>635</v>
      </c>
      <c r="AV34" s="349"/>
      <c r="AW34" s="349"/>
      <c r="AX34" s="350"/>
    </row>
    <row r="35" spans="1:51" ht="23.25" customHeight="1" x14ac:dyDescent="0.15">
      <c r="A35" s="876" t="s">
        <v>298</v>
      </c>
      <c r="B35" s="877"/>
      <c r="C35" s="877"/>
      <c r="D35" s="877"/>
      <c r="E35" s="877"/>
      <c r="F35" s="878"/>
      <c r="G35" s="882" t="s">
        <v>635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308</v>
      </c>
      <c r="AF65" s="320"/>
      <c r="AG65" s="320"/>
      <c r="AH65" s="320"/>
      <c r="AI65" s="320" t="s">
        <v>330</v>
      </c>
      <c r="AJ65" s="320"/>
      <c r="AK65" s="320"/>
      <c r="AL65" s="320"/>
      <c r="AM65" s="320" t="s">
        <v>427</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639</v>
      </c>
      <c r="H82" s="482"/>
      <c r="I82" s="482"/>
      <c r="J82" s="482"/>
      <c r="K82" s="482"/>
      <c r="L82" s="482"/>
      <c r="M82" s="482"/>
      <c r="N82" s="482"/>
      <c r="O82" s="482"/>
      <c r="P82" s="482"/>
      <c r="Q82" s="482"/>
      <c r="R82" s="482"/>
      <c r="S82" s="482"/>
      <c r="T82" s="482"/>
      <c r="U82" s="482"/>
      <c r="V82" s="482"/>
      <c r="W82" s="482"/>
      <c r="X82" s="482"/>
      <c r="Y82" s="482"/>
      <c r="Z82" s="482"/>
      <c r="AA82" s="733"/>
      <c r="AB82" s="481" t="s">
        <v>671</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33.7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635</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640</v>
      </c>
      <c r="H87" s="176"/>
      <c r="I87" s="176"/>
      <c r="J87" s="176"/>
      <c r="K87" s="176"/>
      <c r="L87" s="176"/>
      <c r="M87" s="176"/>
      <c r="N87" s="176"/>
      <c r="O87" s="218"/>
      <c r="P87" s="176" t="s">
        <v>641</v>
      </c>
      <c r="Q87" s="780"/>
      <c r="R87" s="780"/>
      <c r="S87" s="780"/>
      <c r="T87" s="780"/>
      <c r="U87" s="780"/>
      <c r="V87" s="780"/>
      <c r="W87" s="780"/>
      <c r="X87" s="781"/>
      <c r="Y87" s="736" t="s">
        <v>61</v>
      </c>
      <c r="Z87" s="737"/>
      <c r="AA87" s="738"/>
      <c r="AB87" s="532" t="s">
        <v>289</v>
      </c>
      <c r="AC87" s="532"/>
      <c r="AD87" s="532"/>
      <c r="AE87" s="348">
        <v>93</v>
      </c>
      <c r="AF87" s="349"/>
      <c r="AG87" s="349"/>
      <c r="AH87" s="349"/>
      <c r="AI87" s="348">
        <v>93</v>
      </c>
      <c r="AJ87" s="349"/>
      <c r="AK87" s="349"/>
      <c r="AL87" s="349"/>
      <c r="AM87" s="348">
        <v>93</v>
      </c>
      <c r="AN87" s="349"/>
      <c r="AO87" s="349"/>
      <c r="AP87" s="349"/>
      <c r="AQ87" s="151" t="s">
        <v>635</v>
      </c>
      <c r="AR87" s="152"/>
      <c r="AS87" s="152"/>
      <c r="AT87" s="153"/>
      <c r="AU87" s="349" t="s">
        <v>635</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289</v>
      </c>
      <c r="AC88" s="503"/>
      <c r="AD88" s="503"/>
      <c r="AE88" s="348">
        <v>100</v>
      </c>
      <c r="AF88" s="349"/>
      <c r="AG88" s="349"/>
      <c r="AH88" s="349"/>
      <c r="AI88" s="348">
        <v>100</v>
      </c>
      <c r="AJ88" s="349"/>
      <c r="AK88" s="349"/>
      <c r="AL88" s="349"/>
      <c r="AM88" s="348">
        <v>100</v>
      </c>
      <c r="AN88" s="349"/>
      <c r="AO88" s="349"/>
      <c r="AP88" s="349"/>
      <c r="AQ88" s="151" t="s">
        <v>635</v>
      </c>
      <c r="AR88" s="152"/>
      <c r="AS88" s="152"/>
      <c r="AT88" s="153"/>
      <c r="AU88" s="349">
        <v>100</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v>93</v>
      </c>
      <c r="AF89" s="357"/>
      <c r="AG89" s="357"/>
      <c r="AH89" s="357"/>
      <c r="AI89" s="356">
        <v>93</v>
      </c>
      <c r="AJ89" s="357"/>
      <c r="AK89" s="357"/>
      <c r="AL89" s="357"/>
      <c r="AM89" s="356">
        <v>93</v>
      </c>
      <c r="AN89" s="357"/>
      <c r="AO89" s="357"/>
      <c r="AP89" s="357"/>
      <c r="AQ89" s="151" t="s">
        <v>635</v>
      </c>
      <c r="AR89" s="152"/>
      <c r="AS89" s="152"/>
      <c r="AT89" s="153"/>
      <c r="AU89" s="349" t="s">
        <v>635</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459</v>
      </c>
      <c r="AV100" s="906"/>
      <c r="AW100" s="906"/>
      <c r="AX100" s="908"/>
    </row>
    <row r="101" spans="1:60" ht="23.25" customHeight="1" x14ac:dyDescent="0.15">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643</v>
      </c>
      <c r="AC101" s="532"/>
      <c r="AD101" s="532"/>
      <c r="AE101" s="343">
        <v>93592</v>
      </c>
      <c r="AF101" s="343"/>
      <c r="AG101" s="343"/>
      <c r="AH101" s="343"/>
      <c r="AI101" s="343">
        <v>90611</v>
      </c>
      <c r="AJ101" s="343"/>
      <c r="AK101" s="343"/>
      <c r="AL101" s="343"/>
      <c r="AM101" s="343">
        <v>87698</v>
      </c>
      <c r="AN101" s="343"/>
      <c r="AO101" s="343"/>
      <c r="AP101" s="343"/>
      <c r="AQ101" s="343" t="s">
        <v>670</v>
      </c>
      <c r="AR101" s="343"/>
      <c r="AS101" s="343"/>
      <c r="AT101" s="343"/>
      <c r="AU101" s="348" t="s">
        <v>670</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643</v>
      </c>
      <c r="AC102" s="532"/>
      <c r="AD102" s="532"/>
      <c r="AE102" s="343" t="s">
        <v>635</v>
      </c>
      <c r="AF102" s="343"/>
      <c r="AG102" s="343"/>
      <c r="AH102" s="343"/>
      <c r="AI102" s="343" t="s">
        <v>635</v>
      </c>
      <c r="AJ102" s="343"/>
      <c r="AK102" s="343"/>
      <c r="AL102" s="343"/>
      <c r="AM102" s="343" t="s">
        <v>670</v>
      </c>
      <c r="AN102" s="343"/>
      <c r="AO102" s="343"/>
      <c r="AP102" s="343"/>
      <c r="AQ102" s="343">
        <v>87698</v>
      </c>
      <c r="AR102" s="343"/>
      <c r="AS102" s="343"/>
      <c r="AT102" s="343"/>
      <c r="AU102" s="356" t="s">
        <v>705</v>
      </c>
      <c r="AV102" s="357"/>
      <c r="AW102" s="357"/>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72"/>
      <c r="B104" s="473"/>
      <c r="C104" s="473"/>
      <c r="D104" s="473"/>
      <c r="E104" s="473"/>
      <c r="F104" s="474"/>
      <c r="G104" s="176" t="s">
        <v>644</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643</v>
      </c>
      <c r="AC104" s="453"/>
      <c r="AD104" s="454"/>
      <c r="AE104" s="343">
        <v>1912</v>
      </c>
      <c r="AF104" s="343"/>
      <c r="AG104" s="343"/>
      <c r="AH104" s="343"/>
      <c r="AI104" s="343">
        <v>1828</v>
      </c>
      <c r="AJ104" s="343"/>
      <c r="AK104" s="343"/>
      <c r="AL104" s="343"/>
      <c r="AM104" s="343">
        <v>1816</v>
      </c>
      <c r="AN104" s="343"/>
      <c r="AO104" s="343"/>
      <c r="AP104" s="343"/>
      <c r="AQ104" s="343" t="s">
        <v>670</v>
      </c>
      <c r="AR104" s="343"/>
      <c r="AS104" s="343"/>
      <c r="AT104" s="343"/>
      <c r="AU104" s="343" t="s">
        <v>670</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643</v>
      </c>
      <c r="AC105" s="389"/>
      <c r="AD105" s="390"/>
      <c r="AE105" s="343" t="s">
        <v>635</v>
      </c>
      <c r="AF105" s="343"/>
      <c r="AG105" s="343"/>
      <c r="AH105" s="343"/>
      <c r="AI105" s="343" t="s">
        <v>635</v>
      </c>
      <c r="AJ105" s="343"/>
      <c r="AK105" s="343"/>
      <c r="AL105" s="343"/>
      <c r="AM105" s="343" t="s">
        <v>670</v>
      </c>
      <c r="AN105" s="343"/>
      <c r="AO105" s="343"/>
      <c r="AP105" s="343"/>
      <c r="AQ105" s="343">
        <v>1816</v>
      </c>
      <c r="AR105" s="343"/>
      <c r="AS105" s="343"/>
      <c r="AT105" s="343"/>
      <c r="AU105" s="343" t="s">
        <v>696</v>
      </c>
      <c r="AV105" s="343"/>
      <c r="AW105" s="343"/>
      <c r="AX105" s="344"/>
      <c r="AY105">
        <f>$AY$103</f>
        <v>1</v>
      </c>
    </row>
    <row r="106" spans="1:60" ht="31.5"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1</v>
      </c>
    </row>
    <row r="107" spans="1:60" ht="23.25" customHeight="1" x14ac:dyDescent="0.15">
      <c r="A107" s="472"/>
      <c r="B107" s="473"/>
      <c r="C107" s="473"/>
      <c r="D107" s="473"/>
      <c r="E107" s="473"/>
      <c r="F107" s="474"/>
      <c r="G107" s="176" t="s">
        <v>645</v>
      </c>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t="s">
        <v>643</v>
      </c>
      <c r="AC107" s="453"/>
      <c r="AD107" s="454"/>
      <c r="AE107" s="343">
        <v>63</v>
      </c>
      <c r="AF107" s="343"/>
      <c r="AG107" s="343"/>
      <c r="AH107" s="343"/>
      <c r="AI107" s="343">
        <v>63</v>
      </c>
      <c r="AJ107" s="343"/>
      <c r="AK107" s="343"/>
      <c r="AL107" s="343"/>
      <c r="AM107" s="343">
        <v>63</v>
      </c>
      <c r="AN107" s="343"/>
      <c r="AO107" s="343"/>
      <c r="AP107" s="343"/>
      <c r="AQ107" s="343" t="s">
        <v>670</v>
      </c>
      <c r="AR107" s="343"/>
      <c r="AS107" s="343"/>
      <c r="AT107" s="343"/>
      <c r="AU107" s="343" t="s">
        <v>670</v>
      </c>
      <c r="AV107" s="343"/>
      <c r="AW107" s="343"/>
      <c r="AX107" s="344"/>
      <c r="AY107">
        <f>$AY$106</f>
        <v>1</v>
      </c>
    </row>
    <row r="108" spans="1:60" ht="23.25"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t="s">
        <v>643</v>
      </c>
      <c r="AC108" s="389"/>
      <c r="AD108" s="390"/>
      <c r="AE108" s="343" t="s">
        <v>635</v>
      </c>
      <c r="AF108" s="343"/>
      <c r="AG108" s="343"/>
      <c r="AH108" s="343"/>
      <c r="AI108" s="343" t="s">
        <v>635</v>
      </c>
      <c r="AJ108" s="343"/>
      <c r="AK108" s="343"/>
      <c r="AL108" s="343"/>
      <c r="AM108" s="343" t="s">
        <v>670</v>
      </c>
      <c r="AN108" s="343"/>
      <c r="AO108" s="343"/>
      <c r="AP108" s="343"/>
      <c r="AQ108" s="343">
        <v>63</v>
      </c>
      <c r="AR108" s="343"/>
      <c r="AS108" s="343"/>
      <c r="AT108" s="343"/>
      <c r="AU108" s="343" t="s">
        <v>705</v>
      </c>
      <c r="AV108" s="343"/>
      <c r="AW108" s="343"/>
      <c r="AX108" s="344"/>
      <c r="AY108">
        <f>$AY$106</f>
        <v>1</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13722</v>
      </c>
      <c r="AF116" s="343"/>
      <c r="AG116" s="343"/>
      <c r="AH116" s="343"/>
      <c r="AI116" s="343">
        <v>13839</v>
      </c>
      <c r="AJ116" s="343"/>
      <c r="AK116" s="343"/>
      <c r="AL116" s="343"/>
      <c r="AM116" s="343">
        <v>14017</v>
      </c>
      <c r="AN116" s="343"/>
      <c r="AO116" s="343"/>
      <c r="AP116" s="343"/>
      <c r="AQ116" s="348" t="s">
        <v>708</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649</v>
      </c>
      <c r="AF117" s="291"/>
      <c r="AG117" s="291"/>
      <c r="AH117" s="291"/>
      <c r="AI117" s="291" t="s">
        <v>704</v>
      </c>
      <c r="AJ117" s="291"/>
      <c r="AK117" s="291"/>
      <c r="AL117" s="291"/>
      <c r="AM117" s="291" t="s">
        <v>697</v>
      </c>
      <c r="AN117" s="291"/>
      <c r="AO117" s="291"/>
      <c r="AP117" s="291"/>
      <c r="AQ117" s="291" t="s">
        <v>706</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647</v>
      </c>
      <c r="AC119" s="286"/>
      <c r="AD119" s="287"/>
      <c r="AE119" s="343">
        <v>269535</v>
      </c>
      <c r="AF119" s="343"/>
      <c r="AG119" s="343"/>
      <c r="AH119" s="343"/>
      <c r="AI119" s="343">
        <v>286298</v>
      </c>
      <c r="AJ119" s="343"/>
      <c r="AK119" s="343"/>
      <c r="AL119" s="343"/>
      <c r="AM119" s="343">
        <v>280169</v>
      </c>
      <c r="AN119" s="343"/>
      <c r="AO119" s="343"/>
      <c r="AP119" s="343"/>
      <c r="AQ119" s="343" t="s">
        <v>708</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648</v>
      </c>
      <c r="AC120" s="328"/>
      <c r="AD120" s="329"/>
      <c r="AE120" s="291" t="s">
        <v>651</v>
      </c>
      <c r="AF120" s="291"/>
      <c r="AG120" s="291"/>
      <c r="AH120" s="291"/>
      <c r="AI120" s="291" t="s">
        <v>652</v>
      </c>
      <c r="AJ120" s="291"/>
      <c r="AK120" s="291"/>
      <c r="AL120" s="291"/>
      <c r="AM120" s="291" t="s">
        <v>698</v>
      </c>
      <c r="AN120" s="291"/>
      <c r="AO120" s="291"/>
      <c r="AP120" s="291"/>
      <c r="AQ120" s="291" t="s">
        <v>706</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653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647</v>
      </c>
      <c r="AC122" s="286"/>
      <c r="AD122" s="287"/>
      <c r="AE122" s="343">
        <v>9198873</v>
      </c>
      <c r="AF122" s="343"/>
      <c r="AG122" s="343"/>
      <c r="AH122" s="343"/>
      <c r="AI122" s="343">
        <v>9253968</v>
      </c>
      <c r="AJ122" s="343"/>
      <c r="AK122" s="343"/>
      <c r="AL122" s="343"/>
      <c r="AM122" s="343">
        <v>9449302</v>
      </c>
      <c r="AN122" s="343"/>
      <c r="AO122" s="343"/>
      <c r="AP122" s="343"/>
      <c r="AQ122" s="343" t="s">
        <v>708</v>
      </c>
      <c r="AR122" s="343"/>
      <c r="AS122" s="343"/>
      <c r="AT122" s="343"/>
      <c r="AU122" s="343"/>
      <c r="AV122" s="343"/>
      <c r="AW122" s="343"/>
      <c r="AX122" s="344"/>
      <c r="AY122">
        <f>$AY$121</f>
        <v>1</v>
      </c>
    </row>
    <row r="123" spans="1:51" ht="56.25"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648</v>
      </c>
      <c r="AC123" s="328"/>
      <c r="AD123" s="329"/>
      <c r="AE123" s="291" t="s">
        <v>654</v>
      </c>
      <c r="AF123" s="291"/>
      <c r="AG123" s="291"/>
      <c r="AH123" s="291"/>
      <c r="AI123" s="291" t="s">
        <v>655</v>
      </c>
      <c r="AJ123" s="291"/>
      <c r="AK123" s="291"/>
      <c r="AL123" s="291"/>
      <c r="AM123" s="291" t="s">
        <v>699</v>
      </c>
      <c r="AN123" s="291"/>
      <c r="AO123" s="291"/>
      <c r="AP123" s="291"/>
      <c r="AQ123" s="291" t="s">
        <v>706</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323</v>
      </c>
      <c r="B130" s="970"/>
      <c r="C130" s="969" t="s">
        <v>188</v>
      </c>
      <c r="D130" s="970"/>
      <c r="E130" s="293" t="s">
        <v>217</v>
      </c>
      <c r="F130" s="294"/>
      <c r="G130" s="295" t="s">
        <v>656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3</v>
      </c>
      <c r="AV133" s="163"/>
      <c r="AW133" s="164" t="s">
        <v>175</v>
      </c>
      <c r="AX133" s="165"/>
      <c r="AY133">
        <f>$AY$132</f>
        <v>1</v>
      </c>
    </row>
    <row r="134" spans="1:51" ht="39.75" customHeight="1" x14ac:dyDescent="0.15">
      <c r="A134" s="973"/>
      <c r="B134" s="238"/>
      <c r="C134" s="237"/>
      <c r="D134" s="238"/>
      <c r="E134" s="237"/>
      <c r="F134" s="299"/>
      <c r="G134" s="217" t="s">
        <v>658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643</v>
      </c>
      <c r="AC134" s="209"/>
      <c r="AD134" s="209"/>
      <c r="AE134" s="251">
        <v>98592</v>
      </c>
      <c r="AF134" s="152"/>
      <c r="AG134" s="152"/>
      <c r="AH134" s="152"/>
      <c r="AI134" s="251">
        <v>98592</v>
      </c>
      <c r="AJ134" s="152"/>
      <c r="AK134" s="152"/>
      <c r="AL134" s="152"/>
      <c r="AM134" s="251">
        <v>92836</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643</v>
      </c>
      <c r="AC135" s="160"/>
      <c r="AD135" s="160"/>
      <c r="AE135" s="251">
        <v>98592</v>
      </c>
      <c r="AF135" s="152"/>
      <c r="AG135" s="152"/>
      <c r="AH135" s="152"/>
      <c r="AI135" s="251">
        <v>98592</v>
      </c>
      <c r="AJ135" s="152"/>
      <c r="AK135" s="152"/>
      <c r="AL135" s="152"/>
      <c r="AM135" s="251">
        <v>98592</v>
      </c>
      <c r="AN135" s="152"/>
      <c r="AO135" s="152"/>
      <c r="AP135" s="152"/>
      <c r="AQ135" s="251" t="s">
        <v>635</v>
      </c>
      <c r="AR135" s="152"/>
      <c r="AS135" s="152"/>
      <c r="AT135" s="152"/>
      <c r="AU135" s="251">
        <v>92836</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635</v>
      </c>
      <c r="H154" s="176"/>
      <c r="I154" s="176"/>
      <c r="J154" s="176"/>
      <c r="K154" s="176"/>
      <c r="L154" s="176"/>
      <c r="M154" s="176"/>
      <c r="N154" s="176"/>
      <c r="O154" s="176"/>
      <c r="P154" s="218"/>
      <c r="Q154" s="175" t="s">
        <v>635</v>
      </c>
      <c r="R154" s="176"/>
      <c r="S154" s="176"/>
      <c r="T154" s="176"/>
      <c r="U154" s="176"/>
      <c r="V154" s="176"/>
      <c r="W154" s="176"/>
      <c r="X154" s="176"/>
      <c r="Y154" s="176"/>
      <c r="Z154" s="176"/>
      <c r="AA154" s="900"/>
      <c r="AB154" s="241" t="s">
        <v>635</v>
      </c>
      <c r="AC154" s="242"/>
      <c r="AD154" s="242"/>
      <c r="AE154" s="247" t="s">
        <v>635</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670</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672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589</v>
      </c>
      <c r="D430" s="236"/>
      <c r="E430" s="224" t="s">
        <v>317</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670</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670</v>
      </c>
      <c r="AN434" s="152"/>
      <c r="AO434" s="152"/>
      <c r="AP434" s="153"/>
      <c r="AQ434" s="151" t="s">
        <v>635</v>
      </c>
      <c r="AR434" s="152"/>
      <c r="AS434" s="152"/>
      <c r="AT434" s="153"/>
      <c r="AU434" s="152" t="s">
        <v>635</v>
      </c>
      <c r="AV434" s="152"/>
      <c r="AW434" s="152"/>
      <c r="AX434" s="193"/>
      <c r="AY434">
        <f t="shared" si="63"/>
        <v>1</v>
      </c>
    </row>
    <row r="435" spans="1:51" ht="23.25" customHeight="1" thickBo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670</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8.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669</v>
      </c>
      <c r="AE702" s="875"/>
      <c r="AF702" s="875"/>
      <c r="AG702" s="864" t="s">
        <v>680</v>
      </c>
      <c r="AH702" s="865"/>
      <c r="AI702" s="865"/>
      <c r="AJ702" s="865"/>
      <c r="AK702" s="865"/>
      <c r="AL702" s="865"/>
      <c r="AM702" s="865"/>
      <c r="AN702" s="865"/>
      <c r="AO702" s="865"/>
      <c r="AP702" s="865"/>
      <c r="AQ702" s="865"/>
      <c r="AR702" s="865"/>
      <c r="AS702" s="865"/>
      <c r="AT702" s="865"/>
      <c r="AU702" s="865"/>
      <c r="AV702" s="865"/>
      <c r="AW702" s="865"/>
      <c r="AX702" s="866"/>
    </row>
    <row r="703" spans="1:51" ht="48.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669</v>
      </c>
      <c r="AE703" s="170"/>
      <c r="AF703" s="170"/>
      <c r="AG703" s="648" t="s">
        <v>681</v>
      </c>
      <c r="AH703" s="649"/>
      <c r="AI703" s="649"/>
      <c r="AJ703" s="649"/>
      <c r="AK703" s="649"/>
      <c r="AL703" s="649"/>
      <c r="AM703" s="649"/>
      <c r="AN703" s="649"/>
      <c r="AO703" s="649"/>
      <c r="AP703" s="649"/>
      <c r="AQ703" s="649"/>
      <c r="AR703" s="649"/>
      <c r="AS703" s="649"/>
      <c r="AT703" s="649"/>
      <c r="AU703" s="649"/>
      <c r="AV703" s="649"/>
      <c r="AW703" s="649"/>
      <c r="AX703" s="650"/>
    </row>
    <row r="704" spans="1:51" ht="46.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669</v>
      </c>
      <c r="AE704" s="567"/>
      <c r="AF704" s="567"/>
      <c r="AG704" s="409" t="s">
        <v>682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673</v>
      </c>
      <c r="AE705" s="717"/>
      <c r="AF705" s="717"/>
      <c r="AG705" s="175" t="s">
        <v>670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669</v>
      </c>
      <c r="AE708" s="652"/>
      <c r="AF708" s="652"/>
      <c r="AG708" s="507" t="s">
        <v>677</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669</v>
      </c>
      <c r="AE709" s="170"/>
      <c r="AF709" s="170"/>
      <c r="AG709" s="648" t="s">
        <v>678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669</v>
      </c>
      <c r="AE710" s="170"/>
      <c r="AF710" s="170"/>
      <c r="AG710" s="648" t="s">
        <v>679</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669</v>
      </c>
      <c r="AE711" s="170"/>
      <c r="AF711" s="170"/>
      <c r="AG711" s="648" t="s">
        <v>679</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673</v>
      </c>
      <c r="AE712" s="567"/>
      <c r="AF712" s="567"/>
      <c r="AG712" s="575" t="s">
        <v>670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48" t="s">
        <v>670</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673</v>
      </c>
      <c r="AE714" s="573"/>
      <c r="AF714" s="574"/>
      <c r="AG714" s="673" t="s">
        <v>670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673</v>
      </c>
      <c r="AE715" s="652"/>
      <c r="AF715" s="758"/>
      <c r="AG715" s="507" t="s">
        <v>670</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673</v>
      </c>
      <c r="AE716" s="740"/>
      <c r="AF716" s="740"/>
      <c r="AG716" s="648" t="s">
        <v>670</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673</v>
      </c>
      <c r="AE717" s="170"/>
      <c r="AF717" s="170"/>
      <c r="AG717" s="648" t="s">
        <v>670</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669</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669</v>
      </c>
      <c r="AE719" s="652"/>
      <c r="AF719" s="652"/>
      <c r="AG719" s="175" t="s">
        <v>675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628</v>
      </c>
      <c r="D721" s="898"/>
      <c r="E721" s="898"/>
      <c r="F721" s="899"/>
      <c r="G721" s="915">
        <v>20</v>
      </c>
      <c r="H721" s="916"/>
      <c r="I721" s="63" t="str">
        <f>IF(OR(G721="　", G721=""), "", "-")</f>
        <v>-</v>
      </c>
      <c r="J721" s="896">
        <v>898</v>
      </c>
      <c r="K721" s="896"/>
      <c r="L721" s="63" t="str">
        <f>IF(M721="","","-")</f>
        <v/>
      </c>
      <c r="M721" s="64"/>
      <c r="N721" s="893" t="s">
        <v>659</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702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703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660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661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t="s">
        <v>263</v>
      </c>
      <c r="J746" s="98"/>
      <c r="K746" s="85" t="str">
        <f>IF(I746="","","-")</f>
        <v>-</v>
      </c>
      <c r="L746" s="89">
        <v>800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820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9.25" customHeight="1" x14ac:dyDescent="0.15">
      <c r="A787" s="741" t="s">
        <v>304</v>
      </c>
      <c r="B787" s="742"/>
      <c r="C787" s="742"/>
      <c r="D787" s="742"/>
      <c r="E787" s="742"/>
      <c r="F787" s="743"/>
      <c r="G787" s="420" t="s">
        <v>700</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701</v>
      </c>
      <c r="H789" s="431"/>
      <c r="I789" s="431"/>
      <c r="J789" s="431"/>
      <c r="K789" s="432"/>
      <c r="L789" s="433"/>
      <c r="M789" s="434"/>
      <c r="N789" s="434"/>
      <c r="O789" s="434"/>
      <c r="P789" s="434"/>
      <c r="Q789" s="434"/>
      <c r="R789" s="434"/>
      <c r="S789" s="434"/>
      <c r="T789" s="434"/>
      <c r="U789" s="434"/>
      <c r="V789" s="434"/>
      <c r="W789" s="434"/>
      <c r="X789" s="435"/>
      <c r="Y789" s="436">
        <v>131</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131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160.5" customHeight="1" x14ac:dyDescent="0.15">
      <c r="A845" s="386">
        <v>1</v>
      </c>
      <c r="B845" s="386">
        <v>1</v>
      </c>
      <c r="C845" s="405" t="s">
        <v>683</v>
      </c>
      <c r="D845" s="400"/>
      <c r="E845" s="400"/>
      <c r="F845" s="400"/>
      <c r="G845" s="400"/>
      <c r="H845" s="400"/>
      <c r="I845" s="400"/>
      <c r="J845" s="401">
        <v>3000020141003</v>
      </c>
      <c r="K845" s="402"/>
      <c r="L845" s="402"/>
      <c r="M845" s="402"/>
      <c r="N845" s="402"/>
      <c r="O845" s="402"/>
      <c r="P845" s="406" t="s">
        <v>694</v>
      </c>
      <c r="Q845" s="302"/>
      <c r="R845" s="302"/>
      <c r="S845" s="302"/>
      <c r="T845" s="302"/>
      <c r="U845" s="302"/>
      <c r="V845" s="302"/>
      <c r="W845" s="302"/>
      <c r="X845" s="302"/>
      <c r="Y845" s="303">
        <v>131</v>
      </c>
      <c r="Z845" s="304"/>
      <c r="AA845" s="304"/>
      <c r="AB845" s="305"/>
      <c r="AC845" s="307" t="s">
        <v>695</v>
      </c>
      <c r="AD845" s="308"/>
      <c r="AE845" s="308"/>
      <c r="AF845" s="308"/>
      <c r="AG845" s="308"/>
      <c r="AH845" s="403" t="s">
        <v>670</v>
      </c>
      <c r="AI845" s="404"/>
      <c r="AJ845" s="404"/>
      <c r="AK845" s="404"/>
      <c r="AL845" s="311" t="s">
        <v>670</v>
      </c>
      <c r="AM845" s="312"/>
      <c r="AN845" s="312"/>
      <c r="AO845" s="313"/>
      <c r="AP845" s="306" t="s">
        <v>670</v>
      </c>
      <c r="AQ845" s="306"/>
      <c r="AR845" s="306"/>
      <c r="AS845" s="306"/>
      <c r="AT845" s="306"/>
      <c r="AU845" s="306"/>
      <c r="AV845" s="306"/>
      <c r="AW845" s="306"/>
      <c r="AX845" s="306"/>
    </row>
    <row r="846" spans="1:51" ht="160.5" customHeight="1" x14ac:dyDescent="0.15">
      <c r="A846" s="386">
        <v>2</v>
      </c>
      <c r="B846" s="386">
        <v>1</v>
      </c>
      <c r="C846" s="405" t="s">
        <v>684</v>
      </c>
      <c r="D846" s="400"/>
      <c r="E846" s="400"/>
      <c r="F846" s="400"/>
      <c r="G846" s="400"/>
      <c r="H846" s="400"/>
      <c r="I846" s="400"/>
      <c r="J846" s="401">
        <v>8000020130001</v>
      </c>
      <c r="K846" s="402"/>
      <c r="L846" s="402"/>
      <c r="M846" s="402"/>
      <c r="N846" s="402"/>
      <c r="O846" s="402"/>
      <c r="P846" s="302" t="s">
        <v>693</v>
      </c>
      <c r="Q846" s="302"/>
      <c r="R846" s="302"/>
      <c r="S846" s="302"/>
      <c r="T846" s="302"/>
      <c r="U846" s="302"/>
      <c r="V846" s="302"/>
      <c r="W846" s="302"/>
      <c r="X846" s="302"/>
      <c r="Y846" s="303">
        <v>92</v>
      </c>
      <c r="Z846" s="304"/>
      <c r="AA846" s="304"/>
      <c r="AB846" s="305"/>
      <c r="AC846" s="307" t="s">
        <v>695</v>
      </c>
      <c r="AD846" s="308"/>
      <c r="AE846" s="308"/>
      <c r="AF846" s="308"/>
      <c r="AG846" s="308"/>
      <c r="AH846" s="403" t="s">
        <v>635</v>
      </c>
      <c r="AI846" s="404"/>
      <c r="AJ846" s="404"/>
      <c r="AK846" s="404"/>
      <c r="AL846" s="311" t="s">
        <v>635</v>
      </c>
      <c r="AM846" s="312"/>
      <c r="AN846" s="312"/>
      <c r="AO846" s="313"/>
      <c r="AP846" s="306" t="s">
        <v>635</v>
      </c>
      <c r="AQ846" s="306"/>
      <c r="AR846" s="306"/>
      <c r="AS846" s="306"/>
      <c r="AT846" s="306"/>
      <c r="AU846" s="306"/>
      <c r="AV846" s="306"/>
      <c r="AW846" s="306"/>
      <c r="AX846" s="306"/>
      <c r="AY846">
        <f>COUNTA($C$846)</f>
        <v>1</v>
      </c>
    </row>
    <row r="847" spans="1:51" ht="160.5" customHeight="1" x14ac:dyDescent="0.15">
      <c r="A847" s="386">
        <v>3</v>
      </c>
      <c r="B847" s="386">
        <v>1</v>
      </c>
      <c r="C847" s="405" t="s">
        <v>685</v>
      </c>
      <c r="D847" s="400"/>
      <c r="E847" s="400"/>
      <c r="F847" s="400"/>
      <c r="G847" s="400"/>
      <c r="H847" s="400"/>
      <c r="I847" s="400"/>
      <c r="J847" s="401">
        <v>3000020231002</v>
      </c>
      <c r="K847" s="402"/>
      <c r="L847" s="402"/>
      <c r="M847" s="402"/>
      <c r="N847" s="402"/>
      <c r="O847" s="402"/>
      <c r="P847" s="406" t="s">
        <v>693</v>
      </c>
      <c r="Q847" s="302"/>
      <c r="R847" s="302"/>
      <c r="S847" s="302"/>
      <c r="T847" s="302"/>
      <c r="U847" s="302"/>
      <c r="V847" s="302"/>
      <c r="W847" s="302"/>
      <c r="X847" s="302"/>
      <c r="Y847" s="303">
        <v>69</v>
      </c>
      <c r="Z847" s="304"/>
      <c r="AA847" s="304"/>
      <c r="AB847" s="305"/>
      <c r="AC847" s="307" t="s">
        <v>695</v>
      </c>
      <c r="AD847" s="308"/>
      <c r="AE847" s="308"/>
      <c r="AF847" s="308"/>
      <c r="AG847" s="308"/>
      <c r="AH847" s="309" t="s">
        <v>635</v>
      </c>
      <c r="AI847" s="310"/>
      <c r="AJ847" s="310"/>
      <c r="AK847" s="310"/>
      <c r="AL847" s="311" t="s">
        <v>635</v>
      </c>
      <c r="AM847" s="312"/>
      <c r="AN847" s="312"/>
      <c r="AO847" s="313"/>
      <c r="AP847" s="306" t="s">
        <v>635</v>
      </c>
      <c r="AQ847" s="306"/>
      <c r="AR847" s="306"/>
      <c r="AS847" s="306"/>
      <c r="AT847" s="306"/>
      <c r="AU847" s="306"/>
      <c r="AV847" s="306"/>
      <c r="AW847" s="306"/>
      <c r="AX847" s="306"/>
      <c r="AY847">
        <f>COUNTA($C$847)</f>
        <v>1</v>
      </c>
    </row>
    <row r="848" spans="1:51" ht="160.5" customHeight="1" x14ac:dyDescent="0.15">
      <c r="A848" s="386">
        <v>4</v>
      </c>
      <c r="B848" s="386">
        <v>1</v>
      </c>
      <c r="C848" s="405" t="s">
        <v>686</v>
      </c>
      <c r="D848" s="400"/>
      <c r="E848" s="400"/>
      <c r="F848" s="400"/>
      <c r="G848" s="400"/>
      <c r="H848" s="400"/>
      <c r="I848" s="400"/>
      <c r="J848" s="401">
        <v>6000020271004</v>
      </c>
      <c r="K848" s="402"/>
      <c r="L848" s="402"/>
      <c r="M848" s="402"/>
      <c r="N848" s="402"/>
      <c r="O848" s="402"/>
      <c r="P848" s="406" t="s">
        <v>693</v>
      </c>
      <c r="Q848" s="302"/>
      <c r="R848" s="302"/>
      <c r="S848" s="302"/>
      <c r="T848" s="302"/>
      <c r="U848" s="302"/>
      <c r="V848" s="302"/>
      <c r="W848" s="302"/>
      <c r="X848" s="302"/>
      <c r="Y848" s="303">
        <v>68</v>
      </c>
      <c r="Z848" s="304"/>
      <c r="AA848" s="304"/>
      <c r="AB848" s="305"/>
      <c r="AC848" s="307" t="s">
        <v>695</v>
      </c>
      <c r="AD848" s="308"/>
      <c r="AE848" s="308"/>
      <c r="AF848" s="308"/>
      <c r="AG848" s="308"/>
      <c r="AH848" s="309" t="s">
        <v>635</v>
      </c>
      <c r="AI848" s="310"/>
      <c r="AJ848" s="310"/>
      <c r="AK848" s="310"/>
      <c r="AL848" s="311" t="s">
        <v>635</v>
      </c>
      <c r="AM848" s="312"/>
      <c r="AN848" s="312"/>
      <c r="AO848" s="313"/>
      <c r="AP848" s="306" t="s">
        <v>635</v>
      </c>
      <c r="AQ848" s="306"/>
      <c r="AR848" s="306"/>
      <c r="AS848" s="306"/>
      <c r="AT848" s="306"/>
      <c r="AU848" s="306"/>
      <c r="AV848" s="306"/>
      <c r="AW848" s="306"/>
      <c r="AX848" s="306"/>
      <c r="AY848">
        <f>COUNTA($C$848)</f>
        <v>1</v>
      </c>
    </row>
    <row r="849" spans="1:51" ht="160.5" customHeight="1" x14ac:dyDescent="0.15">
      <c r="A849" s="386">
        <v>5</v>
      </c>
      <c r="B849" s="386">
        <v>1</v>
      </c>
      <c r="C849" s="405" t="s">
        <v>687</v>
      </c>
      <c r="D849" s="400"/>
      <c r="E849" s="400"/>
      <c r="F849" s="400"/>
      <c r="G849" s="400"/>
      <c r="H849" s="400"/>
      <c r="I849" s="400"/>
      <c r="J849" s="401">
        <v>7000020430005</v>
      </c>
      <c r="K849" s="402"/>
      <c r="L849" s="402"/>
      <c r="M849" s="402"/>
      <c r="N849" s="402"/>
      <c r="O849" s="402"/>
      <c r="P849" s="302" t="s">
        <v>693</v>
      </c>
      <c r="Q849" s="302"/>
      <c r="R849" s="302"/>
      <c r="S849" s="302"/>
      <c r="T849" s="302"/>
      <c r="U849" s="302"/>
      <c r="V849" s="302"/>
      <c r="W849" s="302"/>
      <c r="X849" s="302"/>
      <c r="Y849" s="303">
        <v>66</v>
      </c>
      <c r="Z849" s="304"/>
      <c r="AA849" s="304"/>
      <c r="AB849" s="305"/>
      <c r="AC849" s="307" t="s">
        <v>695</v>
      </c>
      <c r="AD849" s="308"/>
      <c r="AE849" s="308"/>
      <c r="AF849" s="308"/>
      <c r="AG849" s="308"/>
      <c r="AH849" s="309" t="s">
        <v>635</v>
      </c>
      <c r="AI849" s="310"/>
      <c r="AJ849" s="310"/>
      <c r="AK849" s="310"/>
      <c r="AL849" s="311" t="s">
        <v>635</v>
      </c>
      <c r="AM849" s="312"/>
      <c r="AN849" s="312"/>
      <c r="AO849" s="313"/>
      <c r="AP849" s="306" t="s">
        <v>635</v>
      </c>
      <c r="AQ849" s="306"/>
      <c r="AR849" s="306"/>
      <c r="AS849" s="306"/>
      <c r="AT849" s="306"/>
      <c r="AU849" s="306"/>
      <c r="AV849" s="306"/>
      <c r="AW849" s="306"/>
      <c r="AX849" s="306"/>
      <c r="AY849">
        <f>COUNTA($C$849)</f>
        <v>1</v>
      </c>
    </row>
    <row r="850" spans="1:51" ht="160.5" customHeight="1" x14ac:dyDescent="0.15">
      <c r="A850" s="386">
        <v>6</v>
      </c>
      <c r="B850" s="386">
        <v>1</v>
      </c>
      <c r="C850" s="405" t="s">
        <v>688</v>
      </c>
      <c r="D850" s="400"/>
      <c r="E850" s="400"/>
      <c r="F850" s="400"/>
      <c r="G850" s="400"/>
      <c r="H850" s="400"/>
      <c r="I850" s="400"/>
      <c r="J850" s="401">
        <v>7000020010006</v>
      </c>
      <c r="K850" s="402"/>
      <c r="L850" s="402"/>
      <c r="M850" s="402"/>
      <c r="N850" s="402"/>
      <c r="O850" s="402"/>
      <c r="P850" s="302" t="s">
        <v>693</v>
      </c>
      <c r="Q850" s="302"/>
      <c r="R850" s="302"/>
      <c r="S850" s="302"/>
      <c r="T850" s="302"/>
      <c r="U850" s="302"/>
      <c r="V850" s="302"/>
      <c r="W850" s="302"/>
      <c r="X850" s="302"/>
      <c r="Y850" s="303">
        <v>60</v>
      </c>
      <c r="Z850" s="304"/>
      <c r="AA850" s="304"/>
      <c r="AB850" s="305"/>
      <c r="AC850" s="307" t="s">
        <v>695</v>
      </c>
      <c r="AD850" s="308"/>
      <c r="AE850" s="308"/>
      <c r="AF850" s="308"/>
      <c r="AG850" s="308"/>
      <c r="AH850" s="309" t="s">
        <v>635</v>
      </c>
      <c r="AI850" s="310"/>
      <c r="AJ850" s="310"/>
      <c r="AK850" s="310"/>
      <c r="AL850" s="311" t="s">
        <v>635</v>
      </c>
      <c r="AM850" s="312"/>
      <c r="AN850" s="312"/>
      <c r="AO850" s="313"/>
      <c r="AP850" s="306" t="s">
        <v>635</v>
      </c>
      <c r="AQ850" s="306"/>
      <c r="AR850" s="306"/>
      <c r="AS850" s="306"/>
      <c r="AT850" s="306"/>
      <c r="AU850" s="306"/>
      <c r="AV850" s="306"/>
      <c r="AW850" s="306"/>
      <c r="AX850" s="306"/>
      <c r="AY850">
        <f>COUNTA($C$850)</f>
        <v>1</v>
      </c>
    </row>
    <row r="851" spans="1:51" ht="160.5" customHeight="1" x14ac:dyDescent="0.15">
      <c r="A851" s="386">
        <v>7</v>
      </c>
      <c r="B851" s="386">
        <v>1</v>
      </c>
      <c r="C851" s="405" t="s">
        <v>689</v>
      </c>
      <c r="D851" s="400"/>
      <c r="E851" s="400"/>
      <c r="F851" s="400"/>
      <c r="G851" s="400"/>
      <c r="H851" s="400"/>
      <c r="I851" s="400"/>
      <c r="J851" s="401">
        <v>4000020120006</v>
      </c>
      <c r="K851" s="402"/>
      <c r="L851" s="402"/>
      <c r="M851" s="402"/>
      <c r="N851" s="402"/>
      <c r="O851" s="402"/>
      <c r="P851" s="302" t="s">
        <v>693</v>
      </c>
      <c r="Q851" s="302"/>
      <c r="R851" s="302"/>
      <c r="S851" s="302"/>
      <c r="T851" s="302"/>
      <c r="U851" s="302"/>
      <c r="V851" s="302"/>
      <c r="W851" s="302"/>
      <c r="X851" s="302"/>
      <c r="Y851" s="303">
        <v>56</v>
      </c>
      <c r="Z851" s="304"/>
      <c r="AA851" s="304"/>
      <c r="AB851" s="305"/>
      <c r="AC851" s="307" t="s">
        <v>695</v>
      </c>
      <c r="AD851" s="308"/>
      <c r="AE851" s="308"/>
      <c r="AF851" s="308"/>
      <c r="AG851" s="308"/>
      <c r="AH851" s="309" t="s">
        <v>635</v>
      </c>
      <c r="AI851" s="310"/>
      <c r="AJ851" s="310"/>
      <c r="AK851" s="310"/>
      <c r="AL851" s="311" t="s">
        <v>635</v>
      </c>
      <c r="AM851" s="312"/>
      <c r="AN851" s="312"/>
      <c r="AO851" s="313"/>
      <c r="AP851" s="306" t="s">
        <v>635</v>
      </c>
      <c r="AQ851" s="306"/>
      <c r="AR851" s="306"/>
      <c r="AS851" s="306"/>
      <c r="AT851" s="306"/>
      <c r="AU851" s="306"/>
      <c r="AV851" s="306"/>
      <c r="AW851" s="306"/>
      <c r="AX851" s="306"/>
      <c r="AY851">
        <f>COUNTA($C$851)</f>
        <v>1</v>
      </c>
    </row>
    <row r="852" spans="1:51" ht="160.5" customHeight="1" x14ac:dyDescent="0.15">
      <c r="A852" s="386">
        <v>8</v>
      </c>
      <c r="B852" s="386">
        <v>1</v>
      </c>
      <c r="C852" s="405" t="s">
        <v>690</v>
      </c>
      <c r="D852" s="400"/>
      <c r="E852" s="400"/>
      <c r="F852" s="400"/>
      <c r="G852" s="400"/>
      <c r="H852" s="400"/>
      <c r="I852" s="400"/>
      <c r="J852" s="401">
        <v>8000020280003</v>
      </c>
      <c r="K852" s="402"/>
      <c r="L852" s="402"/>
      <c r="M852" s="402"/>
      <c r="N852" s="402"/>
      <c r="O852" s="402"/>
      <c r="P852" s="302" t="s">
        <v>693</v>
      </c>
      <c r="Q852" s="302"/>
      <c r="R852" s="302"/>
      <c r="S852" s="302"/>
      <c r="T852" s="302"/>
      <c r="U852" s="302"/>
      <c r="V852" s="302"/>
      <c r="W852" s="302"/>
      <c r="X852" s="302"/>
      <c r="Y852" s="303">
        <v>52</v>
      </c>
      <c r="Z852" s="304"/>
      <c r="AA852" s="304"/>
      <c r="AB852" s="305"/>
      <c r="AC852" s="307" t="s">
        <v>695</v>
      </c>
      <c r="AD852" s="308"/>
      <c r="AE852" s="308"/>
      <c r="AF852" s="308"/>
      <c r="AG852" s="308"/>
      <c r="AH852" s="309" t="s">
        <v>635</v>
      </c>
      <c r="AI852" s="310"/>
      <c r="AJ852" s="310"/>
      <c r="AK852" s="310"/>
      <c r="AL852" s="311" t="s">
        <v>635</v>
      </c>
      <c r="AM852" s="312"/>
      <c r="AN852" s="312"/>
      <c r="AO852" s="313"/>
      <c r="AP852" s="306" t="s">
        <v>635</v>
      </c>
      <c r="AQ852" s="306"/>
      <c r="AR852" s="306"/>
      <c r="AS852" s="306"/>
      <c r="AT852" s="306"/>
      <c r="AU852" s="306"/>
      <c r="AV852" s="306"/>
      <c r="AW852" s="306"/>
      <c r="AX852" s="306"/>
      <c r="AY852">
        <f>COUNTA($C$852)</f>
        <v>1</v>
      </c>
    </row>
    <row r="853" spans="1:51" ht="160.5" customHeight="1" x14ac:dyDescent="0.15">
      <c r="A853" s="386">
        <v>9</v>
      </c>
      <c r="B853" s="386">
        <v>1</v>
      </c>
      <c r="C853" s="405" t="s">
        <v>691</v>
      </c>
      <c r="D853" s="400"/>
      <c r="E853" s="400"/>
      <c r="F853" s="400"/>
      <c r="G853" s="400"/>
      <c r="H853" s="400"/>
      <c r="I853" s="400"/>
      <c r="J853" s="401">
        <v>4000020210005</v>
      </c>
      <c r="K853" s="402"/>
      <c r="L853" s="402"/>
      <c r="M853" s="402"/>
      <c r="N853" s="402"/>
      <c r="O853" s="402"/>
      <c r="P853" s="302" t="s">
        <v>693</v>
      </c>
      <c r="Q853" s="302"/>
      <c r="R853" s="302"/>
      <c r="S853" s="302"/>
      <c r="T853" s="302"/>
      <c r="U853" s="302"/>
      <c r="V853" s="302"/>
      <c r="W853" s="302"/>
      <c r="X853" s="302"/>
      <c r="Y853" s="303">
        <v>52</v>
      </c>
      <c r="Z853" s="304"/>
      <c r="AA853" s="304"/>
      <c r="AB853" s="305"/>
      <c r="AC853" s="307" t="s">
        <v>695</v>
      </c>
      <c r="AD853" s="308"/>
      <c r="AE853" s="308"/>
      <c r="AF853" s="308"/>
      <c r="AG853" s="308"/>
      <c r="AH853" s="309" t="s">
        <v>635</v>
      </c>
      <c r="AI853" s="310"/>
      <c r="AJ853" s="310"/>
      <c r="AK853" s="310"/>
      <c r="AL853" s="311" t="s">
        <v>635</v>
      </c>
      <c r="AM853" s="312"/>
      <c r="AN853" s="312"/>
      <c r="AO853" s="313"/>
      <c r="AP853" s="306" t="s">
        <v>635</v>
      </c>
      <c r="AQ853" s="306"/>
      <c r="AR853" s="306"/>
      <c r="AS853" s="306"/>
      <c r="AT853" s="306"/>
      <c r="AU853" s="306"/>
      <c r="AV853" s="306"/>
      <c r="AW853" s="306"/>
      <c r="AX853" s="306"/>
      <c r="AY853">
        <f>COUNTA($C$853)</f>
        <v>1</v>
      </c>
    </row>
    <row r="854" spans="1:51" ht="160.5" customHeight="1" x14ac:dyDescent="0.15">
      <c r="A854" s="386">
        <v>10</v>
      </c>
      <c r="B854" s="386">
        <v>1</v>
      </c>
      <c r="C854" s="405" t="s">
        <v>692</v>
      </c>
      <c r="D854" s="400"/>
      <c r="E854" s="400"/>
      <c r="F854" s="400"/>
      <c r="G854" s="400"/>
      <c r="H854" s="400"/>
      <c r="I854" s="400"/>
      <c r="J854" s="401">
        <v>1000020230006</v>
      </c>
      <c r="K854" s="402"/>
      <c r="L854" s="402"/>
      <c r="M854" s="402"/>
      <c r="N854" s="402"/>
      <c r="O854" s="402"/>
      <c r="P854" s="302" t="s">
        <v>693</v>
      </c>
      <c r="Q854" s="302"/>
      <c r="R854" s="302"/>
      <c r="S854" s="302"/>
      <c r="T854" s="302"/>
      <c r="U854" s="302"/>
      <c r="V854" s="302"/>
      <c r="W854" s="302"/>
      <c r="X854" s="302"/>
      <c r="Y854" s="303">
        <v>51</v>
      </c>
      <c r="Z854" s="304"/>
      <c r="AA854" s="304"/>
      <c r="AB854" s="305"/>
      <c r="AC854" s="307" t="s">
        <v>695</v>
      </c>
      <c r="AD854" s="308"/>
      <c r="AE854" s="308"/>
      <c r="AF854" s="308"/>
      <c r="AG854" s="308"/>
      <c r="AH854" s="309" t="s">
        <v>635</v>
      </c>
      <c r="AI854" s="310"/>
      <c r="AJ854" s="310"/>
      <c r="AK854" s="310"/>
      <c r="AL854" s="311" t="s">
        <v>635</v>
      </c>
      <c r="AM854" s="312"/>
      <c r="AN854" s="312"/>
      <c r="AO854" s="313"/>
      <c r="AP854" s="306" t="s">
        <v>635</v>
      </c>
      <c r="AQ854" s="306"/>
      <c r="AR854" s="306"/>
      <c r="AS854" s="306"/>
      <c r="AT854" s="306"/>
      <c r="AU854" s="306"/>
      <c r="AV854" s="306"/>
      <c r="AW854" s="306"/>
      <c r="AX854" s="306"/>
      <c r="AY854">
        <f>COUNTA($C$854)</f>
        <v>1</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t="s">
        <v>635</v>
      </c>
      <c r="D1110" s="872"/>
      <c r="E1110" s="247" t="s">
        <v>708</v>
      </c>
      <c r="F1110" s="871"/>
      <c r="G1110" s="871"/>
      <c r="H1110" s="871"/>
      <c r="I1110" s="871"/>
      <c r="J1110" s="401" t="s">
        <v>708</v>
      </c>
      <c r="K1110" s="402"/>
      <c r="L1110" s="402"/>
      <c r="M1110" s="402"/>
      <c r="N1110" s="402"/>
      <c r="O1110" s="402"/>
      <c r="P1110" s="406" t="s">
        <v>708</v>
      </c>
      <c r="Q1110" s="302"/>
      <c r="R1110" s="302"/>
      <c r="S1110" s="302"/>
      <c r="T1110" s="302"/>
      <c r="U1110" s="302"/>
      <c r="V1110" s="302"/>
      <c r="W1110" s="302"/>
      <c r="X1110" s="302"/>
      <c r="Y1110" s="303" t="s">
        <v>708</v>
      </c>
      <c r="Z1110" s="304"/>
      <c r="AA1110" s="304"/>
      <c r="AB1110" s="305"/>
      <c r="AC1110" s="307" t="s">
        <v>635</v>
      </c>
      <c r="AD1110" s="308"/>
      <c r="AE1110" s="308"/>
      <c r="AF1110" s="308"/>
      <c r="AG1110" s="308"/>
      <c r="AH1110" s="309" t="s">
        <v>708</v>
      </c>
      <c r="AI1110" s="310"/>
      <c r="AJ1110" s="310"/>
      <c r="AK1110" s="310"/>
      <c r="AL1110" s="311" t="s">
        <v>708</v>
      </c>
      <c r="AM1110" s="312"/>
      <c r="AN1110" s="312"/>
      <c r="AO1110" s="313"/>
      <c r="AP1110" s="306" t="s">
        <v>708</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90">
    <cfRule type="expression" dxfId="2091" priority="13881">
      <formula>IF(RIGHT(TEXT(Y790,"0.#"),1)=".",FALSE,TRUE)</formula>
    </cfRule>
    <cfRule type="expression" dxfId="2090" priority="13882">
      <formula>IF(RIGHT(TEXT(Y790,"0.#"),1)=".",TRUE,FALSE)</formula>
    </cfRule>
  </conditionalFormatting>
  <conditionalFormatting sqref="Y799">
    <cfRule type="expression" dxfId="2089" priority="13877">
      <formula>IF(RIGHT(TEXT(Y799,"0.#"),1)=".",FALSE,TRUE)</formula>
    </cfRule>
    <cfRule type="expression" dxfId="2088" priority="13878">
      <formula>IF(RIGHT(TEXT(Y799,"0.#"),1)=".",TRUE,FALSE)</formula>
    </cfRule>
  </conditionalFormatting>
  <conditionalFormatting sqref="Y830:Y837 Y828 Y817:Y824 Y815 Y804:Y811 Y802">
    <cfRule type="expression" dxfId="2087" priority="13659">
      <formula>IF(RIGHT(TEXT(Y802,"0.#"),1)=".",FALSE,TRUE)</formula>
    </cfRule>
    <cfRule type="expression" dxfId="2086" priority="13660">
      <formula>IF(RIGHT(TEXT(Y802,"0.#"),1)=".",TRUE,FALSE)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91:Y798 Y789">
    <cfRule type="expression" dxfId="2079" priority="13683">
      <formula>IF(RIGHT(TEXT(Y789,"0.#"),1)=".",FALSE,TRUE)</formula>
    </cfRule>
    <cfRule type="expression" dxfId="2078" priority="13684">
      <formula>IF(RIGHT(TEXT(Y789,"0.#"),1)=".",TRUE,FALSE)</formula>
    </cfRule>
  </conditionalFormatting>
  <conditionalFormatting sqref="AU790">
    <cfRule type="expression" dxfId="2077" priority="13681">
      <formula>IF(RIGHT(TEXT(AU790,"0.#"),1)=".",FALSE,TRUE)</formula>
    </cfRule>
    <cfRule type="expression" dxfId="2076" priority="13682">
      <formula>IF(RIGHT(TEXT(AU790,"0.#"),1)=".",TRUE,FALSE)</formula>
    </cfRule>
  </conditionalFormatting>
  <conditionalFormatting sqref="AU799">
    <cfRule type="expression" dxfId="2075" priority="13679">
      <formula>IF(RIGHT(TEXT(AU799,"0.#"),1)=".",FALSE,TRUE)</formula>
    </cfRule>
    <cfRule type="expression" dxfId="2074" priority="13680">
      <formula>IF(RIGHT(TEXT(AU799,"0.#"),1)=".",TRUE,FALSE)</formula>
    </cfRule>
  </conditionalFormatting>
  <conditionalFormatting sqref="AU791:AU798 AU789">
    <cfRule type="expression" dxfId="2073" priority="13677">
      <formula>IF(RIGHT(TEXT(AU789,"0.#"),1)=".",FALSE,TRUE)</formula>
    </cfRule>
    <cfRule type="expression" dxfId="2072" priority="13678">
      <formula>IF(RIGHT(TEXT(AU789,"0.#"),1)=".",TRUE,FALSE)</formula>
    </cfRule>
  </conditionalFormatting>
  <conditionalFormatting sqref="Y829 Y816 Y803">
    <cfRule type="expression" dxfId="2071" priority="13663">
      <formula>IF(RIGHT(TEXT(Y803,"0.#"),1)=".",FALSE,TRUE)</formula>
    </cfRule>
    <cfRule type="expression" dxfId="2070" priority="13664">
      <formula>IF(RIGHT(TEXT(Y803,"0.#"),1)=".",TRUE,FALSE)</formula>
    </cfRule>
  </conditionalFormatting>
  <conditionalFormatting sqref="Y838 Y825 Y812">
    <cfRule type="expression" dxfId="2069" priority="13661">
      <formula>IF(RIGHT(TEXT(Y812,"0.#"),1)=".",FALSE,TRUE)</formula>
    </cfRule>
    <cfRule type="expression" dxfId="2068" priority="13662">
      <formula>IF(RIGHT(TEXT(Y812,"0.#"),1)=".",TRUE,FALSE)</formula>
    </cfRule>
  </conditionalFormatting>
  <conditionalFormatting sqref="AU829 AU816 AU803">
    <cfRule type="expression" dxfId="2067" priority="13657">
      <formula>IF(RIGHT(TEXT(AU803,"0.#"),1)=".",FALSE,TRUE)</formula>
    </cfRule>
    <cfRule type="expression" dxfId="2066" priority="13658">
      <formula>IF(RIGHT(TEXT(AU803,"0.#"),1)=".",TRUE,FALSE)</formula>
    </cfRule>
  </conditionalFormatting>
  <conditionalFormatting sqref="AU838 AU825 AU812">
    <cfRule type="expression" dxfId="2065" priority="13655">
      <formula>IF(RIGHT(TEXT(AU812,"0.#"),1)=".",FALSE,TRUE)</formula>
    </cfRule>
    <cfRule type="expression" dxfId="2064" priority="13656">
      <formula>IF(RIGHT(TEXT(AU812,"0.#"),1)=".",TRUE,FALSE)</formula>
    </cfRule>
  </conditionalFormatting>
  <conditionalFormatting sqref="AU830:AU837 AU828 AU817:AU824 AU815 AU804:AU811 AU802">
    <cfRule type="expression" dxfId="2063" priority="13653">
      <formula>IF(RIGHT(TEXT(AU802,"0.#"),1)=".",FALSE,TRUE)</formula>
    </cfRule>
    <cfRule type="expression" dxfId="2062" priority="13654">
      <formula>IF(RIGHT(TEXT(AU802,"0.#"),1)=".",TRUE,FALSE)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AQ120">
    <cfRule type="expression" dxfId="3" priority="3">
      <formula>IF(RIGHT(TEXT(AQ120,"0.#"),1)=".",FALSE,TRUE)</formula>
    </cfRule>
    <cfRule type="expression" dxfId="2" priority="4">
      <formula>IF(RIGHT(TEXT(AQ120,"0.#"),1)=".",TRUE,FALSE)</formula>
    </cfRule>
  </conditionalFormatting>
  <conditionalFormatting sqref="AQ123">
    <cfRule type="expression" dxfId="1" priority="1">
      <formula>IF(RIGHT(TEXT(AQ123,"0.#"),1)=".",FALSE,TRUE)</formula>
    </cfRule>
    <cfRule type="expression" dxfId="0" priority="2">
      <formula>IF(RIGHT(TEXT(AQ123,"0.#"),1)=".",TRUE,FALSE)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669</v>
      </c>
      <c r="H2" s="13" t="str">
        <f>IF(G2="","",F2)</f>
        <v>一般会計</v>
      </c>
      <c r="I2" s="13" t="str">
        <f>IF(H2="","",IF(I1&lt;&gt;"",CONCATENATE(I1,"、",H2),H2))</f>
        <v>一般会計</v>
      </c>
      <c r="K2" s="14" t="s">
        <v>102</v>
      </c>
      <c r="L2" s="15" t="s">
        <v>669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669</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t="s">
        <v>669</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2021-05-24T08:49:53Z</dcterms:modified>
</cp:coreProperties>
</file>