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厚生年金勘定\2021（令和3）年度\R３’執行\10    行政事業レビューシート\0205 中間報告\02 作成資料\"/>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255" i="3"/>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<sst xmlns="http://schemas.openxmlformats.org/spreadsheetml/2006/main" count="2350" uniqueCount="685">
  <si>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</si>
  <si>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</si>
  <si>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</si>
  <si>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</si>
  <si>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</si>
  <si>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</si>
  <si>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</si>
  <si>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</si>
  <si>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</si>
  <si>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</si>
  <si>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</si>
  <si>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</si>
  <si>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</si>
  <si>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</si>
  <si>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</si>
  <si>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</si>
  <si>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</si>
  <si>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</si>
  <si>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</si>
  <si>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</si>
  <si>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</si>
  <si>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</si>
  <si>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</si>
  <si>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</si>
  <si>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</si>
  <si>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</si>
  <si>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</si>
  <si>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</si>
  <si>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</si>
  <si>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</si>
  <si>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</si>
  <si>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</si>
  <si>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</si>
  <si>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</si>
  <si>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</si>
  <si>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</si>
  <si>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</si>
  <si>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</si>
  <si>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</si>
  <si>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</si>
  <si>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</si>
  <si>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</si>
  <si>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</si>
  <si>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</si>
  <si>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</si>
  <si>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</si>
  <si>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</si>
  <si>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</si>
  <si>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</si>
  <si>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</si>
  <si>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</si>
  <si>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</si>
  <si>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</si>
  <si>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</si>
  <si>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</si>
  <si>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</si>
  <si>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</si>
  <si>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</si>
  <si>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</si>
  <si>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</si>
  <si>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</si>
  <si>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</si>
  <si>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</si>
  <si>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</si>
  <si>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</si>
  <si>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</si>
  <si>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</si>
  <si>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</si>
  <si>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</si>
  <si>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</si>
  <si>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</si>
  <si>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</si>
  <si>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</si>
  <si>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</si>
  <si>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</si>
  <si>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</si>
  <si>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</si>
  <si>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</si>
  <si>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</si>
  <si>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</si>
  <si>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</si>
  <si>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</si>
  <si>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</si>
  <si>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</si>
  <si>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</si>
  <si>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</si>
  <si>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</si>
  <si>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</si>
  <si>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</si>
  <si>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</si>
  <si>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</si>
  <si>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</si>
  <si>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</si>
  <si>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</si>
  <si>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</si>
  <si>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</si>
  <si>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</si>
  <si>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</si>
  <si>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</si>
  <si>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</si>
  <si>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</si>
  <si>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</si>
  <si>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</si>
  <si>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</si>
  <si>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</si>
  <si>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</si>
  <si>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</si>
  <si>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</si>
  <si>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</si>
  <si>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</si>
  <si>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</si>
  <si>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</si>
  <si>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</si>
  <si>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</si>
  <si>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</si>
  <si>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</si>
  <si>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</si>
  <si>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</si>
  <si>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</si>
  <si>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</si>
  <si>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</si>
  <si>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</si>
  <si>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</si>
  <si>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</si>
  <si>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</si>
  <si>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</si>
  <si>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</si>
  <si>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</si>
  <si>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</si>
  <si>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</si>
  <si>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</si>
  <si>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</si>
  <si>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</si>
  <si>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</si>
  <si>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</si>
  <si>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</si>
  <si>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</si>
  <si>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</si>
  <si>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</si>
  <si>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</si>
  <si>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</si>
  <si>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</si>
  <si>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</si>
  <si>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</si>
  <si>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</si>
  <si>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</si>
  <si>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</si>
  <si>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</si>
  <si>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</si>
  <si>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</si>
  <si>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</si>
  <si>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</si>
  <si>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</si>
  <si>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</si>
  <si>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</si>
  <si>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</si>
  <si>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</si>
  <si>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</si>
  <si>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</si>
  <si>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</si>
  <si>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</si>
  <si>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</si>
  <si>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</si>
  <si>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</si>
  <si>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</si>
  <si>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</si>
  <si>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</si>
  <si>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</si>
  <si>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</si>
  <si>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</si>
  <si>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</si>
  <si>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</si>
  <si>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</si>
  <si>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</si>
  <si>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</si>
  <si>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</si>
  <si>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</si>
  <si>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</si>
  <si>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</si>
  <si>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</si>
  <si>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</si>
  <si>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</si>
  <si>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</si>
  <si>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</si>
  <si>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</si>
  <si>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</si>
  <si>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</si>
  <si>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</si>
  <si>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</si>
  <si>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</si>
  <si>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</si>
  <si>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</si>
  <si>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</si>
  <si>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</si>
  <si>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</si>
  <si>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</si>
  <si>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</si>
  <si>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</si>
  <si>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</si>
  <si>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</si>
  <si>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</si>
  <si>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</si>
  <si>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</si>
  <si>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</si>
  <si>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</si>
  <si>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</si>
  <si>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</si>
  <si>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</si>
  <si>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</si>
  <si>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</si>
  <si>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</si>
  <si>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</si>
  <si>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</si>
  <si>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</si>
  <si>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</si>
  <si>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</si>
  <si>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</si>
  <si>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</si>
  <si>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</si>
  <si>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</si>
  <si>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</si>
  <si>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</si>
  <si>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</si>
  <si>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</si>
  <si>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</si>
  <si>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</si>
  <si>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</si>
  <si>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</si>
  <si>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</si>
  <si>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</si>
  <si>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</si>
  <si>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</si>
  <si>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</si>
  <si>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</si>
  <si>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</si>
  <si>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</si>
  <si>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</si>
  <si>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</si>
  <si>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</si>
  <si>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</si>
  <si>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</si>
  <si>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</si>
  <si>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</si>
  <si>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</si>
  <si>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</si>
  <si>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</si>
  <si>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</si>
  <si>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</si>
  <si>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</si>
  <si>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</si>
  <si>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</si>
  <si>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</si>
  <si>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</si>
  <si>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</si>
  <si>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</si>
  <si>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</si>
  <si>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</si>
  <si>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</si>
  <si>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</si>
  <si>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</si>
  <si>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</si>
  <si>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</si>
  <si>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</si>
  <si>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</si>
  <si>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</si>
  <si>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</si>
  <si>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</si>
  <si>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</si>
  <si>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</si>
  <si>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</si>
  <si>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</si>
  <si>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</si>
  <si>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</si>
  <si>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</si>
  <si>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</si>
  <si>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</si>
  <si>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</si>
  <si>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</si>
  <si>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</si>
  <si>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</si>
  <si>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</si>
  <si>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</si>
  <si>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</si>
  <si>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</si>
  <si>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</si>
  <si>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</si>
  <si>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</si>
  <si>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</si>
  <si>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</si>
  <si>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</si>
  <si>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</si>
  <si>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</si>
  <si>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</si>
  <si>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</si>
  <si>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</si>
  <si>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</si>
  <si>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</si>
  <si>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</si>
  <si>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</si>
  <si>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</si>
  <si>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</si>
  <si>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</si>
  <si>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</si>
  <si>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</si>
  <si>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</si>
  <si>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</si>
  <si>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</si>
  <si>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</si>
  <si>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</si>
  <si>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</si>
  <si>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</si>
  <si>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</si>
  <si>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</si>
  <si>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</si>
  <si>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</si>
  <si>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</si>
  <si>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</si>
  <si>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</si>
  <si>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</si>
  <si>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</si>
  <si>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</si>
  <si>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</si>
  <si>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</si>
  <si>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</si>
  <si>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</si>
  <si>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</si>
  <si>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</si>
  <si>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</si>
  <si>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</si>
  <si>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</si>
  <si>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</si>
  <si>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</si>
  <si>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</si>
  <si>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</si>
  <si>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</si>
  <si>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</si>
  <si>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</si>
  <si>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</si>
  <si>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</si>
  <si>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</si>
  <si>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</si>
  <si>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</si>
  <si>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</si>
  <si>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</si>
  <si>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</si>
  <si>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</si>
  <si>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</si>
  <si>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</si>
  <si>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</si>
  <si>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</si>
  <si>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</si>
  <si>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</si>
  <si>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</si>
  <si>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</si>
  <si>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</si>
  <si>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</si>
  <si>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</si>
  <si>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</si>
  <si>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</si>
  <si>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</si>
  <si>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</si>
  <si>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</si>
  <si>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</si>
  <si>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</si>
  <si>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</si>
  <si>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</si>
  <si>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</si>
  <si>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</si>
  <si>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</si>
  <si>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</si>
  <si>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</si>
  <si>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</si>
  <si>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</si>
  <si>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</si>
  <si>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</si>
  <si>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</si>
  <si>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</si>
  <si>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</si>
  <si>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</si>
  <si>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</si>
  <si>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</si>
  <si>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</si>
  <si>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</si>
  <si>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</si>
  <si>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</si>
  <si>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</si>
  <si>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</si>
  <si>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</si>
  <si>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</si>
  <si>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</si>
  <si>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</si>
  <si>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</si>
  <si>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</si>
  <si>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</si>
  <si>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</si>
  <si>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</si>
  <si>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</si>
  <si>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</si>
  <si>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</si>
  <si>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</si>
  <si>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</si>
  <si>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</si>
  <si>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</si>
  <si>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</si>
  <si>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</si>
  <si>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</si>
  <si>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</si>
  <si>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</si>
  <si>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</si>
  <si>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</si>
  <si>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</si>
  <si>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</si>
  <si>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</si>
  <si>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</si>
  <si>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</si>
  <si>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</si>
  <si>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</si>
  <si>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</si>
  <si>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</si>
  <si>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</si>
  <si>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</si>
  <si>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</si>
  <si>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</si>
  <si>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</si>
  <si>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</si>
  <si>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</si>
  <si>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</si>
  <si>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</si>
  <si>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</si>
  <si>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</si>
  <si>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</si>
  <si>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</si>
  <si>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</si>
  <si>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</si>
  <si>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</si>
  <si>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</si>
  <si>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</si>
  <si>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</si>
  <si>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</si>
  <si>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</si>
  <si>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</si>
  <si>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</si>
  <si>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</si>
  <si>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</si>
  <si>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</si>
  <si>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</si>
  <si>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</si>
  <si>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</si>
  <si>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</si>
  <si>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</si>
  <si>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</si>
  <si>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</si>
  <si>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</si>
  <si>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</si>
  <si>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</si>
  <si>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</si>
  <si>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</si>
  <si>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</si>
  <si>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</si>
  <si>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</si>
  <si>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</si>
  <si>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</si>
  <si>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</si>
  <si>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</si>
  <si>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</si>
  <si>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</si>
  <si>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</si>
  <si>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</si>
  <si>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</si>
  <si>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</si>
  <si>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</si>
  <si>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</si>
  <si>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</si>
  <si>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</si>
  <si>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</si>
  <si>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</si>
  <si>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</si>
  <si>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</si>
  <si>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</si>
  <si>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</si>
  <si>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</si>
  <si>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</si>
  <si>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</si>
  <si>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</si>
  <si>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</si>
  <si>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</si>
  <si>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</si>
  <si>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</si>
  <si>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</si>
  <si>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</si>
  <si>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</si>
  <si>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</si>
  <si>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</si>
  <si>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</si>
  <si>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</si>
  <si>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</si>
  <si>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</si>
  <si>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</si>
  <si>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</si>
  <si>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</si>
  <si>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</si>
  <si>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</si>
  <si>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</si>
  <si>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</si>
  <si>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</si>
  <si>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</si>
  <si>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</si>
  <si>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</si>
  <si>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</si>
  <si>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</si>
  <si>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</si>
  <si>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</si>
  <si>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</si>
  <si>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</si>
  <si>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</si>
  <si>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</si>
  <si>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</si>
  <si>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</si>
  <si>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</si>
  <si>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</si>
  <si>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</si>
  <si>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</si>
  <si>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</si>
  <si>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</si>
  <si>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</si>
  <si>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</si>
  <si>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</si>
  <si>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</si>
  <si>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</si>
  <si>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</si>
  <si>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</si>
  <si>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</si>
  <si>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</si>
  <si>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</si>
  <si>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</si>
  <si>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</si>
  <si>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</si>
  <si>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</si>
  <si>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</si>
  <si>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</si>
  <si>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</si>
  <si>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</si>
  <si>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</si>
  <si>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</si>
  <si>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</si>
  <si>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</si>
  <si>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</si>
  <si>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</si>
  <si>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</si>
  <si>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</si>
  <si>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</si>
  <si>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</si>
  <si>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</si>
  <si>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</si>
  <si>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</si>
  <si>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</si>
  <si>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</si>
  <si>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</si>
  <si>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</si>
  <si>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</si>
  <si>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</si>
  <si>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</si>
  <si>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</si>
  <si>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</si>
  <si>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</si>
  <si>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</si>
  <si>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</si>
  <si>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</si>
  <si>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</si>
  <si>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</si>
  <si>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</si>
  <si>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</si>
  <si>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</si>
  <si>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</si>
  <si>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</si>
  <si>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</si>
  <si>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</si>
  <si>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</si>
  <si>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</si>
  <si>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</si>
  <si>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</si>
  <si>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</si>
  <si>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</si>
  <si>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</si>
  <si>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</si>
  <si>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</si>
  <si>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</si>
  <si>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</si>
  <si>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</si>
  <si>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</si>
  <si>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</si>
  <si>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</si>
  <si>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</si>
  <si>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</si>
  <si>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</si>
  <si>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</si>
  <si>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</si>
  <si>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</si>
  <si>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</si>
  <si>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</si>
  <si>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</si>
  <si>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</si>
  <si>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</si>
  <si>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</si>
  <si>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</si>
  <si>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</si>
  <si>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</si>
  <si>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</si>
  <si>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</si>
  <si>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</si>
  <si>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</si>
  <si>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</si>
  <si>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</si>
  <si>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</si>
  <si>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</si>
  <si>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</si>
  <si>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</si>
  <si>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</si>
  <si>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</si>
  <si>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</si>
  <si>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</si>
  <si>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</si>
  <si>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</si>
  <si>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</si>
  <si>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</si>
  <si>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</si>
  <si>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</si>
  <si>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</si>
  <si>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</si>
  <si>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</si>
  <si>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</si>
  <si>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</si>
  <si>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保険給付に必要な経費
（年金特別会計厚生年金勘定）</t>
  </si>
  <si>
    <t>昭和１７年度</t>
    <rPh sb="0" eb="2">
      <t>ショウワ</t>
    </rPh>
    <rPh sb="4" eb="5">
      <t>ネン</t>
    </rPh>
    <rPh sb="5" eb="6">
      <t>ド</t>
    </rPh>
    <phoneticPr fontId="5"/>
  </si>
  <si>
    <t>終了予定なし</t>
    <rPh sb="0" eb="2">
      <t>シュウリョウ</t>
    </rPh>
    <rPh sb="2" eb="4">
      <t>ヨテイ</t>
    </rPh>
    <phoneticPr fontId="5"/>
  </si>
  <si>
    <t>年金局</t>
    <rPh sb="0" eb="3">
      <t>ネンキンキョク</t>
    </rPh>
    <phoneticPr fontId="5"/>
  </si>
  <si>
    <t>総務課</t>
    <rPh sb="0" eb="3">
      <t>ソウムカ</t>
    </rPh>
    <phoneticPr fontId="5"/>
  </si>
  <si>
    <t>厚生労働省</t>
  </si>
  <si>
    <t>○</t>
  </si>
  <si>
    <t>厚生年金保険法第32条
国民年金法等の一部を改正する法律附則第78条</t>
  </si>
  <si>
    <t>-</t>
  </si>
  <si>
    <t>-</t>
    <phoneticPr fontId="5"/>
  </si>
  <si>
    <t>被保険者・事業主が納付した保険料、国庫負担金及び基礎年金勘定からの基礎年金相当給付費の繰入金等を財源として、厚生年金の給付を行う。</t>
  </si>
  <si>
    <t>保険給付費</t>
    <rPh sb="0" eb="2">
      <t>ホケン</t>
    </rPh>
    <rPh sb="2" eb="5">
      <t>キュウフヒ</t>
    </rPh>
    <phoneticPr fontId="5"/>
  </si>
  <si>
    <t>－</t>
    <phoneticPr fontId="5"/>
  </si>
  <si>
    <t>本経費は、被保険者期間中の保険料納付記録に基づき裁定された厚生年金の給付費であり、定量的な目標を設定できない。</t>
  </si>
  <si>
    <t>被保険者期間中の保険料納付記録に基づき裁定された厚生年金を適切に給付する。</t>
  </si>
  <si>
    <t>年金受給者に対し、着実に給付する。</t>
  </si>
  <si>
    <t>億円</t>
    <rPh sb="0" eb="2">
      <t>オクエン</t>
    </rPh>
    <phoneticPr fontId="5"/>
  </si>
  <si>
    <t>千人</t>
    <rPh sb="0" eb="2">
      <t>センニン</t>
    </rPh>
    <phoneticPr fontId="5"/>
  </si>
  <si>
    <t>本経費は、被保険者期間中の保険料納付記録に基づき裁定された厚生年金の給付費であり、単位当たりコストの算出になじまない。</t>
  </si>
  <si>
    <t>施策大目標１　老後生活の経済的自立の基礎となる所得保障の充実を図ること</t>
  </si>
  <si>
    <t>Ⅹ－１－１　国民に信頼される持続可能な公的年金制度等を構築し、適正な事業運営を図ること</t>
    <rPh sb="25" eb="26">
      <t>トウ</t>
    </rPh>
    <phoneticPr fontId="5"/>
  </si>
  <si>
    <t>上位施策を達成するために、年金受給者に対し、着実に給付する。
また、本経費は、被保険者期間中の保険料納付記録に基づき裁定された厚生年金の給付費であり、測定指標を設定できない。</t>
  </si>
  <si>
    <t>本事業は、法律に基づき、労働者の老齢、障害又は死亡について給付し、労働者及びその遺族の生活の安定と福祉の向上に寄与することを目的としており、安定的かつ継続的に行うことが求められる必要不可欠な事業である。</t>
  </si>
  <si>
    <t>本事業を安定的かつ継続的に行うために、国の責務において実施することが必要不可欠である。</t>
  </si>
  <si>
    <t>本事業は、労働者及びその遺族の生活の安定と福祉の向上のため、法律に基づき、国の責務において実施すべき優先度が高い事業である。</t>
  </si>
  <si>
    <t>厚生年金保険法に基づく被保険者や被保険者であった者等への保険給付であり、受益者との負担関係は妥当である。</t>
  </si>
  <si>
    <t>厚生年金保険法に基づく受給者への保険給付であり、必要な経費に限定されている。</t>
  </si>
  <si>
    <t>代替指標の実績は目的に見合ったものになっている。</t>
  </si>
  <si>
    <t>活動実績はほぼ見込みどおり推移している。</t>
  </si>
  <si>
    <t>‐</t>
  </si>
  <si>
    <t>無</t>
  </si>
  <si>
    <t>当該支出は、厚生年金保険法等に基づき、労働者とその遺族に対して老齢、障害又は死亡に関する給付に充てるものであり、必要性、有効性等が認められる。</t>
  </si>
  <si>
    <t>引き続き、年金受給者への給付費の支払いに支障をきたさぬように、支払実績等を踏まえ必要な予算額を確保するとともに、適正な執行を行うなどの取組を進める。</t>
  </si>
  <si>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</si>
  <si>
    <t>827</t>
    <phoneticPr fontId="5"/>
  </si>
  <si>
    <t>648</t>
    <phoneticPr fontId="5"/>
  </si>
  <si>
    <t>797</t>
    <phoneticPr fontId="5"/>
  </si>
  <si>
    <t>799</t>
    <phoneticPr fontId="5"/>
  </si>
  <si>
    <t>810</t>
    <phoneticPr fontId="5"/>
  </si>
  <si>
    <t>776</t>
    <phoneticPr fontId="5"/>
  </si>
  <si>
    <t>775</t>
    <phoneticPr fontId="5"/>
  </si>
  <si>
    <t>771</t>
    <phoneticPr fontId="5"/>
  </si>
  <si>
    <t>保険給付費</t>
  </si>
  <si>
    <t>年金受給者等</t>
    <rPh sb="0" eb="2">
      <t>ネンキン</t>
    </rPh>
    <rPh sb="2" eb="5">
      <t>ジュキュウシャ</t>
    </rPh>
    <rPh sb="5" eb="6">
      <t>トウ</t>
    </rPh>
    <phoneticPr fontId="5"/>
  </si>
  <si>
    <t>老齢・障害又は死亡等に関して必要な給付の支払</t>
  </si>
  <si>
    <t>-</t>
    <phoneticPr fontId="5"/>
  </si>
  <si>
    <t>被保険者期間中の保険料納付記録に基づき裁定された厚生年金を適切に給付する。
平成30年度　給付費　236,831億円　受給者　35,191千人
令和元年度　給付費　235,717億円　受給者　35,350千人
令和２年度　 給付費　集計中</t>
    <rPh sb="38" eb="40">
      <t>ヘイセイ</t>
    </rPh>
    <rPh sb="72" eb="74">
      <t>レイワ</t>
    </rPh>
    <rPh sb="74" eb="75">
      <t>モト</t>
    </rPh>
    <rPh sb="89" eb="91">
      <t>オクエン</t>
    </rPh>
    <rPh sb="92" eb="95">
      <t>ジュキュウシャ</t>
    </rPh>
    <rPh sb="102" eb="104">
      <t>センニン</t>
    </rPh>
    <rPh sb="105" eb="107">
      <t>レイワ</t>
    </rPh>
    <rPh sb="108" eb="110">
      <t>ネンド</t>
    </rPh>
    <rPh sb="112" eb="115">
      <t>キュウフヒ</t>
    </rPh>
    <rPh sb="116" eb="119">
      <t>シュウケイチュウ</t>
    </rPh>
    <phoneticPr fontId="5"/>
  </si>
  <si>
    <t>A.年金受給者等</t>
    <rPh sb="2" eb="4">
      <t>ネンキン</t>
    </rPh>
    <rPh sb="4" eb="7">
      <t>ジュキュウシャ</t>
    </rPh>
    <rPh sb="7" eb="8">
      <t>トウ</t>
    </rPh>
    <phoneticPr fontId="5"/>
  </si>
  <si>
    <t>738</t>
    <phoneticPr fontId="5"/>
  </si>
  <si>
    <t>厚労</t>
  </si>
  <si>
    <t>労働者の老齢、障害又は死亡について、労働者及びその遺族の生活の安定と福祉の向上に寄与するための厚生年金の給付を行う。</t>
    <phoneticPr fontId="5"/>
  </si>
  <si>
    <t>総務課長（事務代理）
岡部　史哉</t>
    <rPh sb="0" eb="2">
      <t>ソウム</t>
    </rPh>
    <rPh sb="2" eb="4">
      <t>カチョウ</t>
    </rPh>
    <rPh sb="5" eb="7">
      <t>ジム</t>
    </rPh>
    <rPh sb="7" eb="9">
      <t>ダイリ</t>
    </rPh>
    <rPh sb="11" eb="13">
      <t>オカベ</t>
    </rPh>
    <rPh sb="14" eb="15">
      <t>フミ</t>
    </rPh>
    <rPh sb="15" eb="16">
      <t>ヤ</t>
    </rPh>
    <phoneticPr fontId="5"/>
  </si>
  <si>
    <t>・被保険者が老齢となって所得の減少等により生活の安定が損なわれることを防止することを目的として、原則65歳以降支給（老齢厚生年金）
・疾病や負傷により障害となり、日常生活に制限を受けるような状態になった場合に、障害の程度に応じて支給（障害厚生年金）
・被保険者又は被保険者であった者が死亡した場合に、その当時生計を維持されていた妻等に支給（遺族厚生年金）
・老齢年金の受給権を有しない者に経過的に支給する脱退一時金等の支給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</si>
</sst>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50800</xdr:colOff>
      <xdr:row>18</xdr:row>
      <xdr:rowOff>50800</xdr:rowOff>
    </xdr:from>
    <xdr:to>
      <xdr:col>36</xdr:col>
      <xdr:colOff>0</xdr:colOff>
      <xdr:row>19</xdr:row>
      <xdr:rowOff>0</xdr:rowOff>
    </xdr:to>
    <xdr:sp macro="" textlink="">
      <xdr:nvSpPr>
        <xdr:cNvPr id="6" name="テキスト ボックス 5"/>
        <xdr:cNvSpPr txBox="1"/>
      </xdr:nvSpPr>
      <xdr:spPr>
        <a:xfrm>
          <a:off x="6350000" y="7658100"/>
          <a:ext cx="965200" cy="2667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31</xdr:col>
      <xdr:colOff>38100</xdr:colOff>
      <xdr:row>20</xdr:row>
      <xdr:rowOff>30654</xdr:rowOff>
    </xdr:from>
    <xdr:to>
      <xdr:col>35</xdr:col>
      <xdr:colOff>25400</xdr:colOff>
      <xdr:row>20</xdr:row>
      <xdr:rowOff>282465</xdr:rowOff>
    </xdr:to>
    <xdr:sp macro="" textlink="">
      <xdr:nvSpPr>
        <xdr:cNvPr id="7" name="テキスト ボックス 6"/>
        <xdr:cNvSpPr txBox="1"/>
      </xdr:nvSpPr>
      <xdr:spPr>
        <a:xfrm>
          <a:off x="6337300" y="8272954"/>
          <a:ext cx="800100" cy="25181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31</xdr:col>
      <xdr:colOff>25400</xdr:colOff>
      <xdr:row>19</xdr:row>
      <xdr:rowOff>50800</xdr:rowOff>
    </xdr:from>
    <xdr:to>
      <xdr:col>34</xdr:col>
      <xdr:colOff>165100</xdr:colOff>
      <xdr:row>19</xdr:row>
      <xdr:rowOff>292100</xdr:rowOff>
    </xdr:to>
    <xdr:sp macro="" textlink="">
      <xdr:nvSpPr>
        <xdr:cNvPr id="8" name="テキスト ボックス 7"/>
        <xdr:cNvSpPr txBox="1"/>
      </xdr:nvSpPr>
      <xdr:spPr>
        <a:xfrm>
          <a:off x="6324600" y="7975600"/>
          <a:ext cx="749300" cy="2413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76200</xdr:colOff>
      <xdr:row>86</xdr:row>
      <xdr:rowOff>38100</xdr:rowOff>
    </xdr:from>
    <xdr:to>
      <xdr:col>41</xdr:col>
      <xdr:colOff>139700</xdr:colOff>
      <xdr:row>87</xdr:row>
      <xdr:rowOff>0</xdr:rowOff>
    </xdr:to>
    <xdr:sp macro="" textlink="">
      <xdr:nvSpPr>
        <xdr:cNvPr id="9" name="テキスト ボックス 8"/>
        <xdr:cNvSpPr txBox="1"/>
      </xdr:nvSpPr>
      <xdr:spPr>
        <a:xfrm>
          <a:off x="7797800" y="27457400"/>
          <a:ext cx="673100" cy="254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88900</xdr:colOff>
      <xdr:row>88</xdr:row>
      <xdr:rowOff>12700</xdr:rowOff>
    </xdr:from>
    <xdr:to>
      <xdr:col>41</xdr:col>
      <xdr:colOff>152400</xdr:colOff>
      <xdr:row>88</xdr:row>
      <xdr:rowOff>266700</xdr:rowOff>
    </xdr:to>
    <xdr:sp macro="" textlink="">
      <xdr:nvSpPr>
        <xdr:cNvPr id="10" name="テキスト ボックス 9"/>
        <xdr:cNvSpPr txBox="1"/>
      </xdr:nvSpPr>
      <xdr:spPr>
        <a:xfrm>
          <a:off x="7810500" y="28016200"/>
          <a:ext cx="673100" cy="254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114300</xdr:colOff>
      <xdr:row>100</xdr:row>
      <xdr:rowOff>38099</xdr:rowOff>
    </xdr:from>
    <xdr:to>
      <xdr:col>41</xdr:col>
      <xdr:colOff>190500</xdr:colOff>
      <xdr:row>100</xdr:row>
      <xdr:rowOff>275897</xdr:rowOff>
    </xdr:to>
    <xdr:sp macro="" textlink="">
      <xdr:nvSpPr>
        <xdr:cNvPr id="11" name="テキスト ボックス 10"/>
        <xdr:cNvSpPr txBox="1"/>
      </xdr:nvSpPr>
      <xdr:spPr>
        <a:xfrm>
          <a:off x="7835900" y="15811499"/>
          <a:ext cx="685800" cy="23779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8</xdr:col>
      <xdr:colOff>88900</xdr:colOff>
      <xdr:row>752</xdr:row>
      <xdr:rowOff>342900</xdr:rowOff>
    </xdr:from>
    <xdr:to>
      <xdr:col>42</xdr:col>
      <xdr:colOff>87426</xdr:colOff>
      <xdr:row>764</xdr:row>
      <xdr:rowOff>131719</xdr:rowOff>
    </xdr:to>
    <xdr:grpSp>
      <xdr:nvGrpSpPr>
        <xdr:cNvPr id="17" name="グループ化 16"/>
        <xdr:cNvGrpSpPr>
          <a:grpSpLocks/>
        </xdr:cNvGrpSpPr>
      </xdr:nvGrpSpPr>
      <xdr:grpSpPr bwMode="auto">
        <a:xfrm>
          <a:off x="1714500" y="48171100"/>
          <a:ext cx="6907326" cy="4056019"/>
          <a:chOff x="3365500" y="28384500"/>
          <a:chExt cx="6441211" cy="3454400"/>
        </a:xfrm>
      </xdr:grpSpPr>
      <xdr:sp macro="" textlink="">
        <xdr:nvSpPr>
          <xdr:cNvPr id="18" name="角丸四角形 17"/>
          <xdr:cNvSpPr/>
        </xdr:nvSpPr>
        <xdr:spPr>
          <a:xfrm>
            <a:off x="3365500" y="28384500"/>
            <a:ext cx="2545019" cy="944712"/>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p>
        </xdr:txBody>
      </xdr:sp>
      <xdr:sp macro="" textlink="">
        <xdr:nvSpPr>
          <xdr:cNvPr id="19" name="角丸四角形 18"/>
          <xdr:cNvSpPr/>
        </xdr:nvSpPr>
        <xdr:spPr>
          <a:xfrm>
            <a:off x="3365500" y="30894188"/>
            <a:ext cx="2545019" cy="944712"/>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年金受給者等</a:t>
            </a:r>
          </a:p>
        </xdr:txBody>
      </xdr:sp>
      <xdr:cxnSp macro="">
        <xdr:nvCxnSpPr>
          <xdr:cNvPr id="20" name="直線矢印コネクタ 19"/>
          <xdr:cNvCxnSpPr/>
        </xdr:nvCxnSpPr>
        <xdr:spPr>
          <a:xfrm rot="16200000" flipH="1">
            <a:off x="3074946" y="30121530"/>
            <a:ext cx="1469551" cy="18509"/>
          </a:xfrm>
          <a:prstGeom prst="straightConnector1">
            <a:avLst/>
          </a:prstGeom>
          <a:noFill/>
          <a:ln w="25400" cap="flat" cmpd="sng" algn="ctr">
            <a:solidFill>
              <a:sysClr val="windowText" lastClr="000000"/>
            </a:solidFill>
            <a:prstDash val="solid"/>
            <a:tailEnd type="arrow"/>
          </a:ln>
          <a:effectLst/>
        </xdr:spPr>
      </xdr:cxnSp>
      <xdr:sp macro="" textlink="">
        <xdr:nvSpPr>
          <xdr:cNvPr id="21" name="テキスト ボックス 20"/>
          <xdr:cNvSpPr txBox="1"/>
        </xdr:nvSpPr>
        <xdr:spPr>
          <a:xfrm>
            <a:off x="4078105" y="29472350"/>
            <a:ext cx="5728606" cy="127870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（厚生年金法等に基づく、老齢、障害又は死亡等に関して必要な給付の支払）</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令和２年度執行額は集計中</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24</xdr:col>
      <xdr:colOff>114300</xdr:colOff>
      <xdr:row>788</xdr:row>
      <xdr:rowOff>1146503</xdr:rowOff>
    </xdr:from>
    <xdr:to>
      <xdr:col>27</xdr:col>
      <xdr:colOff>177800</xdr:colOff>
      <xdr:row>788</xdr:row>
      <xdr:rowOff>1400503</xdr:rowOff>
    </xdr:to>
    <xdr:sp macro="" textlink="">
      <xdr:nvSpPr>
        <xdr:cNvPr id="22" name="テキスト ボックス 21"/>
        <xdr:cNvSpPr txBox="1"/>
      </xdr:nvSpPr>
      <xdr:spPr>
        <a:xfrm>
          <a:off x="4991100" y="55896203"/>
          <a:ext cx="673100" cy="254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24</xdr:col>
      <xdr:colOff>114300</xdr:colOff>
      <xdr:row>844</xdr:row>
      <xdr:rowOff>76200</xdr:rowOff>
    </xdr:from>
    <xdr:to>
      <xdr:col>27</xdr:col>
      <xdr:colOff>177800</xdr:colOff>
      <xdr:row>844</xdr:row>
      <xdr:rowOff>304800</xdr:rowOff>
    </xdr:to>
    <xdr:sp macro="" textlink="">
      <xdr:nvSpPr>
        <xdr:cNvPr id="23" name="テキスト ボックス 22"/>
        <xdr:cNvSpPr txBox="1"/>
      </xdr:nvSpPr>
      <xdr:spPr>
        <a:xfrm>
          <a:off x="4991100" y="66001900"/>
          <a:ext cx="673100" cy="2286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24</xdr:col>
      <xdr:colOff>113109</xdr:colOff>
      <xdr:row>798</xdr:row>
      <xdr:rowOff>35718</xdr:rowOff>
    </xdr:from>
    <xdr:to>
      <xdr:col>27</xdr:col>
      <xdr:colOff>176609</xdr:colOff>
      <xdr:row>798</xdr:row>
      <xdr:rowOff>289718</xdr:rowOff>
    </xdr:to>
    <xdr:sp macro="" textlink="">
      <xdr:nvSpPr>
        <xdr:cNvPr id="16" name="テキスト ボックス 15"/>
        <xdr:cNvSpPr txBox="1"/>
      </xdr:nvSpPr>
      <xdr:spPr>
        <a:xfrm>
          <a:off x="4970859" y="64305656"/>
          <a:ext cx="670719" cy="254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3" zoomScale="75" zoomScaleNormal="75" zoomScaleSheetLayoutView="75" zoomScalePageLayoutView="85" workbookViewId="0">
      <selection activeCell="U843" sqref="U8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326</v>
      </c>
      <c r="AJ2" s="929" t="s">
        <v>681</v>
      </c>
      <c r="AK2" s="929"/>
      <c r="AL2" s="929"/>
      <c r="AM2" s="929"/>
      <c r="AN2" s="83" t="s">
        <v>326</v>
      </c>
      <c r="AO2" s="929">
        <v>20</v>
      </c>
      <c r="AP2" s="929"/>
      <c r="AQ2" s="929"/>
      <c r="AR2" s="84" t="s">
        <v>631</v>
      </c>
      <c r="AS2" s="935">
        <v>881</v>
      </c>
      <c r="AT2" s="935"/>
      <c r="AU2" s="935"/>
      <c r="AV2" s="83" t="str">
        <f>IF(AW2="","","-")</f>
        <v/>
      </c>
      <c r="AW2" s="897"/>
      <c r="AX2" s="897"/>
    </row>
    <row r="3" spans="1:50" ht="21" customHeight="1" thickBot="1" x14ac:dyDescent="0.2">
      <c r="A3" s="853" t="s">
        <v>624</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637</v>
      </c>
      <c r="AK3" s="855"/>
      <c r="AL3" s="855"/>
      <c r="AM3" s="855"/>
      <c r="AN3" s="855"/>
      <c r="AO3" s="855"/>
      <c r="AP3" s="855"/>
      <c r="AQ3" s="855"/>
      <c r="AR3" s="855"/>
      <c r="AS3" s="855"/>
      <c r="AT3" s="855"/>
      <c r="AU3" s="855"/>
      <c r="AV3" s="855"/>
      <c r="AW3" s="855"/>
      <c r="AX3" s="24" t="s">
        <v>64</v>
      </c>
    </row>
    <row r="4" spans="1:50" ht="24.75" customHeight="1" x14ac:dyDescent="0.15">
      <c r="A4" s="687" t="s">
        <v>25</v>
      </c>
      <c r="B4" s="688"/>
      <c r="C4" s="688"/>
      <c r="D4" s="688"/>
      <c r="E4" s="688"/>
      <c r="F4" s="688"/>
      <c r="G4" s="665" t="s">
        <v>632</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3" t="s">
        <v>633</v>
      </c>
      <c r="H5" s="824"/>
      <c r="I5" s="824"/>
      <c r="J5" s="824"/>
      <c r="K5" s="824"/>
      <c r="L5" s="825"/>
      <c r="M5" s="826" t="s">
        <v>65</v>
      </c>
      <c r="N5" s="827"/>
      <c r="O5" s="827"/>
      <c r="P5" s="827"/>
      <c r="Q5" s="827"/>
      <c r="R5" s="828"/>
      <c r="S5" s="829" t="s">
        <v>634</v>
      </c>
      <c r="T5" s="830"/>
      <c r="U5" s="830"/>
      <c r="V5" s="830"/>
      <c r="W5" s="830"/>
      <c r="X5" s="831"/>
      <c r="Y5" s="681" t="s">
        <v>3</v>
      </c>
      <c r="Z5" s="524"/>
      <c r="AA5" s="524"/>
      <c r="AB5" s="524"/>
      <c r="AC5" s="524"/>
      <c r="AD5" s="525"/>
      <c r="AE5" s="682" t="s">
        <v>636</v>
      </c>
      <c r="AF5" s="682"/>
      <c r="AG5" s="682"/>
      <c r="AH5" s="682"/>
      <c r="AI5" s="682"/>
      <c r="AJ5" s="682"/>
      <c r="AK5" s="682"/>
      <c r="AL5" s="682"/>
      <c r="AM5" s="682"/>
      <c r="AN5" s="682"/>
      <c r="AO5" s="682"/>
      <c r="AP5" s="683"/>
      <c r="AQ5" s="684" t="s">
        <v>683</v>
      </c>
      <c r="AR5" s="685"/>
      <c r="AS5" s="685"/>
      <c r="AT5" s="685"/>
      <c r="AU5" s="685"/>
      <c r="AV5" s="685"/>
      <c r="AW5" s="685"/>
      <c r="AX5" s="686"/>
    </row>
    <row r="6" spans="1:50" ht="39" customHeight="1" x14ac:dyDescent="0.15">
      <c r="A6" s="689" t="s">
        <v>4</v>
      </c>
      <c r="B6" s="690"/>
      <c r="C6" s="690"/>
      <c r="D6" s="690"/>
      <c r="E6" s="690"/>
      <c r="F6" s="690"/>
      <c r="G6" s="374" t="str">
        <f>入力規則等!F39</f>
        <v>年金特別会計厚生年金勘定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6" t="s">
        <v>22</v>
      </c>
      <c r="B7" s="477"/>
      <c r="C7" s="477"/>
      <c r="D7" s="477"/>
      <c r="E7" s="477"/>
      <c r="F7" s="478"/>
      <c r="G7" s="479" t="s">
        <v>639</v>
      </c>
      <c r="H7" s="480"/>
      <c r="I7" s="480"/>
      <c r="J7" s="480"/>
      <c r="K7" s="480"/>
      <c r="L7" s="480"/>
      <c r="M7" s="480"/>
      <c r="N7" s="480"/>
      <c r="O7" s="480"/>
      <c r="P7" s="480"/>
      <c r="Q7" s="480"/>
      <c r="R7" s="480"/>
      <c r="S7" s="480"/>
      <c r="T7" s="480"/>
      <c r="U7" s="480"/>
      <c r="V7" s="480"/>
      <c r="W7" s="480"/>
      <c r="X7" s="481"/>
      <c r="Y7" s="909" t="s">
        <v>309</v>
      </c>
      <c r="Z7" s="424"/>
      <c r="AA7" s="424"/>
      <c r="AB7" s="424"/>
      <c r="AC7" s="424"/>
      <c r="AD7" s="910"/>
      <c r="AE7" s="898" t="s">
        <v>641</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76" t="s">
        <v>208</v>
      </c>
      <c r="B8" s="477"/>
      <c r="C8" s="477"/>
      <c r="D8" s="477"/>
      <c r="E8" s="477"/>
      <c r="F8" s="478"/>
      <c r="G8" s="930" t="str">
        <f>入力規則等!A27</f>
        <v>高齢社会対策</v>
      </c>
      <c r="H8" s="703"/>
      <c r="I8" s="703"/>
      <c r="J8" s="703"/>
      <c r="K8" s="703"/>
      <c r="L8" s="703"/>
      <c r="M8" s="703"/>
      <c r="N8" s="703"/>
      <c r="O8" s="703"/>
      <c r="P8" s="703"/>
      <c r="Q8" s="703"/>
      <c r="R8" s="703"/>
      <c r="S8" s="703"/>
      <c r="T8" s="703"/>
      <c r="U8" s="703"/>
      <c r="V8" s="703"/>
      <c r="W8" s="703"/>
      <c r="X8" s="931"/>
      <c r="Y8" s="832" t="s">
        <v>209</v>
      </c>
      <c r="Z8" s="833"/>
      <c r="AA8" s="833"/>
      <c r="AB8" s="833"/>
      <c r="AC8" s="833"/>
      <c r="AD8" s="834"/>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5" t="s">
        <v>23</v>
      </c>
      <c r="B9" s="836"/>
      <c r="C9" s="836"/>
      <c r="D9" s="836"/>
      <c r="E9" s="836"/>
      <c r="F9" s="836"/>
      <c r="G9" s="837" t="s">
        <v>682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3" t="s">
        <v>29</v>
      </c>
      <c r="B10" s="644"/>
      <c r="C10" s="644"/>
      <c r="D10" s="644"/>
      <c r="E10" s="644"/>
      <c r="F10" s="644"/>
      <c r="G10" s="737" t="s">
        <v>642</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8" t="s">
        <v>24</v>
      </c>
      <c r="B12" s="949"/>
      <c r="C12" s="949"/>
      <c r="D12" s="949"/>
      <c r="E12" s="949"/>
      <c r="F12" s="950"/>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24267630</v>
      </c>
      <c r="Q13" s="641"/>
      <c r="R13" s="641"/>
      <c r="S13" s="641"/>
      <c r="T13" s="641"/>
      <c r="U13" s="641"/>
      <c r="V13" s="642"/>
      <c r="W13" s="640">
        <v>24135780</v>
      </c>
      <c r="X13" s="641"/>
      <c r="Y13" s="641"/>
      <c r="Z13" s="641"/>
      <c r="AA13" s="641"/>
      <c r="AB13" s="641"/>
      <c r="AC13" s="642"/>
      <c r="AD13" s="640">
        <v>24170370</v>
      </c>
      <c r="AE13" s="641"/>
      <c r="AF13" s="641"/>
      <c r="AG13" s="641"/>
      <c r="AH13" s="641"/>
      <c r="AI13" s="641"/>
      <c r="AJ13" s="642"/>
      <c r="AK13" s="640">
        <v>24050893</v>
      </c>
      <c r="AL13" s="641"/>
      <c r="AM13" s="641"/>
      <c r="AN13" s="641"/>
      <c r="AO13" s="641"/>
      <c r="AP13" s="641"/>
      <c r="AQ13" s="642"/>
      <c r="AR13" s="906"/>
      <c r="AS13" s="907"/>
      <c r="AT13" s="907"/>
      <c r="AU13" s="907"/>
      <c r="AV13" s="907"/>
      <c r="AW13" s="907"/>
      <c r="AX13" s="908"/>
    </row>
    <row r="14" spans="1:50" ht="21" customHeight="1" x14ac:dyDescent="0.15">
      <c r="A14" s="597"/>
      <c r="B14" s="598"/>
      <c r="C14" s="598"/>
      <c r="D14" s="598"/>
      <c r="E14" s="598"/>
      <c r="F14" s="599"/>
      <c r="G14" s="708"/>
      <c r="H14" s="709"/>
      <c r="I14" s="694" t="s">
        <v>8</v>
      </c>
      <c r="J14" s="745"/>
      <c r="K14" s="745"/>
      <c r="L14" s="745"/>
      <c r="M14" s="745"/>
      <c r="N14" s="745"/>
      <c r="O14" s="746"/>
      <c r="P14" s="640" t="s">
        <v>640</v>
      </c>
      <c r="Q14" s="641"/>
      <c r="R14" s="641"/>
      <c r="S14" s="641"/>
      <c r="T14" s="641"/>
      <c r="U14" s="641"/>
      <c r="V14" s="642"/>
      <c r="W14" s="640" t="s">
        <v>640</v>
      </c>
      <c r="X14" s="641"/>
      <c r="Y14" s="641"/>
      <c r="Z14" s="641"/>
      <c r="AA14" s="641"/>
      <c r="AB14" s="641"/>
      <c r="AC14" s="642"/>
      <c r="AD14" s="640" t="s">
        <v>677</v>
      </c>
      <c r="AE14" s="641"/>
      <c r="AF14" s="641"/>
      <c r="AG14" s="641"/>
      <c r="AH14" s="641"/>
      <c r="AI14" s="641"/>
      <c r="AJ14" s="642"/>
      <c r="AK14" s="640"/>
      <c r="AL14" s="641"/>
      <c r="AM14" s="641"/>
      <c r="AN14" s="641"/>
      <c r="AO14" s="641"/>
      <c r="AP14" s="641"/>
      <c r="AQ14" s="642"/>
      <c r="AR14" s="775"/>
      <c r="AS14" s="775"/>
      <c r="AT14" s="775"/>
      <c r="AU14" s="775"/>
      <c r="AV14" s="775"/>
      <c r="AW14" s="775"/>
      <c r="AX14" s="776"/>
    </row>
    <row r="15" spans="1:50" ht="21" customHeight="1" x14ac:dyDescent="0.15">
      <c r="A15" s="597"/>
      <c r="B15" s="598"/>
      <c r="C15" s="598"/>
      <c r="D15" s="598"/>
      <c r="E15" s="598"/>
      <c r="F15" s="599"/>
      <c r="G15" s="708"/>
      <c r="H15" s="709"/>
      <c r="I15" s="694" t="s">
        <v>50</v>
      </c>
      <c r="J15" s="695"/>
      <c r="K15" s="695"/>
      <c r="L15" s="695"/>
      <c r="M15" s="695"/>
      <c r="N15" s="695"/>
      <c r="O15" s="696"/>
      <c r="P15" s="640" t="s">
        <v>640</v>
      </c>
      <c r="Q15" s="641"/>
      <c r="R15" s="641"/>
      <c r="S15" s="641"/>
      <c r="T15" s="641"/>
      <c r="U15" s="641"/>
      <c r="V15" s="642"/>
      <c r="W15" s="640" t="s">
        <v>640</v>
      </c>
      <c r="X15" s="641"/>
      <c r="Y15" s="641"/>
      <c r="Z15" s="641"/>
      <c r="AA15" s="641"/>
      <c r="AB15" s="641"/>
      <c r="AC15" s="642"/>
      <c r="AD15" s="640" t="s">
        <v>641</v>
      </c>
      <c r="AE15" s="641"/>
      <c r="AF15" s="641"/>
      <c r="AG15" s="641"/>
      <c r="AH15" s="641"/>
      <c r="AI15" s="641"/>
      <c r="AJ15" s="642"/>
      <c r="AK15" s="640" t="s">
        <v>641</v>
      </c>
      <c r="AL15" s="641"/>
      <c r="AM15" s="641"/>
      <c r="AN15" s="641"/>
      <c r="AO15" s="641"/>
      <c r="AP15" s="641"/>
      <c r="AQ15" s="642"/>
      <c r="AR15" s="640"/>
      <c r="AS15" s="641"/>
      <c r="AT15" s="641"/>
      <c r="AU15" s="641"/>
      <c r="AV15" s="641"/>
      <c r="AW15" s="641"/>
      <c r="AX15" s="790"/>
    </row>
    <row r="16" spans="1:50" ht="21" customHeight="1" x14ac:dyDescent="0.15">
      <c r="A16" s="597"/>
      <c r="B16" s="598"/>
      <c r="C16" s="598"/>
      <c r="D16" s="598"/>
      <c r="E16" s="598"/>
      <c r="F16" s="599"/>
      <c r="G16" s="708"/>
      <c r="H16" s="709"/>
      <c r="I16" s="694" t="s">
        <v>51</v>
      </c>
      <c r="J16" s="695"/>
      <c r="K16" s="695"/>
      <c r="L16" s="695"/>
      <c r="M16" s="695"/>
      <c r="N16" s="695"/>
      <c r="O16" s="696"/>
      <c r="P16" s="640" t="s">
        <v>640</v>
      </c>
      <c r="Q16" s="641"/>
      <c r="R16" s="641"/>
      <c r="S16" s="641"/>
      <c r="T16" s="641"/>
      <c r="U16" s="641"/>
      <c r="V16" s="642"/>
      <c r="W16" s="640" t="s">
        <v>640</v>
      </c>
      <c r="X16" s="641"/>
      <c r="Y16" s="641"/>
      <c r="Z16" s="641"/>
      <c r="AA16" s="641"/>
      <c r="AB16" s="641"/>
      <c r="AC16" s="642"/>
      <c r="AD16" s="640" t="s">
        <v>677</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640</v>
      </c>
      <c r="Q17" s="641"/>
      <c r="R17" s="641"/>
      <c r="S17" s="641"/>
      <c r="T17" s="641"/>
      <c r="U17" s="641"/>
      <c r="V17" s="642"/>
      <c r="W17" s="640">
        <v>-41540</v>
      </c>
      <c r="X17" s="641"/>
      <c r="Y17" s="641"/>
      <c r="Z17" s="641"/>
      <c r="AA17" s="641"/>
      <c r="AB17" s="641"/>
      <c r="AC17" s="642"/>
      <c r="AD17" s="640">
        <v>-70753</v>
      </c>
      <c r="AE17" s="641"/>
      <c r="AF17" s="641"/>
      <c r="AG17" s="641"/>
      <c r="AH17" s="641"/>
      <c r="AI17" s="641"/>
      <c r="AJ17" s="642"/>
      <c r="AK17" s="640"/>
      <c r="AL17" s="641"/>
      <c r="AM17" s="641"/>
      <c r="AN17" s="641"/>
      <c r="AO17" s="641"/>
      <c r="AP17" s="641"/>
      <c r="AQ17" s="642"/>
      <c r="AR17" s="904"/>
      <c r="AS17" s="904"/>
      <c r="AT17" s="904"/>
      <c r="AU17" s="904"/>
      <c r="AV17" s="904"/>
      <c r="AW17" s="904"/>
      <c r="AX17" s="905"/>
    </row>
    <row r="18" spans="1:50" ht="24.75" customHeight="1" x14ac:dyDescent="0.15">
      <c r="A18" s="597"/>
      <c r="B18" s="598"/>
      <c r="C18" s="598"/>
      <c r="D18" s="598"/>
      <c r="E18" s="598"/>
      <c r="F18" s="599"/>
      <c r="G18" s="710"/>
      <c r="H18" s="711"/>
      <c r="I18" s="699" t="s">
        <v>20</v>
      </c>
      <c r="J18" s="700"/>
      <c r="K18" s="700"/>
      <c r="L18" s="700"/>
      <c r="M18" s="700"/>
      <c r="N18" s="700"/>
      <c r="O18" s="701"/>
      <c r="P18" s="864">
        <f>SUM(P13:V17)</f>
        <v>24267630</v>
      </c>
      <c r="Q18" s="865"/>
      <c r="R18" s="865"/>
      <c r="S18" s="865"/>
      <c r="T18" s="865"/>
      <c r="U18" s="865"/>
      <c r="V18" s="866"/>
      <c r="W18" s="864">
        <f>SUM(W13:AC17)</f>
        <v>24094240</v>
      </c>
      <c r="X18" s="865"/>
      <c r="Y18" s="865"/>
      <c r="Z18" s="865"/>
      <c r="AA18" s="865"/>
      <c r="AB18" s="865"/>
      <c r="AC18" s="866"/>
      <c r="AD18" s="864">
        <f>SUM(AD13:AJ17)</f>
        <v>24099617</v>
      </c>
      <c r="AE18" s="865"/>
      <c r="AF18" s="865"/>
      <c r="AG18" s="865"/>
      <c r="AH18" s="865"/>
      <c r="AI18" s="865"/>
      <c r="AJ18" s="866"/>
      <c r="AK18" s="864">
        <f>SUM(AK13:AQ17)</f>
        <v>24050893</v>
      </c>
      <c r="AL18" s="865"/>
      <c r="AM18" s="865"/>
      <c r="AN18" s="865"/>
      <c r="AO18" s="865"/>
      <c r="AP18" s="865"/>
      <c r="AQ18" s="866"/>
      <c r="AR18" s="864">
        <f>SUM(AR13:AX17)</f>
        <v>0</v>
      </c>
      <c r="AS18" s="865"/>
      <c r="AT18" s="865"/>
      <c r="AU18" s="865"/>
      <c r="AV18" s="865"/>
      <c r="AW18" s="865"/>
      <c r="AX18" s="867"/>
    </row>
    <row r="19" spans="1:50" ht="24.75" customHeight="1" x14ac:dyDescent="0.15">
      <c r="A19" s="597"/>
      <c r="B19" s="598"/>
      <c r="C19" s="598"/>
      <c r="D19" s="598"/>
      <c r="E19" s="598"/>
      <c r="F19" s="599"/>
      <c r="G19" s="862" t="s">
        <v>9</v>
      </c>
      <c r="H19" s="863"/>
      <c r="I19" s="863"/>
      <c r="J19" s="863"/>
      <c r="K19" s="863"/>
      <c r="L19" s="863"/>
      <c r="M19" s="863"/>
      <c r="N19" s="863"/>
      <c r="O19" s="863"/>
      <c r="P19" s="640">
        <v>23683072</v>
      </c>
      <c r="Q19" s="641"/>
      <c r="R19" s="641"/>
      <c r="S19" s="641"/>
      <c r="T19" s="641"/>
      <c r="U19" s="641"/>
      <c r="V19" s="642"/>
      <c r="W19" s="640">
        <v>23571664</v>
      </c>
      <c r="X19" s="641"/>
      <c r="Y19" s="641"/>
      <c r="Z19" s="641"/>
      <c r="AA19" s="641"/>
      <c r="AB19" s="641"/>
      <c r="AC19" s="642"/>
      <c r="AD19" s="640"/>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62" t="s">
        <v>10</v>
      </c>
      <c r="H20" s="863"/>
      <c r="I20" s="863"/>
      <c r="J20" s="863"/>
      <c r="K20" s="863"/>
      <c r="L20" s="863"/>
      <c r="M20" s="863"/>
      <c r="N20" s="863"/>
      <c r="O20" s="863"/>
      <c r="P20" s="301">
        <f>IF(P18=0, "-", SUM(P19)/P18)</f>
        <v>0.97591202766813245</v>
      </c>
      <c r="Q20" s="301"/>
      <c r="R20" s="301"/>
      <c r="S20" s="301"/>
      <c r="T20" s="301"/>
      <c r="U20" s="301"/>
      <c r="V20" s="301"/>
      <c r="W20" s="301">
        <f t="shared" ref="W20" si="0">IF(W18=0, "-", SUM(W19)/W18)</f>
        <v>0.97831116482611613</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5"/>
      <c r="B21" s="836"/>
      <c r="C21" s="836"/>
      <c r="D21" s="836"/>
      <c r="E21" s="836"/>
      <c r="F21" s="951"/>
      <c r="G21" s="299" t="s">
        <v>274</v>
      </c>
      <c r="H21" s="300"/>
      <c r="I21" s="300"/>
      <c r="J21" s="300"/>
      <c r="K21" s="300"/>
      <c r="L21" s="300"/>
      <c r="M21" s="300"/>
      <c r="N21" s="300"/>
      <c r="O21" s="300"/>
      <c r="P21" s="301">
        <f>IF(P19=0, "-", SUM(P19)/SUM(P13,P14))</f>
        <v>0.97591202766813245</v>
      </c>
      <c r="Q21" s="301"/>
      <c r="R21" s="301"/>
      <c r="S21" s="301"/>
      <c r="T21" s="301"/>
      <c r="U21" s="301"/>
      <c r="V21" s="301"/>
      <c r="W21" s="301">
        <f t="shared" ref="W21" si="2">IF(W19=0, "-", SUM(W19)/SUM(W13,W14))</f>
        <v>0.97662739716719327</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629</v>
      </c>
      <c r="B22" s="958"/>
      <c r="C22" s="958"/>
      <c r="D22" s="958"/>
      <c r="E22" s="958"/>
      <c r="F22" s="959"/>
      <c r="G22" s="953" t="s">
        <v>254</v>
      </c>
      <c r="H22" s="207"/>
      <c r="I22" s="207"/>
      <c r="J22" s="207"/>
      <c r="K22" s="207"/>
      <c r="L22" s="207"/>
      <c r="M22" s="207"/>
      <c r="N22" s="207"/>
      <c r="O22" s="208"/>
      <c r="P22" s="918" t="s">
        <v>627</v>
      </c>
      <c r="Q22" s="207"/>
      <c r="R22" s="207"/>
      <c r="S22" s="207"/>
      <c r="T22" s="207"/>
      <c r="U22" s="207"/>
      <c r="V22" s="208"/>
      <c r="W22" s="918" t="s">
        <v>628</v>
      </c>
      <c r="X22" s="207"/>
      <c r="Y22" s="207"/>
      <c r="Z22" s="207"/>
      <c r="AA22" s="207"/>
      <c r="AB22" s="207"/>
      <c r="AC22" s="208"/>
      <c r="AD22" s="918"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643</v>
      </c>
      <c r="H23" s="955"/>
      <c r="I23" s="955"/>
      <c r="J23" s="955"/>
      <c r="K23" s="955"/>
      <c r="L23" s="955"/>
      <c r="M23" s="955"/>
      <c r="N23" s="955"/>
      <c r="O23" s="956"/>
      <c r="P23" s="906">
        <v>24050893</v>
      </c>
      <c r="Q23" s="907"/>
      <c r="R23" s="907"/>
      <c r="S23" s="907"/>
      <c r="T23" s="907"/>
      <c r="U23" s="907"/>
      <c r="V23" s="919"/>
      <c r="W23" s="906"/>
      <c r="X23" s="907"/>
      <c r="Y23" s="907"/>
      <c r="Z23" s="907"/>
      <c r="AA23" s="907"/>
      <c r="AB23" s="907"/>
      <c r="AC23" s="919"/>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20"/>
      <c r="H24" s="921"/>
      <c r="I24" s="921"/>
      <c r="J24" s="921"/>
      <c r="K24" s="921"/>
      <c r="L24" s="921"/>
      <c r="M24" s="921"/>
      <c r="N24" s="921"/>
      <c r="O24" s="922"/>
      <c r="P24" s="640"/>
      <c r="Q24" s="641"/>
      <c r="R24" s="641"/>
      <c r="S24" s="641"/>
      <c r="T24" s="641"/>
      <c r="U24" s="641"/>
      <c r="V24" s="642"/>
      <c r="W24" s="640"/>
      <c r="X24" s="641"/>
      <c r="Y24" s="641"/>
      <c r="Z24" s="641"/>
      <c r="AA24" s="641"/>
      <c r="AB24" s="641"/>
      <c r="AC24" s="64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20"/>
      <c r="H25" s="921"/>
      <c r="I25" s="921"/>
      <c r="J25" s="921"/>
      <c r="K25" s="921"/>
      <c r="L25" s="921"/>
      <c r="M25" s="921"/>
      <c r="N25" s="921"/>
      <c r="O25" s="922"/>
      <c r="P25" s="640"/>
      <c r="Q25" s="641"/>
      <c r="R25" s="641"/>
      <c r="S25" s="641"/>
      <c r="T25" s="641"/>
      <c r="U25" s="641"/>
      <c r="V25" s="642"/>
      <c r="W25" s="640"/>
      <c r="X25" s="641"/>
      <c r="Y25" s="641"/>
      <c r="Z25" s="641"/>
      <c r="AA25" s="641"/>
      <c r="AB25" s="641"/>
      <c r="AC25" s="64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20"/>
      <c r="H26" s="921"/>
      <c r="I26" s="921"/>
      <c r="J26" s="921"/>
      <c r="K26" s="921"/>
      <c r="L26" s="921"/>
      <c r="M26" s="921"/>
      <c r="N26" s="921"/>
      <c r="O26" s="922"/>
      <c r="P26" s="640"/>
      <c r="Q26" s="641"/>
      <c r="R26" s="641"/>
      <c r="S26" s="641"/>
      <c r="T26" s="641"/>
      <c r="U26" s="641"/>
      <c r="V26" s="642"/>
      <c r="W26" s="640"/>
      <c r="X26" s="641"/>
      <c r="Y26" s="641"/>
      <c r="Z26" s="641"/>
      <c r="AA26" s="641"/>
      <c r="AB26" s="641"/>
      <c r="AC26" s="64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0"/>
      <c r="H27" s="921"/>
      <c r="I27" s="921"/>
      <c r="J27" s="921"/>
      <c r="K27" s="921"/>
      <c r="L27" s="921"/>
      <c r="M27" s="921"/>
      <c r="N27" s="921"/>
      <c r="O27" s="922"/>
      <c r="P27" s="640"/>
      <c r="Q27" s="641"/>
      <c r="R27" s="641"/>
      <c r="S27" s="641"/>
      <c r="T27" s="641"/>
      <c r="U27" s="641"/>
      <c r="V27" s="642"/>
      <c r="W27" s="640"/>
      <c r="X27" s="641"/>
      <c r="Y27" s="641"/>
      <c r="Z27" s="641"/>
      <c r="AA27" s="641"/>
      <c r="AB27" s="641"/>
      <c r="AC27" s="64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258</v>
      </c>
      <c r="H28" s="924"/>
      <c r="I28" s="924"/>
      <c r="J28" s="924"/>
      <c r="K28" s="924"/>
      <c r="L28" s="924"/>
      <c r="M28" s="924"/>
      <c r="N28" s="924"/>
      <c r="O28" s="925"/>
      <c r="P28" s="864">
        <f>P29-SUM(P23:P27)</f>
        <v>0</v>
      </c>
      <c r="Q28" s="865"/>
      <c r="R28" s="865"/>
      <c r="S28" s="865"/>
      <c r="T28" s="865"/>
      <c r="U28" s="865"/>
      <c r="V28" s="866"/>
      <c r="W28" s="864">
        <f>W29-SUM(W23:W27)</f>
        <v>0</v>
      </c>
      <c r="X28" s="865"/>
      <c r="Y28" s="865"/>
      <c r="Z28" s="865"/>
      <c r="AA28" s="865"/>
      <c r="AB28" s="865"/>
      <c r="AC28" s="866"/>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640">
        <f>AK13</f>
        <v>24050893</v>
      </c>
      <c r="Q29" s="641"/>
      <c r="R29" s="641"/>
      <c r="S29" s="641"/>
      <c r="T29" s="641"/>
      <c r="U29" s="641"/>
      <c r="V29" s="642"/>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7" t="s">
        <v>270</v>
      </c>
      <c r="B30" s="848"/>
      <c r="C30" s="848"/>
      <c r="D30" s="848"/>
      <c r="E30" s="848"/>
      <c r="F30" s="849"/>
      <c r="G30" s="756" t="s">
        <v>145</v>
      </c>
      <c r="H30" s="757"/>
      <c r="I30" s="757"/>
      <c r="J30" s="757"/>
      <c r="K30" s="757"/>
      <c r="L30" s="757"/>
      <c r="M30" s="757"/>
      <c r="N30" s="757"/>
      <c r="O30" s="758"/>
      <c r="P30" s="843" t="s">
        <v>58</v>
      </c>
      <c r="Q30" s="757"/>
      <c r="R30" s="757"/>
      <c r="S30" s="757"/>
      <c r="T30" s="757"/>
      <c r="U30" s="757"/>
      <c r="V30" s="757"/>
      <c r="W30" s="757"/>
      <c r="X30" s="758"/>
      <c r="Y30" s="840"/>
      <c r="Z30" s="841"/>
      <c r="AA30" s="842"/>
      <c r="AB30" s="844" t="s">
        <v>11</v>
      </c>
      <c r="AC30" s="845"/>
      <c r="AD30" s="846"/>
      <c r="AE30" s="844" t="s">
        <v>310</v>
      </c>
      <c r="AF30" s="845"/>
      <c r="AG30" s="845"/>
      <c r="AH30" s="846"/>
      <c r="AI30" s="901" t="s">
        <v>332</v>
      </c>
      <c r="AJ30" s="901"/>
      <c r="AK30" s="901"/>
      <c r="AL30" s="844"/>
      <c r="AM30" s="901" t="s">
        <v>429</v>
      </c>
      <c r="AN30" s="901"/>
      <c r="AO30" s="901"/>
      <c r="AP30" s="844"/>
      <c r="AQ30" s="750" t="s">
        <v>184</v>
      </c>
      <c r="AR30" s="751"/>
      <c r="AS30" s="751"/>
      <c r="AT30" s="752"/>
      <c r="AU30" s="757" t="s">
        <v>133</v>
      </c>
      <c r="AV30" s="757"/>
      <c r="AW30" s="757"/>
      <c r="AX30" s="903"/>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2"/>
      <c r="AJ31" s="902"/>
      <c r="AK31" s="902"/>
      <c r="AL31" s="392"/>
      <c r="AM31" s="902"/>
      <c r="AN31" s="902"/>
      <c r="AO31" s="902"/>
      <c r="AP31" s="392"/>
      <c r="AQ31" s="235" t="s">
        <v>641</v>
      </c>
      <c r="AR31" s="186"/>
      <c r="AS31" s="121" t="s">
        <v>185</v>
      </c>
      <c r="AT31" s="122"/>
      <c r="AU31" s="185" t="s">
        <v>641</v>
      </c>
      <c r="AV31" s="185"/>
      <c r="AW31" s="377" t="s">
        <v>175</v>
      </c>
      <c r="AX31" s="378"/>
    </row>
    <row r="32" spans="1:50" ht="23.25" customHeight="1" x14ac:dyDescent="0.15">
      <c r="A32" s="382"/>
      <c r="B32" s="380"/>
      <c r="C32" s="380"/>
      <c r="D32" s="380"/>
      <c r="E32" s="380"/>
      <c r="F32" s="381"/>
      <c r="G32" s="548" t="s">
        <v>644</v>
      </c>
      <c r="H32" s="549"/>
      <c r="I32" s="549"/>
      <c r="J32" s="549"/>
      <c r="K32" s="549"/>
      <c r="L32" s="549"/>
      <c r="M32" s="549"/>
      <c r="N32" s="549"/>
      <c r="O32" s="550"/>
      <c r="P32" s="93" t="s">
        <v>641</v>
      </c>
      <c r="Q32" s="93"/>
      <c r="R32" s="93"/>
      <c r="S32" s="93"/>
      <c r="T32" s="93"/>
      <c r="U32" s="93"/>
      <c r="V32" s="93"/>
      <c r="W32" s="93"/>
      <c r="X32" s="94"/>
      <c r="Y32" s="455" t="s">
        <v>12</v>
      </c>
      <c r="Z32" s="512"/>
      <c r="AA32" s="513"/>
      <c r="AB32" s="445" t="s">
        <v>644</v>
      </c>
      <c r="AC32" s="445"/>
      <c r="AD32" s="445"/>
      <c r="AE32" s="203" t="s">
        <v>641</v>
      </c>
      <c r="AF32" s="204"/>
      <c r="AG32" s="204"/>
      <c r="AH32" s="204"/>
      <c r="AI32" s="203" t="s">
        <v>641</v>
      </c>
      <c r="AJ32" s="204"/>
      <c r="AK32" s="204"/>
      <c r="AL32" s="204"/>
      <c r="AM32" s="203" t="s">
        <v>641</v>
      </c>
      <c r="AN32" s="204"/>
      <c r="AO32" s="204"/>
      <c r="AP32" s="204"/>
      <c r="AQ32" s="203" t="s">
        <v>641</v>
      </c>
      <c r="AR32" s="204"/>
      <c r="AS32" s="204"/>
      <c r="AT32" s="204"/>
      <c r="AU32" s="203" t="s">
        <v>641</v>
      </c>
      <c r="AV32" s="204"/>
      <c r="AW32" s="204"/>
      <c r="AX32" s="204"/>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445" t="s">
        <v>644</v>
      </c>
      <c r="AC33" s="445"/>
      <c r="AD33" s="445"/>
      <c r="AE33" s="203" t="s">
        <v>641</v>
      </c>
      <c r="AF33" s="204"/>
      <c r="AG33" s="204"/>
      <c r="AH33" s="204"/>
      <c r="AI33" s="203" t="s">
        <v>641</v>
      </c>
      <c r="AJ33" s="204"/>
      <c r="AK33" s="204"/>
      <c r="AL33" s="204"/>
      <c r="AM33" s="203" t="s">
        <v>641</v>
      </c>
      <c r="AN33" s="204"/>
      <c r="AO33" s="204"/>
      <c r="AP33" s="204"/>
      <c r="AQ33" s="203" t="s">
        <v>641</v>
      </c>
      <c r="AR33" s="204"/>
      <c r="AS33" s="204"/>
      <c r="AT33" s="204"/>
      <c r="AU33" s="203" t="s">
        <v>641</v>
      </c>
      <c r="AV33" s="204"/>
      <c r="AW33" s="204"/>
      <c r="AX33" s="204"/>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641</v>
      </c>
      <c r="AF34" s="204"/>
      <c r="AG34" s="204"/>
      <c r="AH34" s="204"/>
      <c r="AI34" s="203" t="s">
        <v>641</v>
      </c>
      <c r="AJ34" s="204"/>
      <c r="AK34" s="204"/>
      <c r="AL34" s="204"/>
      <c r="AM34" s="203" t="s">
        <v>641</v>
      </c>
      <c r="AN34" s="204"/>
      <c r="AO34" s="204"/>
      <c r="AP34" s="204"/>
      <c r="AQ34" s="203" t="s">
        <v>641</v>
      </c>
      <c r="AR34" s="204"/>
      <c r="AS34" s="204"/>
      <c r="AT34" s="204"/>
      <c r="AU34" s="203" t="s">
        <v>641</v>
      </c>
      <c r="AV34" s="204"/>
      <c r="AW34" s="204"/>
      <c r="AX34" s="204"/>
    </row>
    <row r="35" spans="1:51" ht="23.25" customHeight="1" x14ac:dyDescent="0.15">
      <c r="A35" s="213" t="s">
        <v>300</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6"/>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2"/>
      <c r="AA39" s="513"/>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4"/>
      <c r="AC40" s="504"/>
      <c r="AD40" s="504"/>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6"/>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2"/>
      <c r="AA46" s="513"/>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4"/>
      <c r="AC47" s="504"/>
      <c r="AD47" s="504"/>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11" t="s">
        <v>133</v>
      </c>
      <c r="AV51" s="911"/>
      <c r="AW51" s="911"/>
      <c r="AX51" s="912"/>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2"/>
      <c r="AA53" s="513"/>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4"/>
      <c r="AC54" s="504"/>
      <c r="AD54" s="504"/>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11" t="s">
        <v>133</v>
      </c>
      <c r="AV58" s="911"/>
      <c r="AW58" s="911"/>
      <c r="AX58" s="912"/>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2"/>
      <c r="AA60" s="513"/>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4"/>
      <c r="AC61" s="504"/>
      <c r="AD61" s="504"/>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3" t="s">
        <v>271</v>
      </c>
      <c r="B65" s="464"/>
      <c r="C65" s="464"/>
      <c r="D65" s="464"/>
      <c r="E65" s="464"/>
      <c r="F65" s="465"/>
      <c r="G65" s="466"/>
      <c r="H65" s="227" t="s">
        <v>145</v>
      </c>
      <c r="I65" s="227"/>
      <c r="J65" s="227"/>
      <c r="K65" s="227"/>
      <c r="L65" s="227"/>
      <c r="M65" s="227"/>
      <c r="N65" s="227"/>
      <c r="O65" s="228"/>
      <c r="P65" s="226" t="s">
        <v>58</v>
      </c>
      <c r="Q65" s="227"/>
      <c r="R65" s="227"/>
      <c r="S65" s="227"/>
      <c r="T65" s="227"/>
      <c r="U65" s="227"/>
      <c r="V65" s="228"/>
      <c r="W65" s="468" t="s">
        <v>266</v>
      </c>
      <c r="X65" s="469"/>
      <c r="Y65" s="472"/>
      <c r="Z65" s="472"/>
      <c r="AA65" s="473"/>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6"/>
      <c r="B66" s="457"/>
      <c r="C66" s="457"/>
      <c r="D66" s="457"/>
      <c r="E66" s="457"/>
      <c r="F66" s="458"/>
      <c r="G66" s="467"/>
      <c r="H66" s="230"/>
      <c r="I66" s="230"/>
      <c r="J66" s="230"/>
      <c r="K66" s="230"/>
      <c r="L66" s="230"/>
      <c r="M66" s="230"/>
      <c r="N66" s="230"/>
      <c r="O66" s="231"/>
      <c r="P66" s="229"/>
      <c r="Q66" s="230"/>
      <c r="R66" s="230"/>
      <c r="S66" s="230"/>
      <c r="T66" s="230"/>
      <c r="U66" s="230"/>
      <c r="V66" s="231"/>
      <c r="W66" s="470"/>
      <c r="X66" s="471"/>
      <c r="Y66" s="474"/>
      <c r="Z66" s="474"/>
      <c r="AA66" s="475"/>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6"/>
      <c r="B67" s="457"/>
      <c r="C67" s="457"/>
      <c r="D67" s="457"/>
      <c r="E67" s="457"/>
      <c r="F67" s="458"/>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6"/>
      <c r="B68" s="457"/>
      <c r="C68" s="457"/>
      <c r="D68" s="457"/>
      <c r="E68" s="457"/>
      <c r="F68" s="458"/>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6"/>
      <c r="B69" s="457"/>
      <c r="C69" s="457"/>
      <c r="D69" s="457"/>
      <c r="E69" s="457"/>
      <c r="F69" s="458"/>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6" t="s">
        <v>275</v>
      </c>
      <c r="B70" s="457"/>
      <c r="C70" s="457"/>
      <c r="D70" s="457"/>
      <c r="E70" s="457"/>
      <c r="F70" s="458"/>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6"/>
      <c r="B71" s="457"/>
      <c r="C71" s="457"/>
      <c r="D71" s="457"/>
      <c r="E71" s="457"/>
      <c r="F71" s="458"/>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59"/>
      <c r="B72" s="460"/>
      <c r="C72" s="460"/>
      <c r="D72" s="460"/>
      <c r="E72" s="460"/>
      <c r="F72" s="461"/>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87" t="s">
        <v>271</v>
      </c>
      <c r="B73" s="488"/>
      <c r="C73" s="488"/>
      <c r="D73" s="488"/>
      <c r="E73" s="488"/>
      <c r="F73" s="489"/>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0"/>
      <c r="B74" s="491"/>
      <c r="C74" s="491"/>
      <c r="D74" s="491"/>
      <c r="E74" s="491"/>
      <c r="F74" s="492"/>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0"/>
      <c r="B75" s="491"/>
      <c r="C75" s="491"/>
      <c r="D75" s="491"/>
      <c r="E75" s="491"/>
      <c r="F75" s="492"/>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0"/>
      <c r="B76" s="491"/>
      <c r="C76" s="491"/>
      <c r="D76" s="491"/>
      <c r="E76" s="491"/>
      <c r="F76" s="492"/>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0"/>
      <c r="B77" s="491"/>
      <c r="C77" s="491"/>
      <c r="D77" s="491"/>
      <c r="E77" s="491"/>
      <c r="F77" s="492"/>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6"/>
      <c r="AF77" s="877"/>
      <c r="AG77" s="877"/>
      <c r="AH77" s="877"/>
      <c r="AI77" s="876"/>
      <c r="AJ77" s="877"/>
      <c r="AK77" s="877"/>
      <c r="AL77" s="877"/>
      <c r="AM77" s="876"/>
      <c r="AN77" s="877"/>
      <c r="AO77" s="877"/>
      <c r="AP77" s="877"/>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52"/>
      <c r="AY79">
        <f>COUNTIF($AR$79,"☑")</f>
        <v>0</v>
      </c>
    </row>
    <row r="80" spans="1:51" ht="18.75" customHeight="1" x14ac:dyDescent="0.15">
      <c r="A80" s="850" t="s">
        <v>146</v>
      </c>
      <c r="B80" s="505" t="s">
        <v>262</v>
      </c>
      <c r="C80" s="506"/>
      <c r="D80" s="506"/>
      <c r="E80" s="506"/>
      <c r="F80" s="507"/>
      <c r="G80" s="414" t="s">
        <v>138</v>
      </c>
      <c r="H80" s="414"/>
      <c r="I80" s="414"/>
      <c r="J80" s="414"/>
      <c r="K80" s="414"/>
      <c r="L80" s="414"/>
      <c r="M80" s="414"/>
      <c r="N80" s="414"/>
      <c r="O80" s="414"/>
      <c r="P80" s="414"/>
      <c r="Q80" s="414"/>
      <c r="R80" s="414"/>
      <c r="S80" s="414"/>
      <c r="T80" s="414"/>
      <c r="U80" s="414"/>
      <c r="V80" s="414"/>
      <c r="W80" s="414"/>
      <c r="X80" s="414"/>
      <c r="Y80" s="414"/>
      <c r="Z80" s="414"/>
      <c r="AA80" s="494"/>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22.5" customHeight="1" x14ac:dyDescent="0.15">
      <c r="A81" s="851"/>
      <c r="B81" s="508"/>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7.95" customHeight="1" x14ac:dyDescent="0.15">
      <c r="A82" s="851"/>
      <c r="B82" s="508"/>
      <c r="C82" s="409"/>
      <c r="D82" s="409"/>
      <c r="E82" s="409"/>
      <c r="F82" s="410"/>
      <c r="G82" s="659" t="s">
        <v>645</v>
      </c>
      <c r="H82" s="659"/>
      <c r="I82" s="659"/>
      <c r="J82" s="659"/>
      <c r="K82" s="659"/>
      <c r="L82" s="659"/>
      <c r="M82" s="659"/>
      <c r="N82" s="659"/>
      <c r="O82" s="659"/>
      <c r="P82" s="659"/>
      <c r="Q82" s="659"/>
      <c r="R82" s="659"/>
      <c r="S82" s="659"/>
      <c r="T82" s="659"/>
      <c r="U82" s="659"/>
      <c r="V82" s="659"/>
      <c r="W82" s="659"/>
      <c r="X82" s="659"/>
      <c r="Y82" s="659"/>
      <c r="Z82" s="659"/>
      <c r="AA82" s="660"/>
      <c r="AB82" s="870" t="s">
        <v>678</v>
      </c>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71"/>
      <c r="AY82">
        <f t="shared" ref="AY82:AY89" si="10">$AY$80</f>
        <v>1</v>
      </c>
    </row>
    <row r="83" spans="1:60" ht="27.95" customHeight="1" x14ac:dyDescent="0.15">
      <c r="A83" s="851"/>
      <c r="B83" s="508"/>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72"/>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3"/>
      <c r="AY83">
        <f t="shared" si="10"/>
        <v>1</v>
      </c>
    </row>
    <row r="84" spans="1:60" ht="27.95" customHeight="1" x14ac:dyDescent="0.15">
      <c r="A84" s="851"/>
      <c r="B84" s="509"/>
      <c r="C84" s="510"/>
      <c r="D84" s="510"/>
      <c r="E84" s="510"/>
      <c r="F84" s="511"/>
      <c r="G84" s="663"/>
      <c r="H84" s="663"/>
      <c r="I84" s="663"/>
      <c r="J84" s="663"/>
      <c r="K84" s="663"/>
      <c r="L84" s="663"/>
      <c r="M84" s="663"/>
      <c r="N84" s="663"/>
      <c r="O84" s="663"/>
      <c r="P84" s="663"/>
      <c r="Q84" s="663"/>
      <c r="R84" s="663"/>
      <c r="S84" s="663"/>
      <c r="T84" s="663"/>
      <c r="U84" s="663"/>
      <c r="V84" s="663"/>
      <c r="W84" s="663"/>
      <c r="X84" s="663"/>
      <c r="Y84" s="663"/>
      <c r="Z84" s="663"/>
      <c r="AA84" s="664"/>
      <c r="AB84" s="874"/>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5"/>
      <c r="AY84">
        <f t="shared" si="10"/>
        <v>1</v>
      </c>
    </row>
    <row r="85" spans="1:60" ht="18.75" customHeight="1" x14ac:dyDescent="0.15">
      <c r="A85" s="851"/>
      <c r="B85" s="409" t="s">
        <v>144</v>
      </c>
      <c r="C85" s="409"/>
      <c r="D85" s="409"/>
      <c r="E85" s="409"/>
      <c r="F85" s="410"/>
      <c r="G85" s="493" t="s">
        <v>60</v>
      </c>
      <c r="H85" s="414"/>
      <c r="I85" s="414"/>
      <c r="J85" s="414"/>
      <c r="K85" s="414"/>
      <c r="L85" s="414"/>
      <c r="M85" s="414"/>
      <c r="N85" s="414"/>
      <c r="O85" s="494"/>
      <c r="P85" s="413" t="s">
        <v>62</v>
      </c>
      <c r="Q85" s="414"/>
      <c r="R85" s="414"/>
      <c r="S85" s="414"/>
      <c r="T85" s="414"/>
      <c r="U85" s="414"/>
      <c r="V85" s="414"/>
      <c r="W85" s="414"/>
      <c r="X85" s="494"/>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4" t="s">
        <v>133</v>
      </c>
      <c r="AV85" s="514"/>
      <c r="AW85" s="514"/>
      <c r="AX85" s="515"/>
      <c r="AY85">
        <f t="shared" si="10"/>
        <v>1</v>
      </c>
      <c r="AZ85" s="10"/>
      <c r="BA85" s="10"/>
      <c r="BB85" s="10"/>
      <c r="BC85" s="10"/>
    </row>
    <row r="86" spans="1:60" ht="18.75" customHeight="1" x14ac:dyDescent="0.15">
      <c r="A86" s="851"/>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t="s">
        <v>641</v>
      </c>
      <c r="AR86" s="185"/>
      <c r="AS86" s="121" t="s">
        <v>185</v>
      </c>
      <c r="AT86" s="122"/>
      <c r="AU86" s="185">
        <v>3</v>
      </c>
      <c r="AV86" s="185"/>
      <c r="AW86" s="377" t="s">
        <v>175</v>
      </c>
      <c r="AX86" s="378"/>
      <c r="AY86">
        <f t="shared" si="10"/>
        <v>1</v>
      </c>
      <c r="AZ86" s="10"/>
      <c r="BA86" s="10"/>
      <c r="BB86" s="10"/>
      <c r="BC86" s="10"/>
      <c r="BD86" s="10"/>
      <c r="BE86" s="10"/>
      <c r="BF86" s="10"/>
      <c r="BG86" s="10"/>
      <c r="BH86" s="10"/>
    </row>
    <row r="87" spans="1:60" ht="23.25" customHeight="1" x14ac:dyDescent="0.15">
      <c r="A87" s="851"/>
      <c r="B87" s="409"/>
      <c r="C87" s="409"/>
      <c r="D87" s="409"/>
      <c r="E87" s="409"/>
      <c r="F87" s="410"/>
      <c r="G87" s="92" t="s">
        <v>646</v>
      </c>
      <c r="H87" s="93"/>
      <c r="I87" s="93"/>
      <c r="J87" s="93"/>
      <c r="K87" s="93"/>
      <c r="L87" s="93"/>
      <c r="M87" s="93"/>
      <c r="N87" s="93"/>
      <c r="O87" s="94"/>
      <c r="P87" s="93" t="s">
        <v>647</v>
      </c>
      <c r="Q87" s="495"/>
      <c r="R87" s="495"/>
      <c r="S87" s="495"/>
      <c r="T87" s="495"/>
      <c r="U87" s="495"/>
      <c r="V87" s="495"/>
      <c r="W87" s="495"/>
      <c r="X87" s="496"/>
      <c r="Y87" s="545" t="s">
        <v>61</v>
      </c>
      <c r="Z87" s="546"/>
      <c r="AA87" s="547"/>
      <c r="AB87" s="445" t="s">
        <v>648</v>
      </c>
      <c r="AC87" s="445"/>
      <c r="AD87" s="445"/>
      <c r="AE87" s="203">
        <v>236831</v>
      </c>
      <c r="AF87" s="204"/>
      <c r="AG87" s="204"/>
      <c r="AH87" s="204"/>
      <c r="AI87" s="203">
        <v>235717</v>
      </c>
      <c r="AJ87" s="204"/>
      <c r="AK87" s="204"/>
      <c r="AL87" s="204"/>
      <c r="AM87" s="203"/>
      <c r="AN87" s="204"/>
      <c r="AO87" s="204"/>
      <c r="AP87" s="204"/>
      <c r="AQ87" s="321" t="s">
        <v>641</v>
      </c>
      <c r="AR87" s="193"/>
      <c r="AS87" s="193"/>
      <c r="AT87" s="322"/>
      <c r="AU87" s="204" t="s">
        <v>641</v>
      </c>
      <c r="AV87" s="204"/>
      <c r="AW87" s="204"/>
      <c r="AX87" s="206"/>
      <c r="AY87">
        <f t="shared" si="10"/>
        <v>1</v>
      </c>
    </row>
    <row r="88" spans="1:60" ht="23.25" customHeight="1" x14ac:dyDescent="0.15">
      <c r="A88" s="851"/>
      <c r="B88" s="409"/>
      <c r="C88" s="409"/>
      <c r="D88" s="409"/>
      <c r="E88" s="409"/>
      <c r="F88" s="410"/>
      <c r="G88" s="95"/>
      <c r="H88" s="96"/>
      <c r="I88" s="96"/>
      <c r="J88" s="96"/>
      <c r="K88" s="96"/>
      <c r="L88" s="96"/>
      <c r="M88" s="96"/>
      <c r="N88" s="96"/>
      <c r="O88" s="97"/>
      <c r="P88" s="497"/>
      <c r="Q88" s="497"/>
      <c r="R88" s="497"/>
      <c r="S88" s="497"/>
      <c r="T88" s="497"/>
      <c r="U88" s="497"/>
      <c r="V88" s="497"/>
      <c r="W88" s="497"/>
      <c r="X88" s="498"/>
      <c r="Y88" s="442" t="s">
        <v>53</v>
      </c>
      <c r="Z88" s="443"/>
      <c r="AA88" s="444"/>
      <c r="AB88" s="504" t="s">
        <v>648</v>
      </c>
      <c r="AC88" s="504"/>
      <c r="AD88" s="504"/>
      <c r="AE88" s="203">
        <v>242676</v>
      </c>
      <c r="AF88" s="204"/>
      <c r="AG88" s="204"/>
      <c r="AH88" s="204"/>
      <c r="AI88" s="203">
        <v>241358</v>
      </c>
      <c r="AJ88" s="204"/>
      <c r="AK88" s="204"/>
      <c r="AL88" s="204"/>
      <c r="AM88" s="203">
        <v>241704</v>
      </c>
      <c r="AN88" s="204"/>
      <c r="AO88" s="204"/>
      <c r="AP88" s="204"/>
      <c r="AQ88" s="321" t="s">
        <v>641</v>
      </c>
      <c r="AR88" s="193"/>
      <c r="AS88" s="193"/>
      <c r="AT88" s="322"/>
      <c r="AU88" s="204">
        <v>240509</v>
      </c>
      <c r="AV88" s="204"/>
      <c r="AW88" s="204"/>
      <c r="AX88" s="206"/>
      <c r="AY88">
        <f t="shared" si="10"/>
        <v>1</v>
      </c>
      <c r="AZ88" s="10"/>
      <c r="BA88" s="10"/>
      <c r="BB88" s="10"/>
      <c r="BC88" s="10"/>
    </row>
    <row r="89" spans="1:60" ht="23.25" customHeight="1" thickBot="1" x14ac:dyDescent="0.2">
      <c r="A89" s="851"/>
      <c r="B89" s="510"/>
      <c r="C89" s="510"/>
      <c r="D89" s="510"/>
      <c r="E89" s="510"/>
      <c r="F89" s="511"/>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v>98</v>
      </c>
      <c r="AF89" s="211"/>
      <c r="AG89" s="211"/>
      <c r="AH89" s="211"/>
      <c r="AI89" s="210">
        <v>98</v>
      </c>
      <c r="AJ89" s="211"/>
      <c r="AK89" s="211"/>
      <c r="AL89" s="211"/>
      <c r="AM89" s="210"/>
      <c r="AN89" s="211"/>
      <c r="AO89" s="211"/>
      <c r="AP89" s="211"/>
      <c r="AQ89" s="321" t="s">
        <v>641</v>
      </c>
      <c r="AR89" s="193"/>
      <c r="AS89" s="193"/>
      <c r="AT89" s="322"/>
      <c r="AU89" s="204" t="s">
        <v>641</v>
      </c>
      <c r="AV89" s="204"/>
      <c r="AW89" s="204"/>
      <c r="AX89" s="206"/>
      <c r="AY89">
        <f t="shared" si="10"/>
        <v>1</v>
      </c>
      <c r="AZ89" s="10"/>
      <c r="BA89" s="10"/>
      <c r="BB89" s="10"/>
      <c r="BC89" s="10"/>
      <c r="BD89" s="10"/>
      <c r="BE89" s="10"/>
      <c r="BF89" s="10"/>
      <c r="BG89" s="10"/>
      <c r="BH89" s="10"/>
    </row>
    <row r="90" spans="1:60" ht="18.75" hidden="1" customHeight="1" x14ac:dyDescent="0.15">
      <c r="A90" s="851"/>
      <c r="B90" s="409" t="s">
        <v>144</v>
      </c>
      <c r="C90" s="409"/>
      <c r="D90" s="409"/>
      <c r="E90" s="409"/>
      <c r="F90" s="410"/>
      <c r="G90" s="493" t="s">
        <v>60</v>
      </c>
      <c r="H90" s="414"/>
      <c r="I90" s="414"/>
      <c r="J90" s="414"/>
      <c r="K90" s="414"/>
      <c r="L90" s="414"/>
      <c r="M90" s="414"/>
      <c r="N90" s="414"/>
      <c r="O90" s="494"/>
      <c r="P90" s="413" t="s">
        <v>62</v>
      </c>
      <c r="Q90" s="414"/>
      <c r="R90" s="414"/>
      <c r="S90" s="414"/>
      <c r="T90" s="414"/>
      <c r="U90" s="414"/>
      <c r="V90" s="414"/>
      <c r="W90" s="414"/>
      <c r="X90" s="494"/>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4" t="s">
        <v>133</v>
      </c>
      <c r="AV90" s="514"/>
      <c r="AW90" s="514"/>
      <c r="AX90" s="515"/>
      <c r="AY90">
        <f>COUNTA($G$92)</f>
        <v>0</v>
      </c>
    </row>
    <row r="91" spans="1:60" ht="18.75" hidden="1" customHeight="1" x14ac:dyDescent="0.15">
      <c r="A91" s="851"/>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51"/>
      <c r="B92" s="409"/>
      <c r="C92" s="409"/>
      <c r="D92" s="409"/>
      <c r="E92" s="409"/>
      <c r="F92" s="410"/>
      <c r="G92" s="92"/>
      <c r="H92" s="93"/>
      <c r="I92" s="93"/>
      <c r="J92" s="93"/>
      <c r="K92" s="93"/>
      <c r="L92" s="93"/>
      <c r="M92" s="93"/>
      <c r="N92" s="93"/>
      <c r="O92" s="94"/>
      <c r="P92" s="93"/>
      <c r="Q92" s="495"/>
      <c r="R92" s="495"/>
      <c r="S92" s="495"/>
      <c r="T92" s="495"/>
      <c r="U92" s="495"/>
      <c r="V92" s="495"/>
      <c r="W92" s="495"/>
      <c r="X92" s="496"/>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1"/>
      <c r="B93" s="409"/>
      <c r="C93" s="409"/>
      <c r="D93" s="409"/>
      <c r="E93" s="409"/>
      <c r="F93" s="410"/>
      <c r="G93" s="95"/>
      <c r="H93" s="96"/>
      <c r="I93" s="96"/>
      <c r="J93" s="96"/>
      <c r="K93" s="96"/>
      <c r="L93" s="96"/>
      <c r="M93" s="96"/>
      <c r="N93" s="96"/>
      <c r="O93" s="97"/>
      <c r="P93" s="497"/>
      <c r="Q93" s="497"/>
      <c r="R93" s="497"/>
      <c r="S93" s="497"/>
      <c r="T93" s="497"/>
      <c r="U93" s="497"/>
      <c r="V93" s="497"/>
      <c r="W93" s="497"/>
      <c r="X93" s="498"/>
      <c r="Y93" s="442" t="s">
        <v>53</v>
      </c>
      <c r="Z93" s="443"/>
      <c r="AA93" s="444"/>
      <c r="AB93" s="504"/>
      <c r="AC93" s="504"/>
      <c r="AD93" s="504"/>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1"/>
      <c r="B94" s="510"/>
      <c r="C94" s="510"/>
      <c r="D94" s="510"/>
      <c r="E94" s="510"/>
      <c r="F94" s="511"/>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1"/>
      <c r="B95" s="409" t="s">
        <v>144</v>
      </c>
      <c r="C95" s="409"/>
      <c r="D95" s="409"/>
      <c r="E95" s="409"/>
      <c r="F95" s="410"/>
      <c r="G95" s="493" t="s">
        <v>60</v>
      </c>
      <c r="H95" s="414"/>
      <c r="I95" s="414"/>
      <c r="J95" s="414"/>
      <c r="K95" s="414"/>
      <c r="L95" s="414"/>
      <c r="M95" s="414"/>
      <c r="N95" s="414"/>
      <c r="O95" s="494"/>
      <c r="P95" s="413" t="s">
        <v>62</v>
      </c>
      <c r="Q95" s="414"/>
      <c r="R95" s="414"/>
      <c r="S95" s="414"/>
      <c r="T95" s="414"/>
      <c r="U95" s="414"/>
      <c r="V95" s="414"/>
      <c r="W95" s="414"/>
      <c r="X95" s="494"/>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4" t="s">
        <v>133</v>
      </c>
      <c r="AV95" s="514"/>
      <c r="AW95" s="514"/>
      <c r="AX95" s="515"/>
      <c r="AY95">
        <f>COUNTA($G$97)</f>
        <v>0</v>
      </c>
      <c r="AZ95" s="10"/>
      <c r="BA95" s="10"/>
      <c r="BB95" s="10"/>
      <c r="BC95" s="10"/>
      <c r="BD95" s="10"/>
      <c r="BE95" s="10"/>
      <c r="BF95" s="10"/>
      <c r="BG95" s="10"/>
      <c r="BH95" s="10"/>
    </row>
    <row r="96" spans="1:60" ht="18.75" hidden="1" customHeight="1" x14ac:dyDescent="0.15">
      <c r="A96" s="851"/>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51"/>
      <c r="B97" s="409"/>
      <c r="C97" s="409"/>
      <c r="D97" s="409"/>
      <c r="E97" s="409"/>
      <c r="F97" s="410"/>
      <c r="G97" s="92"/>
      <c r="H97" s="93"/>
      <c r="I97" s="93"/>
      <c r="J97" s="93"/>
      <c r="K97" s="93"/>
      <c r="L97" s="93"/>
      <c r="M97" s="93"/>
      <c r="N97" s="93"/>
      <c r="O97" s="94"/>
      <c r="P97" s="93"/>
      <c r="Q97" s="495"/>
      <c r="R97" s="495"/>
      <c r="S97" s="495"/>
      <c r="T97" s="495"/>
      <c r="U97" s="495"/>
      <c r="V97" s="495"/>
      <c r="W97" s="495"/>
      <c r="X97" s="496"/>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1"/>
      <c r="B98" s="409"/>
      <c r="C98" s="409"/>
      <c r="D98" s="409"/>
      <c r="E98" s="409"/>
      <c r="F98" s="410"/>
      <c r="G98" s="95"/>
      <c r="H98" s="96"/>
      <c r="I98" s="96"/>
      <c r="J98" s="96"/>
      <c r="K98" s="96"/>
      <c r="L98" s="96"/>
      <c r="M98" s="96"/>
      <c r="N98" s="96"/>
      <c r="O98" s="97"/>
      <c r="P98" s="497"/>
      <c r="Q98" s="497"/>
      <c r="R98" s="497"/>
      <c r="S98" s="497"/>
      <c r="T98" s="497"/>
      <c r="U98" s="497"/>
      <c r="V98" s="497"/>
      <c r="W98" s="497"/>
      <c r="X98" s="498"/>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2"/>
      <c r="B99" s="411"/>
      <c r="C99" s="411"/>
      <c r="D99" s="411"/>
      <c r="E99" s="411"/>
      <c r="F99" s="412"/>
      <c r="G99" s="564"/>
      <c r="H99" s="201"/>
      <c r="I99" s="201"/>
      <c r="J99" s="201"/>
      <c r="K99" s="201"/>
      <c r="L99" s="201"/>
      <c r="M99" s="201"/>
      <c r="N99" s="201"/>
      <c r="O99" s="565"/>
      <c r="P99" s="499"/>
      <c r="Q99" s="499"/>
      <c r="R99" s="499"/>
      <c r="S99" s="499"/>
      <c r="T99" s="499"/>
      <c r="U99" s="499"/>
      <c r="V99" s="499"/>
      <c r="W99" s="499"/>
      <c r="X99" s="500"/>
      <c r="Y99" s="881" t="s">
        <v>13</v>
      </c>
      <c r="Z99" s="882"/>
      <c r="AA99" s="883"/>
      <c r="AB99" s="878" t="s">
        <v>14</v>
      </c>
      <c r="AC99" s="879"/>
      <c r="AD99" s="880"/>
      <c r="AE99" s="501"/>
      <c r="AF99" s="502"/>
      <c r="AG99" s="502"/>
      <c r="AH99" s="503"/>
      <c r="AI99" s="501"/>
      <c r="AJ99" s="502"/>
      <c r="AK99" s="502"/>
      <c r="AL99" s="503"/>
      <c r="AM99" s="501"/>
      <c r="AN99" s="502"/>
      <c r="AO99" s="502"/>
      <c r="AP99" s="502"/>
      <c r="AQ99" s="516"/>
      <c r="AR99" s="517"/>
      <c r="AS99" s="517"/>
      <c r="AT99" s="518"/>
      <c r="AU99" s="502"/>
      <c r="AV99" s="502"/>
      <c r="AW99" s="502"/>
      <c r="AX99" s="519"/>
      <c r="AY99">
        <f t="shared" si="12"/>
        <v>0</v>
      </c>
    </row>
    <row r="100" spans="1:60" ht="31.5" customHeight="1" x14ac:dyDescent="0.15">
      <c r="A100" s="482" t="s">
        <v>272</v>
      </c>
      <c r="B100" s="483"/>
      <c r="C100" s="483"/>
      <c r="D100" s="483"/>
      <c r="E100" s="483"/>
      <c r="F100" s="484"/>
      <c r="G100" s="485" t="s">
        <v>59</v>
      </c>
      <c r="H100" s="485"/>
      <c r="I100" s="485"/>
      <c r="J100" s="485"/>
      <c r="K100" s="485"/>
      <c r="L100" s="485"/>
      <c r="M100" s="485"/>
      <c r="N100" s="485"/>
      <c r="O100" s="485"/>
      <c r="P100" s="485"/>
      <c r="Q100" s="485"/>
      <c r="R100" s="485"/>
      <c r="S100" s="485"/>
      <c r="T100" s="485"/>
      <c r="U100" s="485"/>
      <c r="V100" s="485"/>
      <c r="W100" s="485"/>
      <c r="X100" s="486"/>
      <c r="Y100" s="840"/>
      <c r="Z100" s="841"/>
      <c r="AA100" s="842"/>
      <c r="AB100" s="462" t="s">
        <v>11</v>
      </c>
      <c r="AC100" s="462"/>
      <c r="AD100" s="462"/>
      <c r="AE100" s="520" t="s">
        <v>310</v>
      </c>
      <c r="AF100" s="521"/>
      <c r="AG100" s="521"/>
      <c r="AH100" s="522"/>
      <c r="AI100" s="520" t="s">
        <v>332</v>
      </c>
      <c r="AJ100" s="521"/>
      <c r="AK100" s="521"/>
      <c r="AL100" s="522"/>
      <c r="AM100" s="520" t="s">
        <v>429</v>
      </c>
      <c r="AN100" s="521"/>
      <c r="AO100" s="521"/>
      <c r="AP100" s="522"/>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647</v>
      </c>
      <c r="H101" s="93"/>
      <c r="I101" s="93"/>
      <c r="J101" s="93"/>
      <c r="K101" s="93"/>
      <c r="L101" s="93"/>
      <c r="M101" s="93"/>
      <c r="N101" s="93"/>
      <c r="O101" s="93"/>
      <c r="P101" s="93"/>
      <c r="Q101" s="93"/>
      <c r="R101" s="93"/>
      <c r="S101" s="93"/>
      <c r="T101" s="93"/>
      <c r="U101" s="93"/>
      <c r="V101" s="93"/>
      <c r="W101" s="93"/>
      <c r="X101" s="94"/>
      <c r="Y101" s="523" t="s">
        <v>54</v>
      </c>
      <c r="Z101" s="524"/>
      <c r="AA101" s="525"/>
      <c r="AB101" s="445" t="s">
        <v>649</v>
      </c>
      <c r="AC101" s="445"/>
      <c r="AD101" s="445"/>
      <c r="AE101" s="267">
        <v>35191</v>
      </c>
      <c r="AF101" s="267"/>
      <c r="AG101" s="267"/>
      <c r="AH101" s="267"/>
      <c r="AI101" s="267">
        <v>35350</v>
      </c>
      <c r="AJ101" s="267"/>
      <c r="AK101" s="267"/>
      <c r="AL101" s="267"/>
      <c r="AM101" s="267"/>
      <c r="AN101" s="267"/>
      <c r="AO101" s="267"/>
      <c r="AP101" s="267"/>
      <c r="AQ101" s="267" t="s">
        <v>641</v>
      </c>
      <c r="AR101" s="267"/>
      <c r="AS101" s="267"/>
      <c r="AT101" s="267"/>
      <c r="AU101" s="203" t="s">
        <v>641</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649</v>
      </c>
      <c r="AC102" s="445"/>
      <c r="AD102" s="445"/>
      <c r="AE102" s="267">
        <v>35138</v>
      </c>
      <c r="AF102" s="267"/>
      <c r="AG102" s="267"/>
      <c r="AH102" s="267"/>
      <c r="AI102" s="267">
        <v>35658</v>
      </c>
      <c r="AJ102" s="267"/>
      <c r="AK102" s="267"/>
      <c r="AL102" s="267"/>
      <c r="AM102" s="267">
        <v>35742</v>
      </c>
      <c r="AN102" s="267"/>
      <c r="AO102" s="267"/>
      <c r="AP102" s="267"/>
      <c r="AQ102" s="267">
        <v>35928</v>
      </c>
      <c r="AR102" s="267"/>
      <c r="AS102" s="267"/>
      <c r="AT102" s="267"/>
      <c r="AU102" s="210" t="s">
        <v>641</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6"/>
      <c r="AC104" s="527"/>
      <c r="AD104" s="528"/>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29"/>
      <c r="AA105" s="530"/>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6"/>
      <c r="AC107" s="527"/>
      <c r="AD107" s="528"/>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29"/>
      <c r="AA108" s="530"/>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6"/>
      <c r="AC110" s="527"/>
      <c r="AD110" s="528"/>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29"/>
      <c r="AA111" s="530"/>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6"/>
      <c r="AC113" s="527"/>
      <c r="AD113" s="528"/>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29"/>
      <c r="AA114" s="530"/>
      <c r="AB114" s="452"/>
      <c r="AC114" s="453"/>
      <c r="AD114" s="454"/>
      <c r="AE114" s="531"/>
      <c r="AF114" s="531"/>
      <c r="AG114" s="531"/>
      <c r="AH114" s="531"/>
      <c r="AI114" s="531"/>
      <c r="AJ114" s="531"/>
      <c r="AK114" s="531"/>
      <c r="AL114" s="531"/>
      <c r="AM114" s="531"/>
      <c r="AN114" s="531"/>
      <c r="AO114" s="531"/>
      <c r="AP114" s="531"/>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767" t="s">
        <v>650</v>
      </c>
      <c r="H116" s="372"/>
      <c r="I116" s="372"/>
      <c r="J116" s="372"/>
      <c r="K116" s="372"/>
      <c r="L116" s="372"/>
      <c r="M116" s="372"/>
      <c r="N116" s="372"/>
      <c r="O116" s="372"/>
      <c r="P116" s="372"/>
      <c r="Q116" s="372"/>
      <c r="R116" s="372"/>
      <c r="S116" s="372"/>
      <c r="T116" s="372"/>
      <c r="U116" s="372"/>
      <c r="V116" s="372"/>
      <c r="W116" s="372"/>
      <c r="X116" s="768"/>
      <c r="Y116" s="439" t="s">
        <v>15</v>
      </c>
      <c r="Z116" s="440"/>
      <c r="AA116" s="441"/>
      <c r="AB116" s="446" t="s">
        <v>644</v>
      </c>
      <c r="AC116" s="447"/>
      <c r="AD116" s="448"/>
      <c r="AE116" s="267" t="s">
        <v>641</v>
      </c>
      <c r="AF116" s="267"/>
      <c r="AG116" s="267"/>
      <c r="AH116" s="267"/>
      <c r="AI116" s="267" t="s">
        <v>641</v>
      </c>
      <c r="AJ116" s="267"/>
      <c r="AK116" s="267"/>
      <c r="AL116" s="267"/>
      <c r="AM116" s="267" t="s">
        <v>641</v>
      </c>
      <c r="AN116" s="267"/>
      <c r="AO116" s="267"/>
      <c r="AP116" s="267"/>
      <c r="AQ116" s="203" t="s">
        <v>641</v>
      </c>
      <c r="AR116" s="204"/>
      <c r="AS116" s="204"/>
      <c r="AT116" s="204"/>
      <c r="AU116" s="204"/>
      <c r="AV116" s="204"/>
      <c r="AW116" s="204"/>
      <c r="AX116" s="206"/>
    </row>
    <row r="117" spans="1:51" ht="46.5" customHeight="1" thickBot="1" x14ac:dyDescent="0.2">
      <c r="A117" s="423"/>
      <c r="B117" s="424"/>
      <c r="C117" s="424"/>
      <c r="D117" s="424"/>
      <c r="E117" s="424"/>
      <c r="F117" s="425"/>
      <c r="G117" s="769"/>
      <c r="H117" s="373"/>
      <c r="I117" s="373"/>
      <c r="J117" s="373"/>
      <c r="K117" s="373"/>
      <c r="L117" s="373"/>
      <c r="M117" s="373"/>
      <c r="N117" s="373"/>
      <c r="O117" s="373"/>
      <c r="P117" s="373"/>
      <c r="Q117" s="373"/>
      <c r="R117" s="373"/>
      <c r="S117" s="373"/>
      <c r="T117" s="373"/>
      <c r="U117" s="373"/>
      <c r="V117" s="373"/>
      <c r="W117" s="373"/>
      <c r="X117" s="770"/>
      <c r="Y117" s="455" t="s">
        <v>48</v>
      </c>
      <c r="Z117" s="429"/>
      <c r="AA117" s="430"/>
      <c r="AB117" s="446" t="s">
        <v>644</v>
      </c>
      <c r="AC117" s="447"/>
      <c r="AD117" s="448"/>
      <c r="AE117" s="535" t="s">
        <v>641</v>
      </c>
      <c r="AF117" s="535"/>
      <c r="AG117" s="535"/>
      <c r="AH117" s="535"/>
      <c r="AI117" s="535" t="s">
        <v>641</v>
      </c>
      <c r="AJ117" s="535"/>
      <c r="AK117" s="535"/>
      <c r="AL117" s="535"/>
      <c r="AM117" s="535" t="s">
        <v>641</v>
      </c>
      <c r="AN117" s="535"/>
      <c r="AO117" s="535"/>
      <c r="AP117" s="535"/>
      <c r="AQ117" s="535" t="s">
        <v>641</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532" t="s">
        <v>278</v>
      </c>
      <c r="AC120" s="533"/>
      <c r="AD120" s="534"/>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532" t="s">
        <v>281</v>
      </c>
      <c r="AC123" s="533"/>
      <c r="AD123" s="534"/>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768"/>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770"/>
      <c r="Y126" s="455" t="s">
        <v>48</v>
      </c>
      <c r="Z126" s="429"/>
      <c r="AA126" s="430"/>
      <c r="AB126" s="532" t="s">
        <v>278</v>
      </c>
      <c r="AC126" s="533"/>
      <c r="AD126" s="534"/>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3"/>
      <c r="Z127" s="914"/>
      <c r="AA127" s="915"/>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532" t="s">
        <v>278</v>
      </c>
      <c r="AC129" s="533"/>
      <c r="AD129" s="534"/>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651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641</v>
      </c>
      <c r="AR133" s="185"/>
      <c r="AS133" s="121" t="s">
        <v>185</v>
      </c>
      <c r="AT133" s="122"/>
      <c r="AU133" s="186" t="s">
        <v>641</v>
      </c>
      <c r="AV133" s="186"/>
      <c r="AW133" s="121" t="s">
        <v>175</v>
      </c>
      <c r="AX133" s="181"/>
      <c r="AY133">
        <f>$AY$132</f>
        <v>1</v>
      </c>
    </row>
    <row r="134" spans="1:51" ht="39.75" customHeight="1" x14ac:dyDescent="0.15">
      <c r="A134" s="175"/>
      <c r="B134" s="172"/>
      <c r="C134" s="166"/>
      <c r="D134" s="172"/>
      <c r="E134" s="166"/>
      <c r="F134" s="167"/>
      <c r="G134" s="92" t="s">
        <v>644</v>
      </c>
      <c r="H134" s="93"/>
      <c r="I134" s="93"/>
      <c r="J134" s="93"/>
      <c r="K134" s="93"/>
      <c r="L134" s="93"/>
      <c r="M134" s="93"/>
      <c r="N134" s="93"/>
      <c r="O134" s="93"/>
      <c r="P134" s="93"/>
      <c r="Q134" s="93"/>
      <c r="R134" s="93"/>
      <c r="S134" s="93"/>
      <c r="T134" s="93"/>
      <c r="U134" s="93"/>
      <c r="V134" s="93"/>
      <c r="W134" s="93"/>
      <c r="X134" s="94"/>
      <c r="Y134" s="187" t="s">
        <v>199</v>
      </c>
      <c r="Z134" s="188"/>
      <c r="AA134" s="189"/>
      <c r="AB134" s="190" t="s">
        <v>641</v>
      </c>
      <c r="AC134" s="191"/>
      <c r="AD134" s="191"/>
      <c r="AE134" s="192" t="s">
        <v>641</v>
      </c>
      <c r="AF134" s="193"/>
      <c r="AG134" s="193"/>
      <c r="AH134" s="193"/>
      <c r="AI134" s="192" t="s">
        <v>641</v>
      </c>
      <c r="AJ134" s="193"/>
      <c r="AK134" s="193"/>
      <c r="AL134" s="193"/>
      <c r="AM134" s="192" t="s">
        <v>641</v>
      </c>
      <c r="AN134" s="193"/>
      <c r="AO134" s="193"/>
      <c r="AP134" s="193"/>
      <c r="AQ134" s="192" t="s">
        <v>641</v>
      </c>
      <c r="AR134" s="193"/>
      <c r="AS134" s="193"/>
      <c r="AT134" s="193"/>
      <c r="AU134" s="192" t="s">
        <v>641</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641</v>
      </c>
      <c r="AC135" s="199"/>
      <c r="AD135" s="199"/>
      <c r="AE135" s="192" t="s">
        <v>641</v>
      </c>
      <c r="AF135" s="193"/>
      <c r="AG135" s="193"/>
      <c r="AH135" s="193"/>
      <c r="AI135" s="192" t="s">
        <v>641</v>
      </c>
      <c r="AJ135" s="193"/>
      <c r="AK135" s="193"/>
      <c r="AL135" s="193"/>
      <c r="AM135" s="192" t="s">
        <v>641</v>
      </c>
      <c r="AN135" s="193"/>
      <c r="AO135" s="193"/>
      <c r="AP135" s="193"/>
      <c r="AQ135" s="192" t="s">
        <v>641</v>
      </c>
      <c r="AR135" s="193"/>
      <c r="AS135" s="193"/>
      <c r="AT135" s="193"/>
      <c r="AU135" s="192" t="s">
        <v>641</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15">
      <c r="A154" s="175"/>
      <c r="B154" s="172"/>
      <c r="C154" s="166"/>
      <c r="D154" s="172"/>
      <c r="E154" s="166"/>
      <c r="F154" s="167"/>
      <c r="G154" s="92" t="s">
        <v>641</v>
      </c>
      <c r="H154" s="93"/>
      <c r="I154" s="93"/>
      <c r="J154" s="93"/>
      <c r="K154" s="93"/>
      <c r="L154" s="93"/>
      <c r="M154" s="93"/>
      <c r="N154" s="93"/>
      <c r="O154" s="93"/>
      <c r="P154" s="94"/>
      <c r="Q154" s="113" t="s">
        <v>641</v>
      </c>
      <c r="R154" s="93"/>
      <c r="S154" s="93"/>
      <c r="T154" s="93"/>
      <c r="U154" s="93"/>
      <c r="V154" s="93"/>
      <c r="W154" s="93"/>
      <c r="X154" s="93"/>
      <c r="Y154" s="93"/>
      <c r="Z154" s="93"/>
      <c r="AA154" s="275"/>
      <c r="AB154" s="129" t="s">
        <v>641</v>
      </c>
      <c r="AC154" s="130"/>
      <c r="AD154" s="130"/>
      <c r="AE154" s="135" t="s">
        <v>641</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641</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16"/>
      <c r="E430" s="160" t="s">
        <v>319</v>
      </c>
      <c r="F430" s="884"/>
      <c r="G430" s="885" t="s">
        <v>204</v>
      </c>
      <c r="H430" s="111"/>
      <c r="I430" s="111"/>
      <c r="J430" s="886" t="s">
        <v>640</v>
      </c>
      <c r="K430" s="887"/>
      <c r="L430" s="887"/>
      <c r="M430" s="887"/>
      <c r="N430" s="887"/>
      <c r="O430" s="887"/>
      <c r="P430" s="887"/>
      <c r="Q430" s="887"/>
      <c r="R430" s="887"/>
      <c r="S430" s="887"/>
      <c r="T430" s="888"/>
      <c r="U430" s="572" t="s">
        <v>641</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9"/>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641</v>
      </c>
      <c r="AF432" s="186"/>
      <c r="AG432" s="121" t="s">
        <v>185</v>
      </c>
      <c r="AH432" s="122"/>
      <c r="AI432" s="320"/>
      <c r="AJ432" s="320"/>
      <c r="AK432" s="320"/>
      <c r="AL432" s="142"/>
      <c r="AM432" s="320"/>
      <c r="AN432" s="320"/>
      <c r="AO432" s="320"/>
      <c r="AP432" s="142"/>
      <c r="AQ432" s="235" t="s">
        <v>641</v>
      </c>
      <c r="AR432" s="186"/>
      <c r="AS432" s="121" t="s">
        <v>185</v>
      </c>
      <c r="AT432" s="122"/>
      <c r="AU432" s="186" t="s">
        <v>641</v>
      </c>
      <c r="AV432" s="186"/>
      <c r="AW432" s="121" t="s">
        <v>175</v>
      </c>
      <c r="AX432" s="181"/>
      <c r="AY432">
        <f>$AY$431</f>
        <v>1</v>
      </c>
    </row>
    <row r="433" spans="1:51" ht="23.25" customHeight="1" x14ac:dyDescent="0.15">
      <c r="A433" s="175"/>
      <c r="B433" s="172"/>
      <c r="C433" s="166"/>
      <c r="D433" s="172"/>
      <c r="E433" s="323"/>
      <c r="F433" s="324"/>
      <c r="G433" s="92" t="s">
        <v>641</v>
      </c>
      <c r="H433" s="93"/>
      <c r="I433" s="93"/>
      <c r="J433" s="93"/>
      <c r="K433" s="93"/>
      <c r="L433" s="93"/>
      <c r="M433" s="93"/>
      <c r="N433" s="93"/>
      <c r="O433" s="93"/>
      <c r="P433" s="93"/>
      <c r="Q433" s="93"/>
      <c r="R433" s="93"/>
      <c r="S433" s="93"/>
      <c r="T433" s="93"/>
      <c r="U433" s="93"/>
      <c r="V433" s="93"/>
      <c r="W433" s="93"/>
      <c r="X433" s="94"/>
      <c r="Y433" s="187" t="s">
        <v>12</v>
      </c>
      <c r="Z433" s="188"/>
      <c r="AA433" s="189"/>
      <c r="AB433" s="199" t="s">
        <v>641</v>
      </c>
      <c r="AC433" s="199"/>
      <c r="AD433" s="199"/>
      <c r="AE433" s="321" t="s">
        <v>641</v>
      </c>
      <c r="AF433" s="193"/>
      <c r="AG433" s="193"/>
      <c r="AH433" s="193"/>
      <c r="AI433" s="321" t="s">
        <v>641</v>
      </c>
      <c r="AJ433" s="193"/>
      <c r="AK433" s="193"/>
      <c r="AL433" s="193"/>
      <c r="AM433" s="321" t="s">
        <v>641</v>
      </c>
      <c r="AN433" s="193"/>
      <c r="AO433" s="193"/>
      <c r="AP433" s="322"/>
      <c r="AQ433" s="321" t="s">
        <v>641</v>
      </c>
      <c r="AR433" s="193"/>
      <c r="AS433" s="193"/>
      <c r="AT433" s="322"/>
      <c r="AU433" s="193" t="s">
        <v>641</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641</v>
      </c>
      <c r="AC434" s="191"/>
      <c r="AD434" s="191"/>
      <c r="AE434" s="321" t="s">
        <v>641</v>
      </c>
      <c r="AF434" s="193"/>
      <c r="AG434" s="193"/>
      <c r="AH434" s="322"/>
      <c r="AI434" s="321" t="s">
        <v>641</v>
      </c>
      <c r="AJ434" s="193"/>
      <c r="AK434" s="193"/>
      <c r="AL434" s="193"/>
      <c r="AM434" s="321" t="s">
        <v>641</v>
      </c>
      <c r="AN434" s="193"/>
      <c r="AO434" s="193"/>
      <c r="AP434" s="322"/>
      <c r="AQ434" s="321" t="s">
        <v>641</v>
      </c>
      <c r="AR434" s="193"/>
      <c r="AS434" s="193"/>
      <c r="AT434" s="322"/>
      <c r="AU434" s="193" t="s">
        <v>641</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641</v>
      </c>
      <c r="AF435" s="193"/>
      <c r="AG435" s="193"/>
      <c r="AH435" s="322"/>
      <c r="AI435" s="321" t="s">
        <v>641</v>
      </c>
      <c r="AJ435" s="193"/>
      <c r="AK435" s="193"/>
      <c r="AL435" s="193"/>
      <c r="AM435" s="321" t="s">
        <v>641</v>
      </c>
      <c r="AN435" s="193"/>
      <c r="AO435" s="193"/>
      <c r="AP435" s="322"/>
      <c r="AQ435" s="321" t="s">
        <v>641</v>
      </c>
      <c r="AR435" s="193"/>
      <c r="AS435" s="193"/>
      <c r="AT435" s="322"/>
      <c r="AU435" s="193" t="s">
        <v>641</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641</v>
      </c>
      <c r="AF457" s="186"/>
      <c r="AG457" s="121" t="s">
        <v>185</v>
      </c>
      <c r="AH457" s="122"/>
      <c r="AI457" s="320"/>
      <c r="AJ457" s="320"/>
      <c r="AK457" s="320"/>
      <c r="AL457" s="142"/>
      <c r="AM457" s="320"/>
      <c r="AN457" s="320"/>
      <c r="AO457" s="320"/>
      <c r="AP457" s="142"/>
      <c r="AQ457" s="235" t="s">
        <v>641</v>
      </c>
      <c r="AR457" s="186"/>
      <c r="AS457" s="121" t="s">
        <v>185</v>
      </c>
      <c r="AT457" s="122"/>
      <c r="AU457" s="186" t="s">
        <v>641</v>
      </c>
      <c r="AV457" s="186"/>
      <c r="AW457" s="121" t="s">
        <v>175</v>
      </c>
      <c r="AX457" s="181"/>
      <c r="AY457">
        <f>$AY$456</f>
        <v>1</v>
      </c>
    </row>
    <row r="458" spans="1:51" ht="23.25" customHeight="1" x14ac:dyDescent="0.15">
      <c r="A458" s="175"/>
      <c r="B458" s="172"/>
      <c r="C458" s="166"/>
      <c r="D458" s="172"/>
      <c r="E458" s="323"/>
      <c r="F458" s="324"/>
      <c r="G458" s="92" t="s">
        <v>641</v>
      </c>
      <c r="H458" s="93"/>
      <c r="I458" s="93"/>
      <c r="J458" s="93"/>
      <c r="K458" s="93"/>
      <c r="L458" s="93"/>
      <c r="M458" s="93"/>
      <c r="N458" s="93"/>
      <c r="O458" s="93"/>
      <c r="P458" s="93"/>
      <c r="Q458" s="93"/>
      <c r="R458" s="93"/>
      <c r="S458" s="93"/>
      <c r="T458" s="93"/>
      <c r="U458" s="93"/>
      <c r="V458" s="93"/>
      <c r="W458" s="93"/>
      <c r="X458" s="94"/>
      <c r="Y458" s="187" t="s">
        <v>12</v>
      </c>
      <c r="Z458" s="188"/>
      <c r="AA458" s="189"/>
      <c r="AB458" s="199" t="s">
        <v>641</v>
      </c>
      <c r="AC458" s="199"/>
      <c r="AD458" s="199"/>
      <c r="AE458" s="321" t="s">
        <v>641</v>
      </c>
      <c r="AF458" s="193"/>
      <c r="AG458" s="193"/>
      <c r="AH458" s="193"/>
      <c r="AI458" s="321" t="s">
        <v>641</v>
      </c>
      <c r="AJ458" s="193"/>
      <c r="AK458" s="193"/>
      <c r="AL458" s="193"/>
      <c r="AM458" s="321" t="s">
        <v>641</v>
      </c>
      <c r="AN458" s="193"/>
      <c r="AO458" s="193"/>
      <c r="AP458" s="322"/>
      <c r="AQ458" s="321" t="s">
        <v>641</v>
      </c>
      <c r="AR458" s="193"/>
      <c r="AS458" s="193"/>
      <c r="AT458" s="322"/>
      <c r="AU458" s="193" t="s">
        <v>641</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641</v>
      </c>
      <c r="AC459" s="191"/>
      <c r="AD459" s="191"/>
      <c r="AE459" s="321" t="s">
        <v>641</v>
      </c>
      <c r="AF459" s="193"/>
      <c r="AG459" s="193"/>
      <c r="AH459" s="322"/>
      <c r="AI459" s="321" t="s">
        <v>641</v>
      </c>
      <c r="AJ459" s="193"/>
      <c r="AK459" s="193"/>
      <c r="AL459" s="193"/>
      <c r="AM459" s="321" t="s">
        <v>641</v>
      </c>
      <c r="AN459" s="193"/>
      <c r="AO459" s="193"/>
      <c r="AP459" s="322"/>
      <c r="AQ459" s="321" t="s">
        <v>641</v>
      </c>
      <c r="AR459" s="193"/>
      <c r="AS459" s="193"/>
      <c r="AT459" s="322"/>
      <c r="AU459" s="193" t="s">
        <v>641</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641</v>
      </c>
      <c r="AF460" s="193"/>
      <c r="AG460" s="193"/>
      <c r="AH460" s="322"/>
      <c r="AI460" s="321" t="s">
        <v>641</v>
      </c>
      <c r="AJ460" s="193"/>
      <c r="AK460" s="193"/>
      <c r="AL460" s="193"/>
      <c r="AM460" s="321" t="s">
        <v>641</v>
      </c>
      <c r="AN460" s="193"/>
      <c r="AO460" s="193"/>
      <c r="AP460" s="322"/>
      <c r="AQ460" s="321" t="s">
        <v>641</v>
      </c>
      <c r="AR460" s="193"/>
      <c r="AS460" s="193"/>
      <c r="AT460" s="322"/>
      <c r="AU460" s="193" t="s">
        <v>641</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85" t="s">
        <v>204</v>
      </c>
      <c r="H484" s="111"/>
      <c r="I484" s="111"/>
      <c r="J484" s="886"/>
      <c r="K484" s="887"/>
      <c r="L484" s="887"/>
      <c r="M484" s="887"/>
      <c r="N484" s="887"/>
      <c r="O484" s="887"/>
      <c r="P484" s="887"/>
      <c r="Q484" s="887"/>
      <c r="R484" s="887"/>
      <c r="S484" s="887"/>
      <c r="T484" s="888"/>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9"/>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5" t="s">
        <v>204</v>
      </c>
      <c r="H538" s="111"/>
      <c r="I538" s="111"/>
      <c r="J538" s="886"/>
      <c r="K538" s="887"/>
      <c r="L538" s="887"/>
      <c r="M538" s="887"/>
      <c r="N538" s="887"/>
      <c r="O538" s="887"/>
      <c r="P538" s="887"/>
      <c r="Q538" s="887"/>
      <c r="R538" s="887"/>
      <c r="S538" s="887"/>
      <c r="T538" s="888"/>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9"/>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5" t="s">
        <v>204</v>
      </c>
      <c r="H592" s="111"/>
      <c r="I592" s="111"/>
      <c r="J592" s="886"/>
      <c r="K592" s="887"/>
      <c r="L592" s="887"/>
      <c r="M592" s="887"/>
      <c r="N592" s="887"/>
      <c r="O592" s="887"/>
      <c r="P592" s="887"/>
      <c r="Q592" s="887"/>
      <c r="R592" s="887"/>
      <c r="S592" s="887"/>
      <c r="T592" s="888"/>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9"/>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5" t="s">
        <v>204</v>
      </c>
      <c r="H646" s="111"/>
      <c r="I646" s="111"/>
      <c r="J646" s="886"/>
      <c r="K646" s="887"/>
      <c r="L646" s="887"/>
      <c r="M646" s="887"/>
      <c r="N646" s="887"/>
      <c r="O646" s="887"/>
      <c r="P646" s="887"/>
      <c r="Q646" s="887"/>
      <c r="R646" s="887"/>
      <c r="S646" s="887"/>
      <c r="T646" s="888"/>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9"/>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8" t="s">
        <v>30</v>
      </c>
      <c r="AH701" s="361"/>
      <c r="AI701" s="361"/>
      <c r="AJ701" s="361"/>
      <c r="AK701" s="361"/>
      <c r="AL701" s="361"/>
      <c r="AM701" s="361"/>
      <c r="AN701" s="361"/>
      <c r="AO701" s="361"/>
      <c r="AP701" s="361"/>
      <c r="AQ701" s="361"/>
      <c r="AR701" s="361"/>
      <c r="AS701" s="361"/>
      <c r="AT701" s="361"/>
      <c r="AU701" s="361"/>
      <c r="AV701" s="361"/>
      <c r="AW701" s="361"/>
      <c r="AX701" s="809"/>
    </row>
    <row r="702" spans="1:51" ht="63.75" customHeight="1" x14ac:dyDescent="0.15">
      <c r="A702" s="856" t="s">
        <v>139</v>
      </c>
      <c r="B702" s="857"/>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638</v>
      </c>
      <c r="AE702" s="327"/>
      <c r="AF702" s="327"/>
      <c r="AG702" s="364" t="s">
        <v>654</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8"/>
      <c r="B703" s="859"/>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1"/>
      <c r="AD703" s="307" t="s">
        <v>638</v>
      </c>
      <c r="AE703" s="308"/>
      <c r="AF703" s="308"/>
      <c r="AG703" s="89" t="s">
        <v>655</v>
      </c>
      <c r="AH703" s="90"/>
      <c r="AI703" s="90"/>
      <c r="AJ703" s="90"/>
      <c r="AK703" s="90"/>
      <c r="AL703" s="90"/>
      <c r="AM703" s="90"/>
      <c r="AN703" s="90"/>
      <c r="AO703" s="90"/>
      <c r="AP703" s="90"/>
      <c r="AQ703" s="90"/>
      <c r="AR703" s="90"/>
      <c r="AS703" s="90"/>
      <c r="AT703" s="90"/>
      <c r="AU703" s="90"/>
      <c r="AV703" s="90"/>
      <c r="AW703" s="90"/>
      <c r="AX703" s="91"/>
    </row>
    <row r="704" spans="1:51" ht="48.75" customHeight="1" x14ac:dyDescent="0.15">
      <c r="A704" s="860"/>
      <c r="B704" s="861"/>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5" t="s">
        <v>638</v>
      </c>
      <c r="AE704" s="766"/>
      <c r="AF704" s="766"/>
      <c r="AG704" s="153" t="s">
        <v>656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5" t="s">
        <v>40</v>
      </c>
      <c r="D705" s="806"/>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7"/>
      <c r="AD705" s="697" t="s">
        <v>661</v>
      </c>
      <c r="AE705" s="698"/>
      <c r="AF705" s="698"/>
      <c r="AG705" s="113" t="s">
        <v>641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81"/>
      <c r="D706" s="782"/>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662</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83"/>
      <c r="D707" s="784"/>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9" t="s">
        <v>662</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7" t="s">
        <v>638</v>
      </c>
      <c r="AE708" s="588"/>
      <c r="AF708" s="588"/>
      <c r="AG708" s="725" t="s">
        <v>657</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661</v>
      </c>
      <c r="AE709" s="308"/>
      <c r="AF709" s="308"/>
      <c r="AG709" s="89" t="s">
        <v>640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661</v>
      </c>
      <c r="AE710" s="308"/>
      <c r="AF710" s="308"/>
      <c r="AG710" s="89" t="s">
        <v>640</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638</v>
      </c>
      <c r="AE711" s="308"/>
      <c r="AF711" s="308"/>
      <c r="AG711" s="89" t="s">
        <v>658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661</v>
      </c>
      <c r="AE712" s="766"/>
      <c r="AF712" s="766"/>
      <c r="AG712" s="794" t="s">
        <v>640</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5"/>
      <c r="B713" s="627"/>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661</v>
      </c>
      <c r="AE713" s="308"/>
      <c r="AF713" s="646"/>
      <c r="AG713" s="89" t="s">
        <v>640</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1" t="s">
        <v>661</v>
      </c>
      <c r="AE714" s="792"/>
      <c r="AF714" s="793"/>
      <c r="AG714" s="719" t="s">
        <v>640</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71"/>
      <c r="C715" s="772" t="s">
        <v>247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87" t="s">
        <v>638</v>
      </c>
      <c r="AE715" s="588"/>
      <c r="AF715" s="639"/>
      <c r="AG715" s="725" t="s">
        <v>659</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661</v>
      </c>
      <c r="AE716" s="610"/>
      <c r="AF716" s="610"/>
      <c r="AG716" s="89" t="s">
        <v>640</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638</v>
      </c>
      <c r="AE717" s="308"/>
      <c r="AF717" s="308"/>
      <c r="AG717" s="89" t="s">
        <v>660</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661</v>
      </c>
      <c r="AE718" s="308"/>
      <c r="AF718" s="308"/>
      <c r="AG718" s="115" t="s">
        <v>640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661</v>
      </c>
      <c r="AE719" s="588"/>
      <c r="AF719" s="588"/>
      <c r="AG719" s="113" t="s">
        <v>641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6"/>
      <c r="C726" s="799" t="s">
        <v>52</v>
      </c>
      <c r="D726" s="821"/>
      <c r="E726" s="821"/>
      <c r="F726" s="822"/>
      <c r="G726" s="561" t="s">
        <v>663</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7"/>
      <c r="B727" s="788"/>
      <c r="C727" s="731" t="s">
        <v>56</v>
      </c>
      <c r="D727" s="732"/>
      <c r="E727" s="732"/>
      <c r="F727" s="733"/>
      <c r="G727" s="559" t="s">
        <v>664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238.5" customHeight="1" thickBot="1" x14ac:dyDescent="0.2">
      <c r="A735" s="777" t="s">
        <v>665</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5" t="s">
        <v>594</v>
      </c>
      <c r="B737" s="196"/>
      <c r="C737" s="196"/>
      <c r="D737" s="197"/>
      <c r="E737" s="939" t="s">
        <v>666</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317</v>
      </c>
      <c r="B738" s="346"/>
      <c r="C738" s="346"/>
      <c r="D738" s="346"/>
      <c r="E738" s="939" t="s">
        <v>680</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316</v>
      </c>
      <c r="B739" s="346"/>
      <c r="C739" s="346"/>
      <c r="D739" s="346"/>
      <c r="E739" s="939" t="s">
        <v>667</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315</v>
      </c>
      <c r="B740" s="346"/>
      <c r="C740" s="346"/>
      <c r="D740" s="346"/>
      <c r="E740" s="939" t="s">
        <v>668</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314</v>
      </c>
      <c r="B741" s="346"/>
      <c r="C741" s="346"/>
      <c r="D741" s="346"/>
      <c r="E741" s="939" t="s">
        <v>669</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313</v>
      </c>
      <c r="B742" s="346"/>
      <c r="C742" s="346"/>
      <c r="D742" s="346"/>
      <c r="E742" s="939" t="s">
        <v>670</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312</v>
      </c>
      <c r="B743" s="346"/>
      <c r="C743" s="346"/>
      <c r="D743" s="346"/>
      <c r="E743" s="939" t="s">
        <v>671</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311</v>
      </c>
      <c r="B744" s="346"/>
      <c r="C744" s="346"/>
      <c r="D744" s="346"/>
      <c r="E744" s="939" t="s">
        <v>672</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310</v>
      </c>
      <c r="B745" s="346"/>
      <c r="C745" s="346"/>
      <c r="D745" s="346"/>
      <c r="E745" s="976" t="s">
        <v>673</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467</v>
      </c>
      <c r="B746" s="346"/>
      <c r="C746" s="346"/>
      <c r="D746" s="346"/>
      <c r="E746" s="945" t="s">
        <v>637</v>
      </c>
      <c r="F746" s="943"/>
      <c r="G746" s="943"/>
      <c r="H746" s="85" t="str">
        <f>IF(E746="","","-")</f>
        <v>-</v>
      </c>
      <c r="I746" s="943"/>
      <c r="J746" s="943"/>
      <c r="K746" s="85" t="str">
        <f>IF(I746="","","-")</f>
        <v/>
      </c>
      <c r="L746" s="944">
        <v>785</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429</v>
      </c>
      <c r="B747" s="346"/>
      <c r="C747" s="346"/>
      <c r="D747" s="346"/>
      <c r="E747" s="945" t="s">
        <v>637</v>
      </c>
      <c r="F747" s="943"/>
      <c r="G747" s="943"/>
      <c r="H747" s="85" t="str">
        <f>IF(E747="","","-")</f>
        <v>-</v>
      </c>
      <c r="I747" s="943"/>
      <c r="J747" s="943"/>
      <c r="K747" s="85" t="str">
        <f>IF(I747="","","-")</f>
        <v/>
      </c>
      <c r="L747" s="944">
        <v>804</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679</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80"/>
    </row>
    <row r="788" spans="1:51" ht="24.75" customHeight="1" x14ac:dyDescent="0.15">
      <c r="A788" s="614"/>
      <c r="B788" s="615"/>
      <c r="C788" s="615"/>
      <c r="D788" s="615"/>
      <c r="E788" s="615"/>
      <c r="F788" s="616"/>
      <c r="G788" s="799"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5"/>
      <c r="AC788" s="799"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189.75" customHeight="1" x14ac:dyDescent="0.15">
      <c r="A789" s="614"/>
      <c r="B789" s="615"/>
      <c r="C789" s="615"/>
      <c r="D789" s="615"/>
      <c r="E789" s="615"/>
      <c r="F789" s="616"/>
      <c r="G789" s="653" t="s">
        <v>674</v>
      </c>
      <c r="H789" s="654"/>
      <c r="I789" s="654"/>
      <c r="J789" s="654"/>
      <c r="K789" s="655"/>
      <c r="L789" s="647" t="s">
        <v>684</v>
      </c>
      <c r="M789" s="648"/>
      <c r="N789" s="648"/>
      <c r="O789" s="648"/>
      <c r="P789" s="648"/>
      <c r="Q789" s="648"/>
      <c r="R789" s="648"/>
      <c r="S789" s="648"/>
      <c r="T789" s="648"/>
      <c r="U789" s="648"/>
      <c r="V789" s="648"/>
      <c r="W789" s="648"/>
      <c r="X789" s="649"/>
      <c r="Y789" s="367"/>
      <c r="Z789" s="368"/>
      <c r="AA789" s="368"/>
      <c r="AB789" s="789"/>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39.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6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33.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10" t="s">
        <v>20</v>
      </c>
      <c r="H799" s="811"/>
      <c r="I799" s="811"/>
      <c r="J799" s="811"/>
      <c r="K799" s="811"/>
      <c r="L799" s="812"/>
      <c r="M799" s="813"/>
      <c r="N799" s="813"/>
      <c r="O799" s="813"/>
      <c r="P799" s="813"/>
      <c r="Q799" s="813"/>
      <c r="R799" s="813"/>
      <c r="S799" s="813"/>
      <c r="T799" s="813"/>
      <c r="U799" s="813"/>
      <c r="V799" s="813"/>
      <c r="W799" s="813"/>
      <c r="X799" s="814"/>
      <c r="Y799" s="815">
        <f>SUM(Y789:AB798)</f>
        <v>0</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0</v>
      </c>
      <c r="AV799" s="816"/>
      <c r="AW799" s="816"/>
      <c r="AX799" s="818"/>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80"/>
      <c r="AY800">
        <f>COUNTA($G$802,$AC$802)</f>
        <v>0</v>
      </c>
    </row>
    <row r="801" spans="1:51" ht="24.75" hidden="1" customHeight="1" x14ac:dyDescent="0.15">
      <c r="A801" s="614"/>
      <c r="B801" s="615"/>
      <c r="C801" s="615"/>
      <c r="D801" s="615"/>
      <c r="E801" s="615"/>
      <c r="F801" s="616"/>
      <c r="G801" s="799"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5"/>
      <c r="AC801" s="799"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9"/>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10" t="s">
        <v>20</v>
      </c>
      <c r="H812" s="811"/>
      <c r="I812" s="811"/>
      <c r="J812" s="811"/>
      <c r="K812" s="811"/>
      <c r="L812" s="812"/>
      <c r="M812" s="813"/>
      <c r="N812" s="813"/>
      <c r="O812" s="813"/>
      <c r="P812" s="813"/>
      <c r="Q812" s="813"/>
      <c r="R812" s="813"/>
      <c r="S812" s="813"/>
      <c r="T812" s="813"/>
      <c r="U812" s="813"/>
      <c r="V812" s="813"/>
      <c r="W812" s="813"/>
      <c r="X812" s="814"/>
      <c r="Y812" s="815">
        <f>SUM(Y802:AB811)</f>
        <v>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80"/>
      <c r="AY813">
        <f>COUNTA($G$815,$AC$815)</f>
        <v>0</v>
      </c>
    </row>
    <row r="814" spans="1:51" ht="24.75" hidden="1" customHeight="1" x14ac:dyDescent="0.15">
      <c r="A814" s="614"/>
      <c r="B814" s="615"/>
      <c r="C814" s="615"/>
      <c r="D814" s="615"/>
      <c r="E814" s="615"/>
      <c r="F814" s="616"/>
      <c r="G814" s="799"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5"/>
      <c r="AC814" s="799"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9"/>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80"/>
      <c r="AY826">
        <f>COUNTA($G$828,$AC$828)</f>
        <v>0</v>
      </c>
    </row>
    <row r="827" spans="1:51" ht="24.75" hidden="1" customHeight="1" x14ac:dyDescent="0.15">
      <c r="A827" s="614"/>
      <c r="B827" s="615"/>
      <c r="C827" s="615"/>
      <c r="D827" s="615"/>
      <c r="E827" s="615"/>
      <c r="F827" s="616"/>
      <c r="G827" s="799"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5"/>
      <c r="AC827" s="799"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9"/>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hidden="1"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675</v>
      </c>
      <c r="D845" s="328"/>
      <c r="E845" s="328"/>
      <c r="F845" s="328"/>
      <c r="G845" s="328"/>
      <c r="H845" s="328"/>
      <c r="I845" s="328"/>
      <c r="J845" s="329" t="s">
        <v>641</v>
      </c>
      <c r="K845" s="330"/>
      <c r="L845" s="330"/>
      <c r="M845" s="330"/>
      <c r="N845" s="330"/>
      <c r="O845" s="330"/>
      <c r="P845" s="331" t="s">
        <v>676</v>
      </c>
      <c r="Q845" s="331"/>
      <c r="R845" s="331"/>
      <c r="S845" s="331"/>
      <c r="T845" s="331"/>
      <c r="U845" s="331"/>
      <c r="V845" s="331"/>
      <c r="W845" s="331"/>
      <c r="X845" s="331"/>
      <c r="Y845" s="332"/>
      <c r="Z845" s="333"/>
      <c r="AA845" s="333"/>
      <c r="AB845" s="334"/>
      <c r="AC845" s="335" t="s">
        <v>79</v>
      </c>
      <c r="AD845" s="336"/>
      <c r="AE845" s="336"/>
      <c r="AF845" s="336"/>
      <c r="AG845" s="336"/>
      <c r="AH845" s="351" t="s">
        <v>641</v>
      </c>
      <c r="AI845" s="352"/>
      <c r="AJ845" s="352"/>
      <c r="AK845" s="352"/>
      <c r="AL845" s="339" t="s">
        <v>641</v>
      </c>
      <c r="AM845" s="340"/>
      <c r="AN845" s="340"/>
      <c r="AO845" s="341"/>
      <c r="AP845" s="342" t="s">
        <v>644</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644</v>
      </c>
      <c r="F1110" s="354"/>
      <c r="G1110" s="354"/>
      <c r="H1110" s="354"/>
      <c r="I1110" s="354"/>
      <c r="J1110" s="329" t="s">
        <v>641</v>
      </c>
      <c r="K1110" s="330"/>
      <c r="L1110" s="330"/>
      <c r="M1110" s="330"/>
      <c r="N1110" s="330"/>
      <c r="O1110" s="330"/>
      <c r="P1110" s="344" t="s">
        <v>644</v>
      </c>
      <c r="Q1110" s="331"/>
      <c r="R1110" s="331"/>
      <c r="S1110" s="331"/>
      <c r="T1110" s="331"/>
      <c r="U1110" s="331"/>
      <c r="V1110" s="331"/>
      <c r="W1110" s="331"/>
      <c r="X1110" s="331"/>
      <c r="Y1110" s="332" t="s">
        <v>641</v>
      </c>
      <c r="Z1110" s="333"/>
      <c r="AA1110" s="333"/>
      <c r="AB1110" s="334"/>
      <c r="AC1110" s="335"/>
      <c r="AD1110" s="336"/>
      <c r="AE1110" s="336"/>
      <c r="AF1110" s="336"/>
      <c r="AG1110" s="336"/>
      <c r="AH1110" s="337" t="s">
        <v>641</v>
      </c>
      <c r="AI1110" s="338"/>
      <c r="AJ1110" s="338"/>
      <c r="AK1110" s="338"/>
      <c r="AL1110" s="339" t="s">
        <v>641</v>
      </c>
      <c r="AM1110" s="340"/>
      <c r="AN1110" s="340"/>
      <c r="AO1110" s="341"/>
      <c r="AP1110" s="342" t="s">
        <v>644</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79" priority="14003">
      <formula>IF(RIGHT(TEXT(P14,"0.#"),1)=".",FALSE,TRUE)</formula>
    </cfRule>
    <cfRule type="expression" dxfId="2078" priority="14004">
      <formula>IF(RIGHT(TEXT(P14,"0.#"),1)=".",TRUE,FALSE)</formula>
    </cfRule>
  </conditionalFormatting>
  <conditionalFormatting sqref="AE32 AI32 AM32 AQ32 AU32">
    <cfRule type="expression" dxfId="2077" priority="13993">
      <formula>IF(RIGHT(TEXT(AE32,"0.#"),1)=".",FALSE,TRUE)</formula>
    </cfRule>
    <cfRule type="expression" dxfId="2076" priority="13994">
      <formula>IF(RIGHT(TEXT(AE32,"0.#"),1)=".",TRUE,FALSE)</formula>
    </cfRule>
  </conditionalFormatting>
  <conditionalFormatting sqref="P18:AX18">
    <cfRule type="expression" dxfId="2075" priority="13879">
      <formula>IF(RIGHT(TEXT(P18,"0.#"),1)=".",FALSE,TRUE)</formula>
    </cfRule>
    <cfRule type="expression" dxfId="2074" priority="13880">
      <formula>IF(RIGHT(TEXT(P18,"0.#"),1)=".",TRUE,FALSE)</formula>
    </cfRule>
  </conditionalFormatting>
  <conditionalFormatting sqref="Y790">
    <cfRule type="expression" dxfId="2073" priority="13875">
      <formula>IF(RIGHT(TEXT(Y790,"0.#"),1)=".",FALSE,TRUE)</formula>
    </cfRule>
    <cfRule type="expression" dxfId="2072" priority="13876">
      <formula>IF(RIGHT(TEXT(Y790,"0.#"),1)=".",TRUE,FALSE)</formula>
    </cfRule>
  </conditionalFormatting>
  <conditionalFormatting sqref="Y799">
    <cfRule type="expression" dxfId="2071" priority="13871">
      <formula>IF(RIGHT(TEXT(Y799,"0.#"),1)=".",FALSE,TRUE)</formula>
    </cfRule>
    <cfRule type="expression" dxfId="2070" priority="13872">
      <formula>IF(RIGHT(TEXT(Y799,"0.#"),1)=".",TRUE,FALSE)</formula>
    </cfRule>
  </conditionalFormatting>
  <conditionalFormatting sqref="Y830:Y837 Y828 Y817:Y824 Y815 Y804:Y811 Y802">
    <cfRule type="expression" dxfId="2069" priority="13653">
      <formula>IF(RIGHT(TEXT(Y802,"0.#"),1)=".",FALSE,TRUE)</formula>
    </cfRule>
    <cfRule type="expression" dxfId="2068" priority="13654">
      <formula>IF(RIGHT(TEXT(Y802,"0.#"),1)=".",TRUE,FALSE)</formula>
    </cfRule>
  </conditionalFormatting>
  <conditionalFormatting sqref="P16:AQ17 P15:AX15 P13:AX13">
    <cfRule type="expression" dxfId="2067" priority="13701">
      <formula>IF(RIGHT(TEXT(P13,"0.#"),1)=".",FALSE,TRUE)</formula>
    </cfRule>
    <cfRule type="expression" dxfId="2066" priority="13702">
      <formula>IF(RIGHT(TEXT(P13,"0.#"),1)=".",TRUE,FALSE)</formula>
    </cfRule>
  </conditionalFormatting>
  <conditionalFormatting sqref="P19:AJ19">
    <cfRule type="expression" dxfId="2065" priority="13699">
      <formula>IF(RIGHT(TEXT(P19,"0.#"),1)=".",FALSE,TRUE)</formula>
    </cfRule>
    <cfRule type="expression" dxfId="2064" priority="13700">
      <formula>IF(RIGHT(TEXT(P19,"0.#"),1)=".",TRUE,FALSE)</formula>
    </cfRule>
  </conditionalFormatting>
  <conditionalFormatting sqref="AE101 AQ101">
    <cfRule type="expression" dxfId="2063" priority="13691">
      <formula>IF(RIGHT(TEXT(AE101,"0.#"),1)=".",FALSE,TRUE)</formula>
    </cfRule>
    <cfRule type="expression" dxfId="2062" priority="13692">
      <formula>IF(RIGHT(TEXT(AE101,"0.#"),1)=".",TRUE,FALSE)</formula>
    </cfRule>
  </conditionalFormatting>
  <conditionalFormatting sqref="Y791:Y798 Y789">
    <cfRule type="expression" dxfId="2061" priority="13677">
      <formula>IF(RIGHT(TEXT(Y789,"0.#"),1)=".",FALSE,TRUE)</formula>
    </cfRule>
    <cfRule type="expression" dxfId="2060" priority="13678">
      <formula>IF(RIGHT(TEXT(Y789,"0.#"),1)=".",TRUE,FALSE)</formula>
    </cfRule>
  </conditionalFormatting>
  <conditionalFormatting sqref="AU790">
    <cfRule type="expression" dxfId="2059" priority="13675">
      <formula>IF(RIGHT(TEXT(AU790,"0.#"),1)=".",FALSE,TRUE)</formula>
    </cfRule>
    <cfRule type="expression" dxfId="2058" priority="13676">
      <formula>IF(RIGHT(TEXT(AU790,"0.#"),1)=".",TRUE,FALSE)</formula>
    </cfRule>
  </conditionalFormatting>
  <conditionalFormatting sqref="AU799">
    <cfRule type="expression" dxfId="2057" priority="13673">
      <formula>IF(RIGHT(TEXT(AU799,"0.#"),1)=".",FALSE,TRUE)</formula>
    </cfRule>
    <cfRule type="expression" dxfId="2056" priority="13674">
      <formula>IF(RIGHT(TEXT(AU799,"0.#"),1)=".",TRUE,FALSE)</formula>
    </cfRule>
  </conditionalFormatting>
  <conditionalFormatting sqref="AU791:AU798 AU789">
    <cfRule type="expression" dxfId="2055" priority="13671">
      <formula>IF(RIGHT(TEXT(AU789,"0.#"),1)=".",FALSE,TRUE)</formula>
    </cfRule>
    <cfRule type="expression" dxfId="2054" priority="13672">
      <formula>IF(RIGHT(TEXT(AU789,"0.#"),1)=".",TRUE,FALSE)</formula>
    </cfRule>
  </conditionalFormatting>
  <conditionalFormatting sqref="Y829 Y816 Y803">
    <cfRule type="expression" dxfId="2053" priority="13657">
      <formula>IF(RIGHT(TEXT(Y803,"0.#"),1)=".",FALSE,TRUE)</formula>
    </cfRule>
    <cfRule type="expression" dxfId="2052" priority="13658">
      <formula>IF(RIGHT(TEXT(Y803,"0.#"),1)=".",TRUE,FALSE)</formula>
    </cfRule>
  </conditionalFormatting>
  <conditionalFormatting sqref="Y838 Y825 Y812">
    <cfRule type="expression" dxfId="2051" priority="13655">
      <formula>IF(RIGHT(TEXT(Y812,"0.#"),1)=".",FALSE,TRUE)</formula>
    </cfRule>
    <cfRule type="expression" dxfId="2050" priority="13656">
      <formula>IF(RIGHT(TEXT(Y812,"0.#"),1)=".",TRUE,FALSE)</formula>
    </cfRule>
  </conditionalFormatting>
  <conditionalFormatting sqref="AU829 AU816 AU803">
    <cfRule type="expression" dxfId="2049" priority="13651">
      <formula>IF(RIGHT(TEXT(AU803,"0.#"),1)=".",FALSE,TRUE)</formula>
    </cfRule>
    <cfRule type="expression" dxfId="2048" priority="13652">
      <formula>IF(RIGHT(TEXT(AU803,"0.#"),1)=".",TRUE,FALSE)</formula>
    </cfRule>
  </conditionalFormatting>
  <conditionalFormatting sqref="AU838 AU825 AU812">
    <cfRule type="expression" dxfId="2047" priority="13649">
      <formula>IF(RIGHT(TEXT(AU812,"0.#"),1)=".",FALSE,TRUE)</formula>
    </cfRule>
    <cfRule type="expression" dxfId="2046" priority="13650">
      <formula>IF(RIGHT(TEXT(AU812,"0.#"),1)=".",TRUE,FALSE)</formula>
    </cfRule>
  </conditionalFormatting>
  <conditionalFormatting sqref="AU830:AU837 AU828 AU817:AU824 AU815 AU804:AU811 AU802">
    <cfRule type="expression" dxfId="2045" priority="13647">
      <formula>IF(RIGHT(TEXT(AU802,"0.#"),1)=".",FALSE,TRUE)</formula>
    </cfRule>
    <cfRule type="expression" dxfId="2044" priority="13648">
      <formula>IF(RIGHT(TEXT(AU802,"0.#"),1)=".",TRUE,FALSE)</formula>
    </cfRule>
  </conditionalFormatting>
  <conditionalFormatting sqref="AM87">
    <cfRule type="expression" dxfId="2043" priority="13301">
      <formula>IF(RIGHT(TEXT(AM87,"0.#"),1)=".",FALSE,TRUE)</formula>
    </cfRule>
    <cfRule type="expression" dxfId="2042" priority="13302">
      <formula>IF(RIGHT(TEXT(AM87,"0.#"),1)=".",TRUE,FALSE)</formula>
    </cfRule>
  </conditionalFormatting>
  <conditionalFormatting sqref="AE55">
    <cfRule type="expression" dxfId="2041" priority="13369">
      <formula>IF(RIGHT(TEXT(AE55,"0.#"),1)=".",FALSE,TRUE)</formula>
    </cfRule>
    <cfRule type="expression" dxfId="2040" priority="13370">
      <formula>IF(RIGHT(TEXT(AE55,"0.#"),1)=".",TRUE,FALSE)</formula>
    </cfRule>
  </conditionalFormatting>
  <conditionalFormatting sqref="AI55">
    <cfRule type="expression" dxfId="2039" priority="13367">
      <formula>IF(RIGHT(TEXT(AI55,"0.#"),1)=".",FALSE,TRUE)</formula>
    </cfRule>
    <cfRule type="expression" dxfId="2038" priority="13368">
      <formula>IF(RIGHT(TEXT(AI55,"0.#"),1)=".",TRUE,FALSE)</formula>
    </cfRule>
  </conditionalFormatting>
  <conditionalFormatting sqref="AE33:AE34 AI33:AI34 AM33:AM34 AQ33:AQ34 AU33:AU34">
    <cfRule type="expression" dxfId="2037" priority="13461">
      <formula>IF(RIGHT(TEXT(AE33,"0.#"),1)=".",FALSE,TRUE)</formula>
    </cfRule>
    <cfRule type="expression" dxfId="2036" priority="13462">
      <formula>IF(RIGHT(TEXT(AE33,"0.#"),1)=".",TRUE,FALSE)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483" max="49"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P35" sqref="P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638</v>
      </c>
      <c r="M2" s="13" t="str">
        <f>IF(L2="","",K2)</f>
        <v>社会保障</v>
      </c>
      <c r="N2" s="13" t="str">
        <f>IF(M2="","",IF(N1&lt;&gt;"",CONCATENATE(N1,"、",M2),M2))</f>
        <v>社会保障</v>
      </c>
      <c r="O2" s="13"/>
      <c r="P2" s="12" t="s">
        <v>73</v>
      </c>
      <c r="Q2" s="17" t="s">
        <v>638</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t="s">
        <v>638</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t="s">
        <v>638</v>
      </c>
      <c r="H18" s="13" t="str">
        <f t="shared" si="1"/>
        <v>年金特別会計厚生年金勘定</v>
      </c>
      <c r="I18" s="13" t="str">
        <f t="shared" si="5"/>
        <v>年金特別会計厚生年金勘定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年金特別会計厚生年金勘定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年金特別会計厚生年金勘定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年金特別会計厚生年金勘定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年金特別会計厚生年金勘定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年金特別会計厚生年金勘定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高齢社会対策</v>
      </c>
      <c r="F24" s="18" t="s">
        <v>329</v>
      </c>
      <c r="G24" s="17"/>
      <c r="H24" s="13" t="str">
        <f t="shared" si="1"/>
        <v/>
      </c>
      <c r="I24" s="13" t="str">
        <f t="shared" si="5"/>
        <v>年金特別会計厚生年金勘定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年金特別会計厚生年金勘定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年金特別会計厚生年金勘定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年金特別会計厚生年金勘定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年金特別会計厚生年金勘定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年金特別会計厚生年金勘定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年金特別会計厚生年金勘定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年金特別会計厚生年金勘定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年金特別会計厚生年金勘定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年金特別会計厚生年金勘定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年金特別会計厚生年金勘定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年金特別会計厚生年金勘定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年金特別会計厚生年金勘定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年金特別会計厚生年金勘定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恵梨(okamoto-eri.zr3)</dc:creator>
  <cp:lastModifiedBy>岡本 恵梨(okamoto-eri.zr3)</cp:lastModifiedBy>
  <cp:lastPrinted>2021-06-01T07:04:12Z</cp:lastPrinted>
  <dcterms:created xsi:type="dcterms:W3CDTF">2012-03-13T00:50:25Z</dcterms:created>
  <dcterms:modified xsi:type="dcterms:W3CDTF">2021-06-02T00:16:18Z</dcterms:modified>
</cp:coreProperties>
</file>