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89" i="3" l="1"/>
  <c r="AM116" i="3"/>
  <c r="AQ116" i="3"/>
  <c r="AI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<sst xmlns="http://schemas.openxmlformats.org/spreadsheetml/2006/main" count="3079" uniqueCount="781">
  <si>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</si>
  <si>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</si>
  <si>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</si>
  <si>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</si>
  <si>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</si>
  <si>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</si>
  <si>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</si>
  <si>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</si>
  <si>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</si>
  <si>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</si>
  <si>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</si>
  <si>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</si>
  <si>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</si>
  <si>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</si>
  <si>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</si>
  <si>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</si>
  <si>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</si>
  <si>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</si>
  <si>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</si>
  <si>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</si>
  <si>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</si>
  <si>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</si>
  <si>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</si>
  <si>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</si>
  <si>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</si>
  <si>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</si>
  <si>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</si>
  <si>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</si>
  <si>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</si>
  <si>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</si>
  <si>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</si>
  <si>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</si>
  <si>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</si>
  <si>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</si>
  <si>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</si>
  <si>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</si>
  <si>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</si>
  <si>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</si>
  <si>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</si>
  <si>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</si>
  <si>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</si>
  <si>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</si>
  <si>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</si>
  <si>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</si>
  <si>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</si>
  <si>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</si>
  <si>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</si>
  <si>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</si>
  <si>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</si>
  <si>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</si>
  <si>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</si>
  <si>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</si>
  <si>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</si>
  <si>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</si>
  <si>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</si>
  <si>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</si>
  <si>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</si>
  <si>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</si>
  <si>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</si>
  <si>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</si>
  <si>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</si>
  <si>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</si>
  <si>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</si>
  <si>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</si>
  <si>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</si>
  <si>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</si>
  <si>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</si>
  <si>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</si>
  <si>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</si>
  <si>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</si>
  <si>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</si>
  <si>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</si>
  <si>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</si>
  <si>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</si>
  <si>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</si>
  <si>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</si>
  <si>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</si>
  <si>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</si>
  <si>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</si>
  <si>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</si>
  <si>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</si>
  <si>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</si>
  <si>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</si>
  <si>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</si>
  <si>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</si>
  <si>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</si>
  <si>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</si>
  <si>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</si>
  <si>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</si>
  <si>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</si>
  <si>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</si>
  <si>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</si>
  <si>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</si>
  <si>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</si>
  <si>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</si>
  <si>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</si>
  <si>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</si>
  <si>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</si>
  <si>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</si>
  <si>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</si>
  <si>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</si>
  <si>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</si>
  <si>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</si>
  <si>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</si>
  <si>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</si>
  <si>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</si>
  <si>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</si>
  <si>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</si>
  <si>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</si>
  <si>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</si>
  <si>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</si>
  <si>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</si>
  <si>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</si>
  <si>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</si>
  <si>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</si>
  <si>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</si>
  <si>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</si>
  <si>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</si>
  <si>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</si>
  <si>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</si>
  <si>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</si>
  <si>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</si>
  <si>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</si>
  <si>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</si>
  <si>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</si>
  <si>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</si>
  <si>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</si>
  <si>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</si>
  <si>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</si>
  <si>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</si>
  <si>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</si>
  <si>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</si>
  <si>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</si>
  <si>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</si>
  <si>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</si>
  <si>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</si>
  <si>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</si>
  <si>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</si>
  <si>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</si>
  <si>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</si>
  <si>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</si>
  <si>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</si>
  <si>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</si>
  <si>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</si>
  <si>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</si>
  <si>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</si>
  <si>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</si>
  <si>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</si>
  <si>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</si>
  <si>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</si>
  <si>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</si>
  <si>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</si>
  <si>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</si>
  <si>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</si>
  <si>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</si>
  <si>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</si>
  <si>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</si>
  <si>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</si>
  <si>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</si>
  <si>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</si>
  <si>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</si>
  <si>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</si>
  <si>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</si>
  <si>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</si>
  <si>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</si>
  <si>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</si>
  <si>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</si>
  <si>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</si>
  <si>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</si>
  <si>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</si>
  <si>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</si>
  <si>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</si>
  <si>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</si>
  <si>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</si>
  <si>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</si>
  <si>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</si>
  <si>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</si>
  <si>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</si>
  <si>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</si>
  <si>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</si>
  <si>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</si>
  <si>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</si>
  <si>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</si>
  <si>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</si>
  <si>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</si>
  <si>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</si>
  <si>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</si>
  <si>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</si>
  <si>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</si>
  <si>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</si>
  <si>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</si>
  <si>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</si>
  <si>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</si>
  <si>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</si>
  <si>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</si>
  <si>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</si>
  <si>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</si>
  <si>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</si>
  <si>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</si>
  <si>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</si>
  <si>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</si>
  <si>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</si>
  <si>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</si>
  <si>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</si>
  <si>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</si>
  <si>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</si>
  <si>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</si>
  <si>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</si>
  <si>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</si>
  <si>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</si>
  <si>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</si>
  <si>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</si>
  <si>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</si>
  <si>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</si>
  <si>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</si>
  <si>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</si>
  <si>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</si>
  <si>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</si>
  <si>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</si>
  <si>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</si>
  <si>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</si>
  <si>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</si>
  <si>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</si>
  <si>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</si>
  <si>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</si>
  <si>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</si>
  <si>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</si>
  <si>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</si>
  <si>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</si>
  <si>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</si>
  <si>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</si>
  <si>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</si>
  <si>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</si>
  <si>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</si>
  <si>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</si>
  <si>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</si>
  <si>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</si>
  <si>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</si>
  <si>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</si>
  <si>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</si>
  <si>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</si>
  <si>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</si>
  <si>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</si>
  <si>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</si>
  <si>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</si>
  <si>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</si>
  <si>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</si>
  <si>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</si>
  <si>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</si>
  <si>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</si>
  <si>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</si>
  <si>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</si>
  <si>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</si>
  <si>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</si>
  <si>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</si>
  <si>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</si>
  <si>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</si>
  <si>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</si>
  <si>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</si>
  <si>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</si>
  <si>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</si>
  <si>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</si>
  <si>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</si>
  <si>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</si>
  <si>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</si>
  <si>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</si>
  <si>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</si>
  <si>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</si>
  <si>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</si>
  <si>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</si>
  <si>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</si>
  <si>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</si>
  <si>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</si>
  <si>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</si>
  <si>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</si>
  <si>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</si>
  <si>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</si>
  <si>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</si>
  <si>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</si>
  <si>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</si>
  <si>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</si>
  <si>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</si>
  <si>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</si>
  <si>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</si>
  <si>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</si>
  <si>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</si>
  <si>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</si>
  <si>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</si>
  <si>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</si>
  <si>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</si>
  <si>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</si>
  <si>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</si>
  <si>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</si>
  <si>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</si>
  <si>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</si>
  <si>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</si>
  <si>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</si>
  <si>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</si>
  <si>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</si>
  <si>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</si>
  <si>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</si>
  <si>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</si>
  <si>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</si>
  <si>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</si>
  <si>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</si>
  <si>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</si>
  <si>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</si>
  <si>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</si>
  <si>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</si>
  <si>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</si>
  <si>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</si>
  <si>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</si>
  <si>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</si>
  <si>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</si>
  <si>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</si>
  <si>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</si>
  <si>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</si>
  <si>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</si>
  <si>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</si>
  <si>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</si>
  <si>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</si>
  <si>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</si>
  <si>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</si>
  <si>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</si>
  <si>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</si>
  <si>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</si>
  <si>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</si>
  <si>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</si>
  <si>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</si>
  <si>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</si>
  <si>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</si>
  <si>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</si>
  <si>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</si>
  <si>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</si>
  <si>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</si>
  <si>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</si>
  <si>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</si>
  <si>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</si>
  <si>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</si>
  <si>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</si>
  <si>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</si>
  <si>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</si>
  <si>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</si>
  <si>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</si>
  <si>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</si>
  <si>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</si>
  <si>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</si>
  <si>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</si>
  <si>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</si>
  <si>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</si>
  <si>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</si>
  <si>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</si>
  <si>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</si>
  <si>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</si>
  <si>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</si>
  <si>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</si>
  <si>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</si>
  <si>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</si>
  <si>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</si>
  <si>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</si>
  <si>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</si>
  <si>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</si>
  <si>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</si>
  <si>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</si>
  <si>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</si>
  <si>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</si>
  <si>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</si>
  <si>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</si>
  <si>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</si>
  <si>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</si>
  <si>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</si>
  <si>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</si>
  <si>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</si>
  <si>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</si>
  <si>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</si>
  <si>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</si>
  <si>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</si>
  <si>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</si>
  <si>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</si>
  <si>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</si>
  <si>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</si>
  <si>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</si>
  <si>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</si>
  <si>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</si>
  <si>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</si>
  <si>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</si>
  <si>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</si>
  <si>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</si>
  <si>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</si>
  <si>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</si>
  <si>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</si>
  <si>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</si>
  <si>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</si>
  <si>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</si>
  <si>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</si>
  <si>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</si>
  <si>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</si>
  <si>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</si>
  <si>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</si>
  <si>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</si>
  <si>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</si>
  <si>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</si>
  <si>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</si>
  <si>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</si>
  <si>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</si>
  <si>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</si>
  <si>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</si>
  <si>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</si>
  <si>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</si>
  <si>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</si>
  <si>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</si>
  <si>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</si>
  <si>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</si>
  <si>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</si>
  <si>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</si>
  <si>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</si>
  <si>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</si>
  <si>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</si>
  <si>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</si>
  <si>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</si>
  <si>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</si>
  <si>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</si>
  <si>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</si>
  <si>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</si>
  <si>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</si>
  <si>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</si>
  <si>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</si>
  <si>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</si>
  <si>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</si>
  <si>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</si>
  <si>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</si>
  <si>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</si>
  <si>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</si>
  <si>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</si>
  <si>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</si>
  <si>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</si>
  <si>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</si>
  <si>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</si>
  <si>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</si>
  <si>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</si>
  <si>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</si>
  <si>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</si>
  <si>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</si>
  <si>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</si>
  <si>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</si>
  <si>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</si>
  <si>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</si>
  <si>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</si>
  <si>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</si>
  <si>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</si>
  <si>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</si>
  <si>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</si>
  <si>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</si>
  <si>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</si>
  <si>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</si>
  <si>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</si>
  <si>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</si>
  <si>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</si>
  <si>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</si>
  <si>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</si>
  <si>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</si>
  <si>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</si>
  <si>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</si>
  <si>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</si>
  <si>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</si>
  <si>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</si>
  <si>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</si>
  <si>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</si>
  <si>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</si>
  <si>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</si>
  <si>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</si>
  <si>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</si>
  <si>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</si>
  <si>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</si>
  <si>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</si>
  <si>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</si>
  <si>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</si>
  <si>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</si>
  <si>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</si>
  <si>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</si>
  <si>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</si>
  <si>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</si>
  <si>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</si>
  <si>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</si>
  <si>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</si>
  <si>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</si>
  <si>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</si>
  <si>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</si>
  <si>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</si>
  <si>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</si>
  <si>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</si>
  <si>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</si>
  <si>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</si>
  <si>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</si>
  <si>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</si>
  <si>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</si>
  <si>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</si>
  <si>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</si>
  <si>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</si>
  <si>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</si>
  <si>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</si>
  <si>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</si>
  <si>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</si>
  <si>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</si>
  <si>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</si>
  <si>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</si>
  <si>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</si>
  <si>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</si>
  <si>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</si>
  <si>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</si>
  <si>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</si>
  <si>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</si>
  <si>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</si>
  <si>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</si>
  <si>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</si>
  <si>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</si>
  <si>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</si>
  <si>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</si>
  <si>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</si>
  <si>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</si>
  <si>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</si>
  <si>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</si>
  <si>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</si>
  <si>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</si>
  <si>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</si>
  <si>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</si>
  <si>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</si>
  <si>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</si>
  <si>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</si>
  <si>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</si>
  <si>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</si>
  <si>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</si>
  <si>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</si>
  <si>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</si>
  <si>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</si>
  <si>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</si>
  <si>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</si>
  <si>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</si>
  <si>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</si>
  <si>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</si>
  <si>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</si>
  <si>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</si>
  <si>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</si>
  <si>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</si>
  <si>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</si>
  <si>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</si>
  <si>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</si>
  <si>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</si>
  <si>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</si>
  <si>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</si>
  <si>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</si>
  <si>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</si>
  <si>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</si>
  <si>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</si>
  <si>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</si>
  <si>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</si>
  <si>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</si>
  <si>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</si>
  <si>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</si>
  <si>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</si>
  <si>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</si>
  <si>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</si>
  <si>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</si>
  <si>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</si>
  <si>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</si>
  <si>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</si>
  <si>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</si>
  <si>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</si>
  <si>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</si>
  <si>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</si>
  <si>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</si>
  <si>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</si>
  <si>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</si>
  <si>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</si>
  <si>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</si>
  <si>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</si>
  <si>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</si>
  <si>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</si>
  <si>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</si>
  <si>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</si>
  <si>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</si>
  <si>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</si>
  <si>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</si>
  <si>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</si>
  <si>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</si>
  <si>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</si>
  <si>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</si>
  <si>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</si>
  <si>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</si>
  <si>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</si>
  <si>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</si>
  <si>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</si>
  <si>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</si>
  <si>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</si>
  <si>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</si>
  <si>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</si>
  <si>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</si>
  <si>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</si>
  <si>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</si>
  <si>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</si>
  <si>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</si>
  <si>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</si>
  <si>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</si>
  <si>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</si>
  <si>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</si>
  <si>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</si>
  <si>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</si>
  <si>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</si>
  <si>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</si>
  <si>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</si>
  <si>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</si>
  <si>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</si>
  <si>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</si>
  <si>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</si>
  <si>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</si>
  <si>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</si>
  <si>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</si>
  <si>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</si>
  <si>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</si>
  <si>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</si>
  <si>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</si>
  <si>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</si>
  <si>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</si>
  <si>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</si>
  <si>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</si>
  <si>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</si>
  <si>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</si>
  <si>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</si>
  <si>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</si>
  <si>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</si>
  <si>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</si>
  <si>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</si>
  <si>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</si>
  <si>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</si>
  <si>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</si>
  <si>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</si>
  <si>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</si>
  <si>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</si>
  <si>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</si>
  <si>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</si>
  <si>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</si>
  <si>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</si>
  <si>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</si>
  <si>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</si>
  <si>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</si>
  <si>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</si>
  <si>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</si>
  <si>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</si>
  <si>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</si>
  <si>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</si>
  <si>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</si>
  <si>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</si>
  <si>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</si>
  <si>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</si>
  <si>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</si>
  <si>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</si>
  <si>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</si>
  <si>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</si>
  <si>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</si>
  <si>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</si>
  <si>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</si>
  <si>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</si>
  <si>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</si>
  <si>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</si>
  <si>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</si>
  <si>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</si>
  <si>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</si>
  <si>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</si>
  <si>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</si>
  <si>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</si>
  <si>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</si>
  <si>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</si>
  <si>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</si>
  <si>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</si>
  <si>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</si>
  <si>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</si>
  <si>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</si>
  <si>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</si>
  <si>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</si>
  <si>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</si>
  <si>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</si>
  <si>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</si>
  <si>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</si>
  <si>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</si>
  <si>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</si>
  <si>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</si>
  <si>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</si>
  <si>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</si>
  <si>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</si>
  <si>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</si>
  <si>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</si>
  <si>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</si>
  <si>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</si>
  <si>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</si>
  <si>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</si>
  <si>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</si>
  <si>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</si>
  <si>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</si>
  <si>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</si>
  <si>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</si>
  <si>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</si>
  <si>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</si>
  <si>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</si>
  <si>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</si>
  <si>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</si>
  <si>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</si>
  <si>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</si>
  <si>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</si>
  <si>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</si>
  <si>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</si>
  <si>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</si>
  <si>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</si>
  <si>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</si>
  <si>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</si>
  <si>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</si>
  <si>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成年後見制度利用促進体制整備研修事業</t>
    <rPh sb="0" eb="2">
      <t>セイネン</t>
    </rPh>
    <rPh sb="2" eb="4">
      <t>コウケン</t>
    </rPh>
    <rPh sb="4" eb="6">
      <t>セイド</t>
    </rPh>
    <rPh sb="6" eb="8">
      <t>リヨウ</t>
    </rPh>
    <rPh sb="8" eb="10">
      <t>ソクシン</t>
    </rPh>
    <rPh sb="10" eb="12">
      <t>タイセイ</t>
    </rPh>
    <rPh sb="12" eb="14">
      <t>セイビ</t>
    </rPh>
    <rPh sb="14" eb="16">
      <t>ケンシュウ</t>
    </rPh>
    <rPh sb="16" eb="18">
      <t>ジギョウ</t>
    </rPh>
    <phoneticPr fontId="5"/>
  </si>
  <si>
    <t>社会・援護局</t>
    <rPh sb="0" eb="2">
      <t>シャカイ</t>
    </rPh>
    <rPh sb="3" eb="5">
      <t>エンゴ</t>
    </rPh>
    <rPh sb="5" eb="6">
      <t>キョク</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</si>
  <si>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</si>
  <si>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t>
  </si>
  <si>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</si>
  <si>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t>
  </si>
  <si>
    <t>-</t>
    <phoneticPr fontId="5"/>
  </si>
  <si>
    <t>権利擁護支援の地域連携ネットワークの中核機関や市町村職員の人的体制整備を図ることにより、全国どの地域においても必要な人が成年後見制度を利用できるよう地域体制を構築する。</t>
    <phoneticPr fontId="5"/>
  </si>
  <si>
    <t>中核機関や市町村職員の全国の水準の確保を図る観点から、中核機関及び市町村職員に対する研修について、国として標準的な研修プログラムを設定した上で実施する。あわせて、今後段階的に都道府県へ研修の実施主体を移行させることを見据え、都道府県研修担当者を対象として、研修の企画立案・運営手法等に関する研修を実施する。</t>
    <phoneticPr fontId="5"/>
  </si>
  <si>
    <t>本事業は、自治体や中核機関職員等の資質向上のための事業であり、直接的な指標を設定することは困難である。</t>
    <rPh sb="0" eb="1">
      <t>ホン</t>
    </rPh>
    <rPh sb="1" eb="3">
      <t>ジギョウ</t>
    </rPh>
    <rPh sb="5" eb="8">
      <t>ジチタイ</t>
    </rPh>
    <rPh sb="9" eb="11">
      <t>チュウカク</t>
    </rPh>
    <rPh sb="11" eb="13">
      <t>キカン</t>
    </rPh>
    <rPh sb="13" eb="15">
      <t>ショクイン</t>
    </rPh>
    <rPh sb="15" eb="16">
      <t>トウ</t>
    </rPh>
    <rPh sb="17" eb="19">
      <t>シシツ</t>
    </rPh>
    <rPh sb="19" eb="21">
      <t>コウジョウ</t>
    </rPh>
    <rPh sb="25" eb="27">
      <t>ジギョウ</t>
    </rPh>
    <rPh sb="31" eb="34">
      <t>チョクセツテキ</t>
    </rPh>
    <rPh sb="35" eb="37">
      <t>シヒョウ</t>
    </rPh>
    <rPh sb="38" eb="40">
      <t>セッテイ</t>
    </rPh>
    <rPh sb="45" eb="47">
      <t>コンナン</t>
    </rPh>
    <phoneticPr fontId="5"/>
  </si>
  <si>
    <t>前年度以上の満足度</t>
    <rPh sb="0" eb="1">
      <t>ゼン</t>
    </rPh>
    <rPh sb="1" eb="3">
      <t>ネンド</t>
    </rPh>
    <rPh sb="3" eb="5">
      <t>イジョウ</t>
    </rPh>
    <rPh sb="6" eb="9">
      <t>マンゾクド</t>
    </rPh>
    <phoneticPr fontId="5"/>
  </si>
  <si>
    <t>研修満足度</t>
    <rPh sb="0" eb="2">
      <t>ケンシュウ</t>
    </rPh>
    <rPh sb="2" eb="5">
      <t>マンゾクド</t>
    </rPh>
    <phoneticPr fontId="5"/>
  </si>
  <si>
    <t>研修受講者数</t>
    <rPh sb="0" eb="2">
      <t>ケンシュウ</t>
    </rPh>
    <rPh sb="2" eb="5">
      <t>ジュコウシャ</t>
    </rPh>
    <rPh sb="5" eb="6">
      <t>スウ</t>
    </rPh>
    <phoneticPr fontId="5"/>
  </si>
  <si>
    <t>人</t>
    <rPh sb="0" eb="1">
      <t>ニン</t>
    </rPh>
    <phoneticPr fontId="5"/>
  </si>
  <si>
    <t>Ｘ／Ｙ
Ｘ：執行額
Ｙ：研修受講者</t>
    <rPh sb="6" eb="9">
      <t>シッコウガク</t>
    </rPh>
    <rPh sb="12" eb="14">
      <t>ケンシュウ</t>
    </rPh>
    <rPh sb="14" eb="17">
      <t>ジュコウシャ</t>
    </rPh>
    <phoneticPr fontId="5"/>
  </si>
  <si>
    <t>円</t>
    <rPh sb="0" eb="1">
      <t>エン</t>
    </rPh>
    <phoneticPr fontId="5"/>
  </si>
  <si>
    <t>Ｘ／Ｙ</t>
    <phoneticPr fontId="5"/>
  </si>
  <si>
    <t>32,730,642/1,179</t>
    <phoneticPr fontId="5"/>
  </si>
  <si>
    <t>自立相談支援事業者養成研修等委託費</t>
    <rPh sb="0" eb="2">
      <t>ジリツ</t>
    </rPh>
    <rPh sb="2" eb="4">
      <t>ソウダン</t>
    </rPh>
    <rPh sb="4" eb="6">
      <t>シエン</t>
    </rPh>
    <rPh sb="6" eb="9">
      <t>ジギョウシャ</t>
    </rPh>
    <rPh sb="9" eb="11">
      <t>ヨウセイ</t>
    </rPh>
    <rPh sb="11" eb="14">
      <t>ケンシュウトウ</t>
    </rPh>
    <rPh sb="14" eb="17">
      <t>イタクヒ</t>
    </rPh>
    <phoneticPr fontId="5"/>
  </si>
  <si>
    <t>32,364,000/1,200</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</si>
  <si>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</si>
  <si>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</si>
  <si>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全国どの地域においても必要な人が成年後見制度を利用できるよう地域体制を構築することにより、地域共生社会の実現に向けた体制づくりや地域の要援護者の福祉の向上を図ること。</t>
    <rPh sb="0" eb="1">
      <t>ゼン</t>
    </rPh>
    <rPh sb="1" eb="2">
      <t>コク</t>
    </rPh>
    <rPh sb="4" eb="6">
      <t>チイキ</t>
    </rPh>
    <rPh sb="11" eb="13">
      <t>ヒツヨウ</t>
    </rPh>
    <rPh sb="14" eb="15">
      <t>ヒト</t>
    </rPh>
    <rPh sb="16" eb="18">
      <t>セイネン</t>
    </rPh>
    <rPh sb="18" eb="20">
      <t>コウケン</t>
    </rPh>
    <rPh sb="20" eb="22">
      <t>セイド</t>
    </rPh>
    <rPh sb="23" eb="25">
      <t>リヨウ</t>
    </rPh>
    <rPh sb="30" eb="32">
      <t>チイキ</t>
    </rPh>
    <rPh sb="32" eb="34">
      <t>タイセイ</t>
    </rPh>
    <rPh sb="35" eb="37">
      <t>コウチク</t>
    </rPh>
    <rPh sb="45" eb="47">
      <t>チイキ</t>
    </rPh>
    <rPh sb="47" eb="49">
      <t>キョウセイ</t>
    </rPh>
    <rPh sb="49" eb="51">
      <t>シャカイ</t>
    </rPh>
    <rPh sb="52" eb="54">
      <t>ジツゲン</t>
    </rPh>
    <rPh sb="55" eb="56">
      <t>ム</t>
    </rPh>
    <rPh sb="58" eb="60">
      <t>タイセイ</t>
    </rPh>
    <rPh sb="64" eb="66">
      <t>チイキ</t>
    </rPh>
    <rPh sb="67" eb="71">
      <t>ヨウエンゴシャ</t>
    </rPh>
    <rPh sb="72" eb="74">
      <t>フクシ</t>
    </rPh>
    <rPh sb="75" eb="77">
      <t>コウジョウ</t>
    </rPh>
    <rPh sb="78" eb="79">
      <t>ハカ</t>
    </rPh>
    <phoneticPr fontId="5"/>
  </si>
  <si>
    <t>成年後見制度利用促進法に基づき、認知症高齢者の増加等、成年後見制度の利用促進に対応できるよう体制整備を推進するもの。</t>
    <rPh sb="0" eb="2">
      <t>セイネン</t>
    </rPh>
    <rPh sb="2" eb="4">
      <t>コウケン</t>
    </rPh>
    <rPh sb="4" eb="6">
      <t>セイド</t>
    </rPh>
    <rPh sb="6" eb="8">
      <t>リヨウ</t>
    </rPh>
    <rPh sb="8" eb="10">
      <t>ソクシン</t>
    </rPh>
    <rPh sb="10" eb="11">
      <t>ホウ</t>
    </rPh>
    <rPh sb="12" eb="13">
      <t>モト</t>
    </rPh>
    <rPh sb="25" eb="26">
      <t>トウ</t>
    </rPh>
    <rPh sb="36" eb="38">
      <t>ソクシン</t>
    </rPh>
    <rPh sb="39" eb="41">
      <t>タイオウ</t>
    </rPh>
    <rPh sb="46" eb="48">
      <t>タイセイ</t>
    </rPh>
    <rPh sb="48" eb="50">
      <t>セイビ</t>
    </rPh>
    <rPh sb="51" eb="53">
      <t>スイシン</t>
    </rPh>
    <phoneticPr fontId="5"/>
  </si>
  <si>
    <t>全国の中核機関及び市町村職員の水準の確保を図るため、国が実施する必要がある。</t>
    <rPh sb="0" eb="2">
      <t>ゼンコク</t>
    </rPh>
    <rPh sb="15" eb="17">
      <t>スイジュン</t>
    </rPh>
    <rPh sb="18" eb="20">
      <t>カクホ</t>
    </rPh>
    <phoneticPr fontId="5"/>
  </si>
  <si>
    <t>地域の体制整備の推進のためには、制度を担う中核機関や市町村職員の質の確保が重要であり、優先度は高い。</t>
    <rPh sb="0" eb="2">
      <t>チイキ</t>
    </rPh>
    <rPh sb="3" eb="5">
      <t>タイセイ</t>
    </rPh>
    <rPh sb="5" eb="7">
      <t>セイビ</t>
    </rPh>
    <rPh sb="8" eb="10">
      <t>スイシン</t>
    </rPh>
    <rPh sb="16" eb="18">
      <t>セイド</t>
    </rPh>
    <rPh sb="19" eb="20">
      <t>ニナ</t>
    </rPh>
    <rPh sb="21" eb="23">
      <t>チュウカク</t>
    </rPh>
    <rPh sb="23" eb="25">
      <t>キカン</t>
    </rPh>
    <rPh sb="26" eb="29">
      <t>シチョウソン</t>
    </rPh>
    <rPh sb="29" eb="31">
      <t>ショクイン</t>
    </rPh>
    <rPh sb="32" eb="33">
      <t>シツ</t>
    </rPh>
    <rPh sb="34" eb="36">
      <t>カクホ</t>
    </rPh>
    <rPh sb="37" eb="39">
      <t>ジュウヨウ</t>
    </rPh>
    <rPh sb="43" eb="46">
      <t>ユウセンド</t>
    </rPh>
    <rPh sb="47" eb="48">
      <t>タカ</t>
    </rPh>
    <phoneticPr fontId="5"/>
  </si>
  <si>
    <t>無</t>
  </si>
  <si>
    <t>‐</t>
  </si>
  <si>
    <t>３日間の研修としては妥当。</t>
    <rPh sb="1" eb="3">
      <t>ニチカン</t>
    </rPh>
    <rPh sb="4" eb="6">
      <t>ケンシュウ</t>
    </rPh>
    <rPh sb="10" eb="12">
      <t>ダトウ</t>
    </rPh>
    <phoneticPr fontId="5"/>
  </si>
  <si>
    <t>研修実施に必要な経費であること確認。</t>
    <rPh sb="0" eb="2">
      <t>ケンシュウ</t>
    </rPh>
    <rPh sb="2" eb="4">
      <t>ジッシ</t>
    </rPh>
    <rPh sb="5" eb="7">
      <t>ヒツヨウ</t>
    </rPh>
    <rPh sb="8" eb="10">
      <t>ケイヒ</t>
    </rPh>
    <rPh sb="15" eb="17">
      <t>カクニン</t>
    </rPh>
    <phoneticPr fontId="5"/>
  </si>
  <si>
    <t>受講者実績も設定した値並となっている。</t>
    <phoneticPr fontId="5"/>
  </si>
  <si>
    <t>研修後も現場で習得した知識等を活用している。</t>
    <rPh sb="0" eb="3">
      <t>ケンシュウゴ</t>
    </rPh>
    <rPh sb="4" eb="6">
      <t>ゲンバ</t>
    </rPh>
    <rPh sb="7" eb="9">
      <t>シュウトク</t>
    </rPh>
    <rPh sb="11" eb="13">
      <t>チシキ</t>
    </rPh>
    <rPh sb="13" eb="14">
      <t>トウ</t>
    </rPh>
    <rPh sb="15" eb="17">
      <t>カツヨウ</t>
    </rPh>
    <phoneticPr fontId="5"/>
  </si>
  <si>
    <t>有</t>
  </si>
  <si>
    <t>一般競争契約（総合評価）で実施。新型コロナウイルスの影響もあり開催方法等に不安を覚えた事業者が入札しなかったと考えており、競争性自体には問題ないと考える。</t>
    <rPh sb="0" eb="6">
      <t>イッパンキョウソウケイヤク</t>
    </rPh>
    <rPh sb="7" eb="9">
      <t>ソウゴウ</t>
    </rPh>
    <rPh sb="9" eb="11">
      <t>ヒョウカ</t>
    </rPh>
    <rPh sb="13" eb="15">
      <t>ジッシ</t>
    </rPh>
    <rPh sb="16" eb="18">
      <t>シンガタ</t>
    </rPh>
    <rPh sb="26" eb="28">
      <t>エイキョウ</t>
    </rPh>
    <rPh sb="31" eb="33">
      <t>カイサイ</t>
    </rPh>
    <rPh sb="33" eb="35">
      <t>ホウホウ</t>
    </rPh>
    <rPh sb="35" eb="36">
      <t>トウ</t>
    </rPh>
    <rPh sb="37" eb="39">
      <t>フアン</t>
    </rPh>
    <rPh sb="40" eb="41">
      <t>オボ</t>
    </rPh>
    <rPh sb="43" eb="46">
      <t>ジギョウシャ</t>
    </rPh>
    <rPh sb="47" eb="49">
      <t>ニュウサツ</t>
    </rPh>
    <rPh sb="55" eb="56">
      <t>カンガ</t>
    </rPh>
    <rPh sb="61" eb="64">
      <t>キョウソウセイ</t>
    </rPh>
    <rPh sb="64" eb="66">
      <t>ジタイ</t>
    </rPh>
    <rPh sb="68" eb="70">
      <t>モンダイ</t>
    </rPh>
    <rPh sb="73" eb="74">
      <t>カンガ</t>
    </rPh>
    <phoneticPr fontId="5"/>
  </si>
  <si>
    <t>　令和２年度は新型コロナウイルスの影響もあり、実施方法をこれまでの集合型からオンライン形式に切り替えた。研修後のアンケートの分析を行い、実効性を高めるためにどのような研修が必要となるのか検証する。検証した結果は、令和３年度の研修に活かしていく。</t>
    <rPh sb="7" eb="9">
      <t>シンガタ</t>
    </rPh>
    <rPh sb="17" eb="19">
      <t>エイキョウ</t>
    </rPh>
    <rPh sb="23" eb="25">
      <t>ジッシ</t>
    </rPh>
    <rPh sb="25" eb="27">
      <t>ホウホウ</t>
    </rPh>
    <rPh sb="33" eb="36">
      <t>シュウゴウガタ</t>
    </rPh>
    <rPh sb="43" eb="45">
      <t>ケイシキ</t>
    </rPh>
    <rPh sb="46" eb="47">
      <t>キ</t>
    </rPh>
    <rPh sb="48" eb="49">
      <t>カ</t>
    </rPh>
    <rPh sb="98" eb="100">
      <t>ケンショウ</t>
    </rPh>
    <rPh sb="102" eb="104">
      <t>ケッカ</t>
    </rPh>
    <rPh sb="106" eb="108">
      <t>レイワ</t>
    </rPh>
    <rPh sb="115" eb="116">
      <t>イ</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</si>
  <si>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</si>
  <si>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市区町村における地域福祉の推進並びにその基盤強化</t>
    <rPh sb="0" eb="4">
      <t>シクチョウソン</t>
    </rPh>
    <rPh sb="8" eb="10">
      <t>チイキ</t>
    </rPh>
    <rPh sb="10" eb="12">
      <t>フクシ</t>
    </rPh>
    <rPh sb="13" eb="15">
      <t>スイシン</t>
    </rPh>
    <rPh sb="15" eb="16">
      <t>ナラ</t>
    </rPh>
    <rPh sb="20" eb="22">
      <t>キバン</t>
    </rPh>
    <rPh sb="22" eb="24">
      <t>キョウカ</t>
    </rPh>
    <phoneticPr fontId="5"/>
  </si>
  <si>
    <t>田仲　教泰</t>
    <rPh sb="0" eb="2">
      <t>タナカ</t>
    </rPh>
    <rPh sb="3" eb="4">
      <t>キョウ</t>
    </rPh>
    <rPh sb="4" eb="5">
      <t>ヤスシ</t>
    </rPh>
    <phoneticPr fontId="5"/>
  </si>
  <si>
    <t>19,865,331/2,043</t>
    <phoneticPr fontId="5"/>
  </si>
  <si>
    <t>満足度は９割を超えている。</t>
    <rPh sb="0" eb="3">
      <t>マンゾクド</t>
    </rPh>
    <rPh sb="5" eb="6">
      <t>ワリ</t>
    </rPh>
    <rPh sb="7" eb="8">
      <t>コ</t>
    </rPh>
    <phoneticPr fontId="5"/>
  </si>
  <si>
    <t>　代替指標である研修満足度は約94%と、非常に高い実績となっている。また、利用実績については、当初掲げた見込み並の実績となった。</t>
    <rPh sb="14" eb="15">
      <t>ヤク</t>
    </rPh>
    <rPh sb="20" eb="22">
      <t>ヒジョウ</t>
    </rPh>
    <rPh sb="47" eb="49">
      <t>トウショ</t>
    </rPh>
    <rPh sb="49" eb="50">
      <t>カカ</t>
    </rPh>
    <rPh sb="52" eb="54">
      <t>ミコ</t>
    </rPh>
    <rPh sb="55" eb="56">
      <t>ナミ</t>
    </rPh>
    <rPh sb="57" eb="59">
      <t>ジッセキ</t>
    </rPh>
    <phoneticPr fontId="5"/>
  </si>
  <si>
    <t>委託費</t>
    <rPh sb="0" eb="3">
      <t>イタクヒ</t>
    </rPh>
    <phoneticPr fontId="5"/>
  </si>
  <si>
    <t>印刷製本費</t>
    <rPh sb="0" eb="2">
      <t>インサツ</t>
    </rPh>
    <rPh sb="2" eb="4">
      <t>セイホン</t>
    </rPh>
    <rPh sb="4" eb="5">
      <t>ヒ</t>
    </rPh>
    <phoneticPr fontId="5"/>
  </si>
  <si>
    <t>使用料及び賃借料</t>
    <rPh sb="0" eb="3">
      <t>シヨウリョウ</t>
    </rPh>
    <rPh sb="3" eb="4">
      <t>オヨ</t>
    </rPh>
    <rPh sb="5" eb="8">
      <t>チンシャクリョウ</t>
    </rPh>
    <phoneticPr fontId="5"/>
  </si>
  <si>
    <t>謝金</t>
    <rPh sb="0" eb="2">
      <t>シャキン</t>
    </rPh>
    <phoneticPr fontId="5"/>
  </si>
  <si>
    <t>通信運搬費</t>
    <rPh sb="0" eb="2">
      <t>ツウシン</t>
    </rPh>
    <rPh sb="2" eb="5">
      <t>ウンパンヒ</t>
    </rPh>
    <phoneticPr fontId="5"/>
  </si>
  <si>
    <t>旅費</t>
    <rPh sb="0" eb="2">
      <t>リョヒ</t>
    </rPh>
    <phoneticPr fontId="5"/>
  </si>
  <si>
    <t>会議費</t>
    <rPh sb="0" eb="3">
      <t>カイギヒ</t>
    </rPh>
    <phoneticPr fontId="5"/>
  </si>
  <si>
    <t>租税公課</t>
    <rPh sb="0" eb="2">
      <t>ソゼイ</t>
    </rPh>
    <rPh sb="2" eb="4">
      <t>コウカ</t>
    </rPh>
    <phoneticPr fontId="5"/>
  </si>
  <si>
    <t>手数料</t>
    <rPh sb="0" eb="3">
      <t>テスウリョウ</t>
    </rPh>
    <phoneticPr fontId="5"/>
  </si>
  <si>
    <t>その他</t>
    <rPh sb="2" eb="3">
      <t>タ</t>
    </rPh>
    <phoneticPr fontId="5"/>
  </si>
  <si>
    <t>研修資料印刷等</t>
    <rPh sb="0" eb="2">
      <t>ケンシュウ</t>
    </rPh>
    <rPh sb="2" eb="4">
      <t>シリョウ</t>
    </rPh>
    <rPh sb="4" eb="6">
      <t>インサツ</t>
    </rPh>
    <rPh sb="6" eb="7">
      <t>トウ</t>
    </rPh>
    <phoneticPr fontId="5"/>
  </si>
  <si>
    <t>ライブ映像編集・配信等</t>
    <rPh sb="3" eb="5">
      <t>エイゾウ</t>
    </rPh>
    <rPh sb="5" eb="7">
      <t>ヘンシュウ</t>
    </rPh>
    <rPh sb="8" eb="10">
      <t>ハイシン</t>
    </rPh>
    <rPh sb="10" eb="11">
      <t>トウ</t>
    </rPh>
    <phoneticPr fontId="5"/>
  </si>
  <si>
    <t>会場費</t>
    <rPh sb="0" eb="3">
      <t>カイジョウヒ</t>
    </rPh>
    <phoneticPr fontId="5"/>
  </si>
  <si>
    <t>講師謝礼</t>
    <rPh sb="0" eb="2">
      <t>コウシ</t>
    </rPh>
    <rPh sb="2" eb="4">
      <t>シャレイ</t>
    </rPh>
    <phoneticPr fontId="5"/>
  </si>
  <si>
    <t>研修資料送付</t>
    <rPh sb="0" eb="2">
      <t>ケンシュウ</t>
    </rPh>
    <rPh sb="2" eb="4">
      <t>シリョウ</t>
    </rPh>
    <rPh sb="4" eb="6">
      <t>ソウフ</t>
    </rPh>
    <phoneticPr fontId="5"/>
  </si>
  <si>
    <t>講師旅費等</t>
    <rPh sb="0" eb="2">
      <t>コウシ</t>
    </rPh>
    <rPh sb="2" eb="4">
      <t>リョヒ</t>
    </rPh>
    <rPh sb="4" eb="5">
      <t>トウ</t>
    </rPh>
    <phoneticPr fontId="5"/>
  </si>
  <si>
    <t>打合せ費用</t>
    <rPh sb="0" eb="2">
      <t>ウチアワ</t>
    </rPh>
    <rPh sb="3" eb="5">
      <t>ヒヨウ</t>
    </rPh>
    <phoneticPr fontId="5"/>
  </si>
  <si>
    <t>消費税</t>
    <rPh sb="0" eb="3">
      <t>ショウヒゼイ</t>
    </rPh>
    <phoneticPr fontId="5"/>
  </si>
  <si>
    <t>為替手数料</t>
    <rPh sb="0" eb="2">
      <t>カワセ</t>
    </rPh>
    <rPh sb="2" eb="5">
      <t>テスウリョウ</t>
    </rPh>
    <phoneticPr fontId="5"/>
  </si>
  <si>
    <t>人件費</t>
    <rPh sb="0" eb="3">
      <t>ジンケンヒ</t>
    </rPh>
    <phoneticPr fontId="5"/>
  </si>
  <si>
    <t>技術サポート</t>
    <rPh sb="0" eb="2">
      <t>ギジュツ</t>
    </rPh>
    <phoneticPr fontId="5"/>
  </si>
  <si>
    <t>映像編集</t>
    <rPh sb="0" eb="2">
      <t>エイゾウ</t>
    </rPh>
    <rPh sb="2" eb="4">
      <t>ヘンシュウ</t>
    </rPh>
    <phoneticPr fontId="5"/>
  </si>
  <si>
    <t>厚労</t>
  </si>
  <si>
    <t>-</t>
    <phoneticPr fontId="5"/>
  </si>
  <si>
    <t>研修終了後にアンケート調査を実施して満足度を把握する。令和元年度、２年度ともに高い満足度が得られた。</t>
    <rPh sb="0" eb="2">
      <t>ケンシュウ</t>
    </rPh>
    <rPh sb="2" eb="5">
      <t>シュウリョウゴ</t>
    </rPh>
    <rPh sb="11" eb="13">
      <t>チョウサ</t>
    </rPh>
    <rPh sb="14" eb="16">
      <t>ジッシ</t>
    </rPh>
    <rPh sb="18" eb="21">
      <t>マンゾクド</t>
    </rPh>
    <rPh sb="22" eb="24">
      <t>ハアク</t>
    </rPh>
    <rPh sb="27" eb="29">
      <t>レイワ</t>
    </rPh>
    <rPh sb="29" eb="32">
      <t>ガンネンド</t>
    </rPh>
    <rPh sb="34" eb="36">
      <t>ネンド</t>
    </rPh>
    <rPh sb="39" eb="40">
      <t>タカ</t>
    </rPh>
    <rPh sb="41" eb="44">
      <t>マンゾクド</t>
    </rPh>
    <rPh sb="45" eb="46">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</si>
</sst>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122336</xdr:colOff>
      <xdr:row>748</xdr:row>
      <xdr:rowOff>123265</xdr:rowOff>
    </xdr:from>
    <xdr:to>
      <xdr:col>37</xdr:col>
      <xdr:colOff>182848</xdr:colOff>
      <xdr:row>749</xdr:row>
      <xdr:rowOff>330950</xdr:rowOff>
    </xdr:to>
    <xdr:sp macro="" textlink="">
      <xdr:nvSpPr>
        <xdr:cNvPr id="2" name="テキスト ボックス 1"/>
        <xdr:cNvSpPr txBox="1"/>
      </xdr:nvSpPr>
      <xdr:spPr>
        <a:xfrm>
          <a:off x="4358160" y="43209883"/>
          <a:ext cx="3287806" cy="55506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19.9</a:t>
          </a:r>
          <a:r>
            <a:rPr kumimoji="1" lang="ja-JP" altLang="en-US" sz="1100"/>
            <a:t>百万円</a:t>
          </a:r>
        </a:p>
      </xdr:txBody>
    </xdr:sp>
    <xdr:clientData/>
  </xdr:twoCellAnchor>
  <xdr:twoCellAnchor>
    <xdr:from>
      <xdr:col>29</xdr:col>
      <xdr:colOff>180792</xdr:colOff>
      <xdr:row>752</xdr:row>
      <xdr:rowOff>160054</xdr:rowOff>
    </xdr:from>
    <xdr:to>
      <xdr:col>29</xdr:col>
      <xdr:colOff>180793</xdr:colOff>
      <xdr:row>753</xdr:row>
      <xdr:rowOff>92454</xdr:rowOff>
    </xdr:to>
    <xdr:cxnSp macro="">
      <xdr:nvCxnSpPr>
        <xdr:cNvPr id="3" name="直線矢印コネクタ 2"/>
        <xdr:cNvCxnSpPr/>
      </xdr:nvCxnSpPr>
      <xdr:spPr>
        <a:xfrm>
          <a:off x="6030263" y="44636201"/>
          <a:ext cx="1" cy="27978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84417</xdr:colOff>
      <xdr:row>750</xdr:row>
      <xdr:rowOff>162487</xdr:rowOff>
    </xdr:from>
    <xdr:to>
      <xdr:col>39</xdr:col>
      <xdr:colOff>41275</xdr:colOff>
      <xdr:row>751</xdr:row>
      <xdr:rowOff>346823</xdr:rowOff>
    </xdr:to>
    <xdr:sp macro="" textlink="">
      <xdr:nvSpPr>
        <xdr:cNvPr id="4" name="大かっこ 3"/>
        <xdr:cNvSpPr/>
      </xdr:nvSpPr>
      <xdr:spPr>
        <a:xfrm>
          <a:off x="4118535" y="43943869"/>
          <a:ext cx="3789269" cy="5317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60321</xdr:colOff>
      <xdr:row>754</xdr:row>
      <xdr:rowOff>127191</xdr:rowOff>
    </xdr:from>
    <xdr:to>
      <xdr:col>37</xdr:col>
      <xdr:colOff>122327</xdr:colOff>
      <xdr:row>755</xdr:row>
      <xdr:rowOff>339374</xdr:rowOff>
    </xdr:to>
    <xdr:sp macro="" textlink="">
      <xdr:nvSpPr>
        <xdr:cNvPr id="5" name="テキスト ボックス 4"/>
        <xdr:cNvSpPr txBox="1"/>
      </xdr:nvSpPr>
      <xdr:spPr>
        <a:xfrm>
          <a:off x="4296145" y="45298103"/>
          <a:ext cx="3289300" cy="55956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Ａ．社会福祉法人全国社会福祉協議会</a:t>
          </a:r>
          <a:endParaRPr kumimoji="1" lang="en-US" altLang="ja-JP" sz="1100"/>
        </a:p>
        <a:p>
          <a:pPr algn="ctr"/>
          <a:r>
            <a:rPr kumimoji="1" lang="en-US" altLang="ja-JP" sz="1100"/>
            <a:t>19.9</a:t>
          </a:r>
          <a:r>
            <a:rPr kumimoji="1" lang="ja-JP" altLang="en-US" sz="1100"/>
            <a:t>百万円</a:t>
          </a:r>
          <a:endParaRPr kumimoji="1" lang="en-US" altLang="ja-JP" sz="1100"/>
        </a:p>
      </xdr:txBody>
    </xdr:sp>
    <xdr:clientData/>
  </xdr:twoCellAnchor>
  <xdr:twoCellAnchor>
    <xdr:from>
      <xdr:col>20</xdr:col>
      <xdr:colOff>62006</xdr:colOff>
      <xdr:row>753</xdr:row>
      <xdr:rowOff>219823</xdr:rowOff>
    </xdr:from>
    <xdr:to>
      <xdr:col>32</xdr:col>
      <xdr:colOff>174625</xdr:colOff>
      <xdr:row>754</xdr:row>
      <xdr:rowOff>269688</xdr:rowOff>
    </xdr:to>
    <xdr:sp macro="" textlink="">
      <xdr:nvSpPr>
        <xdr:cNvPr id="6" name="テキスト ボックス 5"/>
        <xdr:cNvSpPr txBox="1"/>
      </xdr:nvSpPr>
      <xdr:spPr>
        <a:xfrm>
          <a:off x="4096124" y="45043352"/>
          <a:ext cx="2533089" cy="3972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33611</xdr:colOff>
      <xdr:row>756</xdr:row>
      <xdr:rowOff>110009</xdr:rowOff>
    </xdr:from>
    <xdr:to>
      <xdr:col>38</xdr:col>
      <xdr:colOff>192174</xdr:colOff>
      <xdr:row>757</xdr:row>
      <xdr:rowOff>178191</xdr:rowOff>
    </xdr:to>
    <xdr:sp macro="" textlink="">
      <xdr:nvSpPr>
        <xdr:cNvPr id="7" name="大かっこ 6"/>
        <xdr:cNvSpPr/>
      </xdr:nvSpPr>
      <xdr:spPr>
        <a:xfrm>
          <a:off x="4067729" y="45975685"/>
          <a:ext cx="3789269" cy="415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168092</xdr:colOff>
      <xdr:row>757</xdr:row>
      <xdr:rowOff>215336</xdr:rowOff>
    </xdr:from>
    <xdr:to>
      <xdr:col>29</xdr:col>
      <xdr:colOff>168093</xdr:colOff>
      <xdr:row>758</xdr:row>
      <xdr:rowOff>155954</xdr:rowOff>
    </xdr:to>
    <xdr:cxnSp macro="">
      <xdr:nvCxnSpPr>
        <xdr:cNvPr id="8" name="直線矢印コネクタ 7"/>
        <xdr:cNvCxnSpPr/>
      </xdr:nvCxnSpPr>
      <xdr:spPr>
        <a:xfrm>
          <a:off x="6017563" y="46428395"/>
          <a:ext cx="1" cy="28800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160427</xdr:colOff>
      <xdr:row>759</xdr:row>
      <xdr:rowOff>25591</xdr:rowOff>
    </xdr:from>
    <xdr:to>
      <xdr:col>38</xdr:col>
      <xdr:colOff>20727</xdr:colOff>
      <xdr:row>760</xdr:row>
      <xdr:rowOff>201706</xdr:rowOff>
    </xdr:to>
    <xdr:sp macro="" textlink="">
      <xdr:nvSpPr>
        <xdr:cNvPr id="9" name="テキスト ボックス 8"/>
        <xdr:cNvSpPr txBox="1"/>
      </xdr:nvSpPr>
      <xdr:spPr>
        <a:xfrm>
          <a:off x="4396251" y="47101503"/>
          <a:ext cx="3289300" cy="523497"/>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Ｂ．株式会社日本能率協会マネジメントセンター</a:t>
          </a:r>
          <a:endParaRPr kumimoji="1" lang="en-US" altLang="ja-JP" sz="1100"/>
        </a:p>
        <a:p>
          <a:pPr algn="ctr"/>
          <a:r>
            <a:rPr kumimoji="1" lang="en-US" altLang="ja-JP" sz="1100"/>
            <a:t>10.0</a:t>
          </a:r>
          <a:r>
            <a:rPr kumimoji="1" lang="ja-JP" altLang="en-US" sz="1100"/>
            <a:t>百万円</a:t>
          </a:r>
          <a:endParaRPr kumimoji="1" lang="en-US" altLang="ja-JP" sz="1100"/>
        </a:p>
      </xdr:txBody>
    </xdr:sp>
    <xdr:clientData/>
  </xdr:twoCellAnchor>
  <xdr:twoCellAnchor>
    <xdr:from>
      <xdr:col>15</xdr:col>
      <xdr:colOff>11206</xdr:colOff>
      <xdr:row>758</xdr:row>
      <xdr:rowOff>139141</xdr:rowOff>
    </xdr:from>
    <xdr:to>
      <xdr:col>27</xdr:col>
      <xdr:colOff>125319</xdr:colOff>
      <xdr:row>759</xdr:row>
      <xdr:rowOff>180788</xdr:rowOff>
    </xdr:to>
    <xdr:sp macro="" textlink="">
      <xdr:nvSpPr>
        <xdr:cNvPr id="10" name="テキスト ボックス 9"/>
        <xdr:cNvSpPr txBox="1"/>
      </xdr:nvSpPr>
      <xdr:spPr>
        <a:xfrm>
          <a:off x="3036794" y="46699582"/>
          <a:ext cx="2534584" cy="3890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20</xdr:col>
      <xdr:colOff>46311</xdr:colOff>
      <xdr:row>760</xdr:row>
      <xdr:rowOff>216091</xdr:rowOff>
    </xdr:from>
    <xdr:to>
      <xdr:col>39</xdr:col>
      <xdr:colOff>3169</xdr:colOff>
      <xdr:row>761</xdr:row>
      <xdr:rowOff>292491</xdr:rowOff>
    </xdr:to>
    <xdr:sp macro="" textlink="">
      <xdr:nvSpPr>
        <xdr:cNvPr id="11" name="大かっこ 10"/>
        <xdr:cNvSpPr/>
      </xdr:nvSpPr>
      <xdr:spPr>
        <a:xfrm>
          <a:off x="4080429" y="47471297"/>
          <a:ext cx="3789269" cy="4237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168089</xdr:colOff>
      <xdr:row>750</xdr:row>
      <xdr:rowOff>190501</xdr:rowOff>
    </xdr:from>
    <xdr:to>
      <xdr:col>39</xdr:col>
      <xdr:colOff>91516</xdr:colOff>
      <xdr:row>752</xdr:row>
      <xdr:rowOff>5042</xdr:rowOff>
    </xdr:to>
    <xdr:sp macro="" textlink="">
      <xdr:nvSpPr>
        <xdr:cNvPr id="12" name="テキスト ボックス 11"/>
        <xdr:cNvSpPr txBox="1"/>
      </xdr:nvSpPr>
      <xdr:spPr>
        <a:xfrm>
          <a:off x="4202207" y="43971883"/>
          <a:ext cx="3755838" cy="5093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20</xdr:col>
      <xdr:colOff>112059</xdr:colOff>
      <xdr:row>756</xdr:row>
      <xdr:rowOff>168089</xdr:rowOff>
    </xdr:from>
    <xdr:to>
      <xdr:col>39</xdr:col>
      <xdr:colOff>36980</xdr:colOff>
      <xdr:row>757</xdr:row>
      <xdr:rowOff>195544</xdr:rowOff>
    </xdr:to>
    <xdr:sp macro="" textlink="">
      <xdr:nvSpPr>
        <xdr:cNvPr id="13" name="テキスト ボックス 12"/>
        <xdr:cNvSpPr txBox="1"/>
      </xdr:nvSpPr>
      <xdr:spPr>
        <a:xfrm>
          <a:off x="4146177" y="46033765"/>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成年後見制度利用促進体制整備研修事業の実施</a:t>
          </a:r>
        </a:p>
      </xdr:txBody>
    </xdr:sp>
    <xdr:clientData/>
  </xdr:twoCellAnchor>
  <xdr:twoCellAnchor>
    <xdr:from>
      <xdr:col>20</xdr:col>
      <xdr:colOff>134470</xdr:colOff>
      <xdr:row>760</xdr:row>
      <xdr:rowOff>268942</xdr:rowOff>
    </xdr:from>
    <xdr:to>
      <xdr:col>39</xdr:col>
      <xdr:colOff>59391</xdr:colOff>
      <xdr:row>761</xdr:row>
      <xdr:rowOff>296398</xdr:rowOff>
    </xdr:to>
    <xdr:sp macro="" textlink="">
      <xdr:nvSpPr>
        <xdr:cNvPr id="14" name="テキスト ボックス 13"/>
        <xdr:cNvSpPr txBox="1"/>
      </xdr:nvSpPr>
      <xdr:spPr>
        <a:xfrm>
          <a:off x="4168588" y="47524148"/>
          <a:ext cx="3757332"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受付業務、宿泊斡旋、受講決定通知発送等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16" zoomScale="85" zoomScaleNormal="75" zoomScaleSheetLayoutView="85" zoomScalePageLayoutView="85" workbookViewId="0">
      <selection activeCell="BG33" sqref="BG32:BG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778</v>
      </c>
      <c r="AK2" s="206"/>
      <c r="AL2" s="206"/>
      <c r="AM2" s="206"/>
      <c r="AN2" s="98" t="s">
        <v>408</v>
      </c>
      <c r="AO2" s="206">
        <v>20</v>
      </c>
      <c r="AP2" s="206"/>
      <c r="AQ2" s="206"/>
      <c r="AR2" s="99" t="s">
        <v>713</v>
      </c>
      <c r="AS2" s="207">
        <v>778</v>
      </c>
      <c r="AT2" s="207"/>
      <c r="AU2" s="207"/>
      <c r="AV2" s="98" t="str">
        <f>IF(AW2="","","-")</f>
        <v/>
      </c>
      <c r="AW2" s="394"/>
      <c r="AX2" s="394"/>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714</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412</v>
      </c>
      <c r="H5" s="559"/>
      <c r="I5" s="559"/>
      <c r="J5" s="559"/>
      <c r="K5" s="559"/>
      <c r="L5" s="559"/>
      <c r="M5" s="560" t="s">
        <v>66</v>
      </c>
      <c r="N5" s="561"/>
      <c r="O5" s="561"/>
      <c r="P5" s="561"/>
      <c r="Q5" s="561"/>
      <c r="R5" s="562"/>
      <c r="S5" s="563" t="s">
        <v>70</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752</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721</v>
      </c>
      <c r="H7" s="828"/>
      <c r="I7" s="828"/>
      <c r="J7" s="828"/>
      <c r="K7" s="828"/>
      <c r="L7" s="828"/>
      <c r="M7" s="828"/>
      <c r="N7" s="828"/>
      <c r="O7" s="828"/>
      <c r="P7" s="828"/>
      <c r="Q7" s="828"/>
      <c r="R7" s="828"/>
      <c r="S7" s="828"/>
      <c r="T7" s="828"/>
      <c r="U7" s="828"/>
      <c r="V7" s="828"/>
      <c r="W7" s="828"/>
      <c r="X7" s="829"/>
      <c r="Y7" s="392" t="s">
        <v>391</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721</v>
      </c>
      <c r="Q13" s="164"/>
      <c r="R13" s="164"/>
      <c r="S13" s="164"/>
      <c r="T13" s="164"/>
      <c r="U13" s="164"/>
      <c r="V13" s="165"/>
      <c r="W13" s="163">
        <v>30</v>
      </c>
      <c r="X13" s="164"/>
      <c r="Y13" s="164"/>
      <c r="Z13" s="164"/>
      <c r="AA13" s="164"/>
      <c r="AB13" s="164"/>
      <c r="AC13" s="165"/>
      <c r="AD13" s="163">
        <v>31</v>
      </c>
      <c r="AE13" s="164"/>
      <c r="AF13" s="164"/>
      <c r="AG13" s="164"/>
      <c r="AH13" s="164"/>
      <c r="AI13" s="164"/>
      <c r="AJ13" s="165"/>
      <c r="AK13" s="163">
        <v>32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t="s">
        <v>721</v>
      </c>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30</v>
      </c>
      <c r="X18" s="170"/>
      <c r="Y18" s="170"/>
      <c r="Z18" s="170"/>
      <c r="AA18" s="170"/>
      <c r="AB18" s="170"/>
      <c r="AC18" s="171"/>
      <c r="AD18" s="169">
        <f>SUM(AD13:AJ17)</f>
        <v>31</v>
      </c>
      <c r="AE18" s="170"/>
      <c r="AF18" s="170"/>
      <c r="AG18" s="170"/>
      <c r="AH18" s="170"/>
      <c r="AI18" s="170"/>
      <c r="AJ18" s="171"/>
      <c r="AK18" s="169">
        <f>SUM(AK13:AQ17)</f>
        <v>32</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c r="Q19" s="164"/>
      <c r="R19" s="164"/>
      <c r="S19" s="164"/>
      <c r="T19" s="164"/>
      <c r="U19" s="164"/>
      <c r="V19" s="165"/>
      <c r="W19" s="163">
        <v>33</v>
      </c>
      <c r="X19" s="164"/>
      <c r="Y19" s="164"/>
      <c r="Z19" s="164"/>
      <c r="AA19" s="164"/>
      <c r="AB19" s="164"/>
      <c r="AC19" s="165"/>
      <c r="AD19" s="163">
        <v>20</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1.1000000000000001</v>
      </c>
      <c r="X20" s="539"/>
      <c r="Y20" s="539"/>
      <c r="Z20" s="539"/>
      <c r="AA20" s="539"/>
      <c r="AB20" s="539"/>
      <c r="AC20" s="539"/>
      <c r="AD20" s="539">
        <f t="shared" ref="AD20" si="1">IF(AD18=0, "-", SUM(AD19)/AD18)</f>
        <v>0.64516129032258063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3" t="s">
        <v>354</v>
      </c>
      <c r="H21" s="924"/>
      <c r="I21" s="924"/>
      <c r="J21" s="924"/>
      <c r="K21" s="924"/>
      <c r="L21" s="924"/>
      <c r="M21" s="924"/>
      <c r="N21" s="924"/>
      <c r="O21" s="924"/>
      <c r="P21" s="539" t="str">
        <f>IF(P19=0, "-", SUM(P19)/SUM(P13,P14))</f>
        <v>-</v>
      </c>
      <c r="Q21" s="539"/>
      <c r="R21" s="539"/>
      <c r="S21" s="539"/>
      <c r="T21" s="539"/>
      <c r="U21" s="539"/>
      <c r="V21" s="539"/>
      <c r="W21" s="539">
        <f t="shared" ref="W21" si="2">IF(W19=0, "-", SUM(W19)/SUM(W13,W14))</f>
        <v>1.1000000000000001</v>
      </c>
      <c r="X21" s="539"/>
      <c r="Y21" s="539"/>
      <c r="Z21" s="539"/>
      <c r="AA21" s="539"/>
      <c r="AB21" s="539"/>
      <c r="AC21" s="539"/>
      <c r="AD21" s="539">
        <f t="shared" ref="AD21" si="3">IF(AD19=0, "-", SUM(AD19)/SUM(AD13,AD14))</f>
        <v>0.64516129032258063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733</v>
      </c>
      <c r="H23" s="133"/>
      <c r="I23" s="133"/>
      <c r="J23" s="133"/>
      <c r="K23" s="133"/>
      <c r="L23" s="133"/>
      <c r="M23" s="133"/>
      <c r="N23" s="133"/>
      <c r="O23" s="134"/>
      <c r="P23" s="160">
        <v>32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392</v>
      </c>
      <c r="AF30" s="383"/>
      <c r="AG30" s="383"/>
      <c r="AH30" s="384"/>
      <c r="AI30" s="385" t="s">
        <v>414</v>
      </c>
      <c r="AJ30" s="385"/>
      <c r="AK30" s="385"/>
      <c r="AL30" s="382"/>
      <c r="AM30" s="385" t="s">
        <v>511</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t="s">
        <v>721</v>
      </c>
      <c r="AV31" s="271"/>
      <c r="AW31" s="375" t="s">
        <v>179</v>
      </c>
      <c r="AX31" s="376"/>
    </row>
    <row r="32" spans="1:50" ht="23.25" customHeight="1" x14ac:dyDescent="0.15">
      <c r="A32" s="515"/>
      <c r="B32" s="513"/>
      <c r="C32" s="513"/>
      <c r="D32" s="513"/>
      <c r="E32" s="513"/>
      <c r="F32" s="514"/>
      <c r="G32" s="540" t="s">
        <v>721</v>
      </c>
      <c r="H32" s="541"/>
      <c r="I32" s="541"/>
      <c r="J32" s="541"/>
      <c r="K32" s="541"/>
      <c r="L32" s="541"/>
      <c r="M32" s="541"/>
      <c r="N32" s="541"/>
      <c r="O32" s="542"/>
      <c r="P32" s="191" t="s">
        <v>721</v>
      </c>
      <c r="Q32" s="191"/>
      <c r="R32" s="191"/>
      <c r="S32" s="191"/>
      <c r="T32" s="191"/>
      <c r="U32" s="191"/>
      <c r="V32" s="191"/>
      <c r="W32" s="191"/>
      <c r="X32" s="233"/>
      <c r="Y32" s="339" t="s">
        <v>12</v>
      </c>
      <c r="Z32" s="549"/>
      <c r="AA32" s="550"/>
      <c r="AB32" s="551" t="s">
        <v>721</v>
      </c>
      <c r="AC32" s="551"/>
      <c r="AD32" s="551"/>
      <c r="AE32" s="363" t="s">
        <v>721</v>
      </c>
      <c r="AF32" s="364"/>
      <c r="AG32" s="364"/>
      <c r="AH32" s="364"/>
      <c r="AI32" s="363" t="s">
        <v>721</v>
      </c>
      <c r="AJ32" s="364"/>
      <c r="AK32" s="364"/>
      <c r="AL32" s="364"/>
      <c r="AM32" s="363" t="s">
        <v>721</v>
      </c>
      <c r="AN32" s="364"/>
      <c r="AO32" s="364"/>
      <c r="AP32" s="364"/>
      <c r="AQ32" s="166" t="s">
        <v>721</v>
      </c>
      <c r="AR32" s="167"/>
      <c r="AS32" s="167"/>
      <c r="AT32" s="168"/>
      <c r="AU32" s="364" t="s">
        <v>721</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721</v>
      </c>
      <c r="AC33" s="522"/>
      <c r="AD33" s="522"/>
      <c r="AE33" s="363" t="s">
        <v>721</v>
      </c>
      <c r="AF33" s="364"/>
      <c r="AG33" s="364"/>
      <c r="AH33" s="364"/>
      <c r="AI33" s="363" t="s">
        <v>721</v>
      </c>
      <c r="AJ33" s="364"/>
      <c r="AK33" s="364"/>
      <c r="AL33" s="364"/>
      <c r="AM33" s="363" t="s">
        <v>721</v>
      </c>
      <c r="AN33" s="364"/>
      <c r="AO33" s="364"/>
      <c r="AP33" s="364"/>
      <c r="AQ33" s="166" t="s">
        <v>721</v>
      </c>
      <c r="AR33" s="167"/>
      <c r="AS33" s="167"/>
      <c r="AT33" s="168"/>
      <c r="AU33" s="364" t="s">
        <v>721</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721</v>
      </c>
      <c r="AF34" s="364"/>
      <c r="AG34" s="364"/>
      <c r="AH34" s="364"/>
      <c r="AI34" s="363" t="s">
        <v>721</v>
      </c>
      <c r="AJ34" s="364"/>
      <c r="AK34" s="364"/>
      <c r="AL34" s="364"/>
      <c r="AM34" s="363" t="s">
        <v>721</v>
      </c>
      <c r="AN34" s="364"/>
      <c r="AO34" s="364"/>
      <c r="AP34" s="364"/>
      <c r="AQ34" s="166" t="s">
        <v>721</v>
      </c>
      <c r="AR34" s="167"/>
      <c r="AS34" s="167"/>
      <c r="AT34" s="168"/>
      <c r="AU34" s="364" t="s">
        <v>721</v>
      </c>
      <c r="AV34" s="364"/>
      <c r="AW34" s="364"/>
      <c r="AX34" s="365"/>
    </row>
    <row r="35" spans="1:51" ht="23.25" customHeight="1" x14ac:dyDescent="0.15">
      <c r="A35" s="896" t="s">
        <v>382</v>
      </c>
      <c r="B35" s="897"/>
      <c r="C35" s="897"/>
      <c r="D35" s="897"/>
      <c r="E35" s="897"/>
      <c r="F35" s="898"/>
      <c r="G35" s="902" t="s">
        <v>721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392</v>
      </c>
      <c r="AF65" s="335"/>
      <c r="AG65" s="335"/>
      <c r="AH65" s="335"/>
      <c r="AI65" s="335" t="s">
        <v>414</v>
      </c>
      <c r="AJ65" s="335"/>
      <c r="AK65" s="335"/>
      <c r="AL65" s="335"/>
      <c r="AM65" s="335" t="s">
        <v>511</v>
      </c>
      <c r="AN65" s="335"/>
      <c r="AO65" s="335"/>
      <c r="AP65" s="335"/>
      <c r="AQ65" s="215" t="s">
        <v>232</v>
      </c>
      <c r="AR65" s="199"/>
      <c r="AS65" s="199"/>
      <c r="AT65" s="200"/>
      <c r="AU65" s="975" t="s">
        <v>134</v>
      </c>
      <c r="AV65" s="975"/>
      <c r="AW65" s="975"/>
      <c r="AX65" s="976"/>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7"/>
      <c r="AY66">
        <f>$AY$65</f>
        <v>0</v>
      </c>
    </row>
    <row r="67" spans="1:51" ht="23.25" hidden="1" customHeight="1" x14ac:dyDescent="0.15">
      <c r="A67" s="849"/>
      <c r="B67" s="850"/>
      <c r="C67" s="850"/>
      <c r="D67" s="850"/>
      <c r="E67" s="850"/>
      <c r="F67" s="851"/>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372</v>
      </c>
      <c r="AC67" s="950"/>
      <c r="AD67" s="950"/>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372</v>
      </c>
      <c r="AC68" s="973"/>
      <c r="AD68" s="973"/>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373</v>
      </c>
      <c r="AC69" s="974"/>
      <c r="AD69" s="974"/>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8" t="s">
        <v>235</v>
      </c>
      <c r="H70" s="939"/>
      <c r="I70" s="939"/>
      <c r="J70" s="939"/>
      <c r="K70" s="939"/>
      <c r="L70" s="939"/>
      <c r="M70" s="939"/>
      <c r="N70" s="939"/>
      <c r="O70" s="939"/>
      <c r="P70" s="939"/>
      <c r="Q70" s="939"/>
      <c r="R70" s="939"/>
      <c r="S70" s="939"/>
      <c r="T70" s="939"/>
      <c r="U70" s="939"/>
      <c r="V70" s="939"/>
      <c r="W70" s="942" t="s">
        <v>371</v>
      </c>
      <c r="X70" s="943"/>
      <c r="Y70" s="948" t="s">
        <v>12</v>
      </c>
      <c r="Z70" s="948"/>
      <c r="AA70" s="949"/>
      <c r="AB70" s="950" t="s">
        <v>372</v>
      </c>
      <c r="AC70" s="950"/>
      <c r="AD70" s="950"/>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372</v>
      </c>
      <c r="AC71" s="973"/>
      <c r="AD71" s="973"/>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373</v>
      </c>
      <c r="AC72" s="974"/>
      <c r="AD72" s="974"/>
      <c r="AE72" s="371"/>
      <c r="AF72" s="372"/>
      <c r="AG72" s="372"/>
      <c r="AH72" s="372"/>
      <c r="AI72" s="371"/>
      <c r="AJ72" s="372"/>
      <c r="AK72" s="372"/>
      <c r="AL72" s="372"/>
      <c r="AM72" s="371"/>
      <c r="AN72" s="372"/>
      <c r="AO72" s="372"/>
      <c r="AP72" s="937"/>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385</v>
      </c>
      <c r="B78" s="912"/>
      <c r="C78" s="912"/>
      <c r="D78" s="912"/>
      <c r="E78" s="909" t="s">
        <v>328</v>
      </c>
      <c r="F78" s="910"/>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1</v>
      </c>
    </row>
    <row r="81" spans="1:60" ht="22.5"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20"/>
      <c r="B82" s="847"/>
      <c r="C82" s="552"/>
      <c r="D82" s="552"/>
      <c r="E82" s="552"/>
      <c r="F82" s="553"/>
      <c r="G82" s="501" t="s">
        <v>724</v>
      </c>
      <c r="H82" s="501"/>
      <c r="I82" s="501"/>
      <c r="J82" s="501"/>
      <c r="K82" s="501"/>
      <c r="L82" s="501"/>
      <c r="M82" s="501"/>
      <c r="N82" s="501"/>
      <c r="O82" s="501"/>
      <c r="P82" s="501"/>
      <c r="Q82" s="501"/>
      <c r="R82" s="501"/>
      <c r="S82" s="501"/>
      <c r="T82" s="501"/>
      <c r="U82" s="501"/>
      <c r="V82" s="501"/>
      <c r="W82" s="501"/>
      <c r="X82" s="501"/>
      <c r="Y82" s="501"/>
      <c r="Z82" s="501"/>
      <c r="AA82" s="752"/>
      <c r="AB82" s="500" t="s">
        <v>780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721</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0"/>
      <c r="B87" s="552"/>
      <c r="C87" s="552"/>
      <c r="D87" s="552"/>
      <c r="E87" s="552"/>
      <c r="F87" s="553"/>
      <c r="G87" s="232" t="s">
        <v>725</v>
      </c>
      <c r="H87" s="191"/>
      <c r="I87" s="191"/>
      <c r="J87" s="191"/>
      <c r="K87" s="191"/>
      <c r="L87" s="191"/>
      <c r="M87" s="191"/>
      <c r="N87" s="191"/>
      <c r="O87" s="233"/>
      <c r="P87" s="191" t="s">
        <v>726</v>
      </c>
      <c r="Q87" s="799"/>
      <c r="R87" s="799"/>
      <c r="S87" s="799"/>
      <c r="T87" s="799"/>
      <c r="U87" s="799"/>
      <c r="V87" s="799"/>
      <c r="W87" s="799"/>
      <c r="X87" s="800"/>
      <c r="Y87" s="755" t="s">
        <v>62</v>
      </c>
      <c r="Z87" s="756"/>
      <c r="AA87" s="757"/>
      <c r="AB87" s="551" t="s">
        <v>14</v>
      </c>
      <c r="AC87" s="551"/>
      <c r="AD87" s="551"/>
      <c r="AE87" s="363" t="s">
        <v>721</v>
      </c>
      <c r="AF87" s="364"/>
      <c r="AG87" s="364"/>
      <c r="AH87" s="364"/>
      <c r="AI87" s="363">
        <v>85.4</v>
      </c>
      <c r="AJ87" s="364"/>
      <c r="AK87" s="364"/>
      <c r="AL87" s="364"/>
      <c r="AM87" s="363">
        <v>94</v>
      </c>
      <c r="AN87" s="364"/>
      <c r="AO87" s="364"/>
      <c r="AP87" s="364"/>
      <c r="AQ87" s="166" t="s">
        <v>721</v>
      </c>
      <c r="AR87" s="167"/>
      <c r="AS87" s="167"/>
      <c r="AT87" s="168"/>
      <c r="AU87" s="364" t="s">
        <v>721</v>
      </c>
      <c r="AV87" s="364"/>
      <c r="AW87" s="364"/>
      <c r="AX87" s="365"/>
      <c r="AY87">
        <f t="shared" si="10"/>
        <v>1</v>
      </c>
    </row>
    <row r="88" spans="1:60" ht="23.25"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t="s">
        <v>408</v>
      </c>
      <c r="AC88" s="522"/>
      <c r="AD88" s="522"/>
      <c r="AE88" s="363" t="s">
        <v>721</v>
      </c>
      <c r="AF88" s="364"/>
      <c r="AG88" s="364"/>
      <c r="AH88" s="364"/>
      <c r="AI88" s="363" t="s">
        <v>721</v>
      </c>
      <c r="AJ88" s="364"/>
      <c r="AK88" s="364"/>
      <c r="AL88" s="364"/>
      <c r="AM88" s="363">
        <v>85.4</v>
      </c>
      <c r="AN88" s="364"/>
      <c r="AO88" s="364"/>
      <c r="AP88" s="364"/>
      <c r="AQ88" s="166" t="s">
        <v>721</v>
      </c>
      <c r="AR88" s="167"/>
      <c r="AS88" s="167"/>
      <c r="AT88" s="168"/>
      <c r="AU88" s="364"/>
      <c r="AV88" s="364"/>
      <c r="AW88" s="364"/>
      <c r="AX88" s="365"/>
      <c r="AY88">
        <f t="shared" si="10"/>
        <v>1</v>
      </c>
      <c r="AZ88" s="10"/>
      <c r="BA88" s="10"/>
      <c r="BB88" s="10"/>
      <c r="BC88" s="10"/>
    </row>
    <row r="89" spans="1:60" ht="23.25" customHeight="1" thickBo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t="s">
        <v>721</v>
      </c>
      <c r="AF89" s="372"/>
      <c r="AG89" s="372"/>
      <c r="AH89" s="372"/>
      <c r="AI89" s="371" t="s">
        <v>721</v>
      </c>
      <c r="AJ89" s="372"/>
      <c r="AK89" s="372"/>
      <c r="AL89" s="372"/>
      <c r="AM89" s="371">
        <f>AM87/AM88*100</f>
        <v>110.0702576112412</v>
      </c>
      <c r="AN89" s="372"/>
      <c r="AO89" s="372"/>
      <c r="AP89" s="372"/>
      <c r="AQ89" s="166" t="s">
        <v>721</v>
      </c>
      <c r="AR89" s="167"/>
      <c r="AS89" s="167"/>
      <c r="AT89" s="168"/>
      <c r="AU89" s="364" t="s">
        <v>721</v>
      </c>
      <c r="AV89" s="364"/>
      <c r="AW89" s="364"/>
      <c r="AX89" s="365"/>
      <c r="AY89">
        <f t="shared" si="10"/>
        <v>1</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392</v>
      </c>
      <c r="AF100" s="822"/>
      <c r="AG100" s="822"/>
      <c r="AH100" s="823"/>
      <c r="AI100" s="821" t="s">
        <v>414</v>
      </c>
      <c r="AJ100" s="822"/>
      <c r="AK100" s="822"/>
      <c r="AL100" s="823"/>
      <c r="AM100" s="821" t="s">
        <v>511</v>
      </c>
      <c r="AN100" s="822"/>
      <c r="AO100" s="822"/>
      <c r="AP100" s="823"/>
      <c r="AQ100" s="925" t="s">
        <v>419</v>
      </c>
      <c r="AR100" s="926"/>
      <c r="AS100" s="926"/>
      <c r="AT100" s="927"/>
      <c r="AU100" s="925" t="s">
        <v>545</v>
      </c>
      <c r="AV100" s="926"/>
      <c r="AW100" s="926"/>
      <c r="AX100" s="928"/>
    </row>
    <row r="101" spans="1:60" ht="23.25" customHeight="1" x14ac:dyDescent="0.15">
      <c r="A101" s="491"/>
      <c r="B101" s="492"/>
      <c r="C101" s="492"/>
      <c r="D101" s="492"/>
      <c r="E101" s="492"/>
      <c r="F101" s="493"/>
      <c r="G101" s="191" t="s">
        <v>727</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728</v>
      </c>
      <c r="AC101" s="551"/>
      <c r="AD101" s="551"/>
      <c r="AE101" s="358" t="s">
        <v>721</v>
      </c>
      <c r="AF101" s="358"/>
      <c r="AG101" s="358"/>
      <c r="AH101" s="358"/>
      <c r="AI101" s="358">
        <v>1179</v>
      </c>
      <c r="AJ101" s="358"/>
      <c r="AK101" s="358"/>
      <c r="AL101" s="358"/>
      <c r="AM101" s="358">
        <v>2043</v>
      </c>
      <c r="AN101" s="358"/>
      <c r="AO101" s="358"/>
      <c r="AP101" s="358"/>
      <c r="AQ101" s="358" t="s">
        <v>721</v>
      </c>
      <c r="AR101" s="358"/>
      <c r="AS101" s="358"/>
      <c r="AT101" s="358"/>
      <c r="AU101" s="363" t="s">
        <v>721</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728</v>
      </c>
      <c r="AC102" s="551"/>
      <c r="AD102" s="551"/>
      <c r="AE102" s="358" t="s">
        <v>721</v>
      </c>
      <c r="AF102" s="358"/>
      <c r="AG102" s="358"/>
      <c r="AH102" s="358"/>
      <c r="AI102" s="358">
        <v>1340</v>
      </c>
      <c r="AJ102" s="358"/>
      <c r="AK102" s="358"/>
      <c r="AL102" s="358"/>
      <c r="AM102" s="358">
        <v>1200</v>
      </c>
      <c r="AN102" s="358"/>
      <c r="AO102" s="358"/>
      <c r="AP102" s="358"/>
      <c r="AQ102" s="358">
        <v>1200</v>
      </c>
      <c r="AR102" s="358"/>
      <c r="AS102" s="358"/>
      <c r="AT102" s="358"/>
      <c r="AU102" s="371" t="s">
        <v>721</v>
      </c>
      <c r="AV102" s="372"/>
      <c r="AW102" s="372"/>
      <c r="AX102" s="929"/>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t="s">
        <v>408</v>
      </c>
      <c r="AF116" s="358"/>
      <c r="AG116" s="358"/>
      <c r="AH116" s="358"/>
      <c r="AI116" s="358">
        <f>32730642/1179</f>
        <v>27761.358778625956</v>
      </c>
      <c r="AJ116" s="358"/>
      <c r="AK116" s="358"/>
      <c r="AL116" s="358"/>
      <c r="AM116" s="358">
        <f>19865331/2043</f>
        <v>9723.6079295154177</v>
      </c>
      <c r="AN116" s="358"/>
      <c r="AO116" s="358"/>
      <c r="AP116" s="358"/>
      <c r="AQ116" s="363">
        <f>32364000/1200</f>
        <v>26970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408</v>
      </c>
      <c r="AF117" s="306"/>
      <c r="AG117" s="306"/>
      <c r="AH117" s="306"/>
      <c r="AI117" s="306" t="s">
        <v>732</v>
      </c>
      <c r="AJ117" s="306"/>
      <c r="AK117" s="306"/>
      <c r="AL117" s="306"/>
      <c r="AM117" s="306" t="s">
        <v>753</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407</v>
      </c>
      <c r="B130" s="990"/>
      <c r="C130" s="989" t="s">
        <v>236</v>
      </c>
      <c r="D130" s="990"/>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779</v>
      </c>
      <c r="AR133" s="271"/>
      <c r="AS133" s="179" t="s">
        <v>233</v>
      </c>
      <c r="AT133" s="202"/>
      <c r="AU133" s="178" t="s">
        <v>779</v>
      </c>
      <c r="AV133" s="178"/>
      <c r="AW133" s="179" t="s">
        <v>179</v>
      </c>
      <c r="AX133" s="180"/>
      <c r="AY133">
        <f>$AY$132</f>
        <v>1</v>
      </c>
    </row>
    <row r="134" spans="1:51" ht="39.75" customHeight="1" x14ac:dyDescent="0.15">
      <c r="A134" s="993"/>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408</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408</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20"/>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675</v>
      </c>
      <c r="D430" s="251"/>
      <c r="E430" s="239" t="s">
        <v>401</v>
      </c>
      <c r="F430" s="448"/>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779</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93"/>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721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0.5"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718</v>
      </c>
      <c r="AE702" s="895"/>
      <c r="AF702" s="895"/>
      <c r="AG702" s="883" t="s">
        <v>738</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718</v>
      </c>
      <c r="AE703" s="185"/>
      <c r="AF703" s="185"/>
      <c r="AG703" s="667" t="s">
        <v>739</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718</v>
      </c>
      <c r="AE704" s="586"/>
      <c r="AF704" s="586"/>
      <c r="AG704" s="424" t="s">
        <v>740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718</v>
      </c>
      <c r="AE705" s="736"/>
      <c r="AF705" s="736"/>
      <c r="AG705" s="190" t="s">
        <v>748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741</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742</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718</v>
      </c>
      <c r="AE709" s="185"/>
      <c r="AF709" s="185"/>
      <c r="AG709" s="667" t="s">
        <v>743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742</v>
      </c>
      <c r="AE710" s="185"/>
      <c r="AF710" s="18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718</v>
      </c>
      <c r="AE711" s="185"/>
      <c r="AF711" s="185"/>
      <c r="AG711" s="667" t="s">
        <v>744</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742</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718</v>
      </c>
      <c r="AE715" s="671"/>
      <c r="AF715" s="777"/>
      <c r="AG715" s="526" t="s">
        <v>754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742</v>
      </c>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718</v>
      </c>
      <c r="AE717" s="185"/>
      <c r="AF717" s="185"/>
      <c r="AG717" s="667" t="s">
        <v>745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718</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t="s">
        <v>779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7"/>
      <c r="D721" s="918"/>
      <c r="E721" s="918"/>
      <c r="F721" s="919"/>
      <c r="G721" s="935"/>
      <c r="H721" s="936"/>
      <c r="I721" s="77" t="str">
        <f>IF(OR(G721="　", G721=""), "", "-")</f>
        <v/>
      </c>
      <c r="J721" s="916"/>
      <c r="K721" s="916"/>
      <c r="L721" s="77" t="str">
        <f>IF(M721="","","-")</f>
        <v/>
      </c>
      <c r="M721" s="78"/>
      <c r="N721" s="913" t="s">
        <v>779</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755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676</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714</v>
      </c>
      <c r="F746" s="113"/>
      <c r="G746" s="113"/>
      <c r="H746" s="100" t="str">
        <f>IF(E746="","","-")</f>
        <v>-</v>
      </c>
      <c r="I746" s="113" t="s">
        <v>390</v>
      </c>
      <c r="J746" s="113"/>
      <c r="K746" s="100" t="str">
        <f>IF(I746="","","-")</f>
        <v>-</v>
      </c>
      <c r="L746" s="104">
        <v>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714</v>
      </c>
      <c r="F747" s="113"/>
      <c r="G747" s="113"/>
      <c r="H747" s="100" t="str">
        <f>IF(E747="","","-")</f>
        <v>-</v>
      </c>
      <c r="I747" s="113"/>
      <c r="J747" s="113"/>
      <c r="K747" s="100" t="str">
        <f>IF(I747="","","-")</f>
        <v/>
      </c>
      <c r="L747" s="104">
        <v>713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388</v>
      </c>
      <c r="B787" s="761"/>
      <c r="C787" s="761"/>
      <c r="D787" s="761"/>
      <c r="E787" s="761"/>
      <c r="F787" s="762"/>
      <c r="G787" s="439" t="s">
        <v>362</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363</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756</v>
      </c>
      <c r="H789" s="450"/>
      <c r="I789" s="450"/>
      <c r="J789" s="450"/>
      <c r="K789" s="451"/>
      <c r="L789" s="452" t="s">
        <v>767</v>
      </c>
      <c r="M789" s="453"/>
      <c r="N789" s="453"/>
      <c r="O789" s="453"/>
      <c r="P789" s="453"/>
      <c r="Q789" s="453"/>
      <c r="R789" s="453"/>
      <c r="S789" s="453"/>
      <c r="T789" s="453"/>
      <c r="U789" s="453"/>
      <c r="V789" s="453"/>
      <c r="W789" s="453"/>
      <c r="X789" s="454"/>
      <c r="Y789" s="455">
        <v>10.4</v>
      </c>
      <c r="Z789" s="456"/>
      <c r="AA789" s="456"/>
      <c r="AB789" s="557"/>
      <c r="AC789" s="449" t="s">
        <v>775</v>
      </c>
      <c r="AD789" s="450"/>
      <c r="AE789" s="450"/>
      <c r="AF789" s="450"/>
      <c r="AG789" s="451"/>
      <c r="AH789" s="452" t="s">
        <v>776</v>
      </c>
      <c r="AI789" s="453"/>
      <c r="AJ789" s="453"/>
      <c r="AK789" s="453"/>
      <c r="AL789" s="453"/>
      <c r="AM789" s="453"/>
      <c r="AN789" s="453"/>
      <c r="AO789" s="453"/>
      <c r="AP789" s="453"/>
      <c r="AQ789" s="453"/>
      <c r="AR789" s="453"/>
      <c r="AS789" s="453"/>
      <c r="AT789" s="454"/>
      <c r="AU789" s="455">
        <v>5.7</v>
      </c>
      <c r="AV789" s="456"/>
      <c r="AW789" s="456"/>
      <c r="AX789" s="457"/>
    </row>
    <row r="790" spans="1:51" ht="24.75" customHeight="1" x14ac:dyDescent="0.15">
      <c r="A790" s="556"/>
      <c r="B790" s="763"/>
      <c r="C790" s="763"/>
      <c r="D790" s="763"/>
      <c r="E790" s="763"/>
      <c r="F790" s="764"/>
      <c r="G790" s="348" t="s">
        <v>757</v>
      </c>
      <c r="H790" s="349"/>
      <c r="I790" s="349"/>
      <c r="J790" s="349"/>
      <c r="K790" s="350"/>
      <c r="L790" s="398" t="s">
        <v>766</v>
      </c>
      <c r="M790" s="399"/>
      <c r="N790" s="399"/>
      <c r="O790" s="399"/>
      <c r="P790" s="399"/>
      <c r="Q790" s="399"/>
      <c r="R790" s="399"/>
      <c r="S790" s="399"/>
      <c r="T790" s="399"/>
      <c r="U790" s="399"/>
      <c r="V790" s="399"/>
      <c r="W790" s="399"/>
      <c r="X790" s="400"/>
      <c r="Y790" s="395">
        <v>2.9</v>
      </c>
      <c r="Z790" s="396"/>
      <c r="AA790" s="396"/>
      <c r="AB790" s="402"/>
      <c r="AC790" s="348" t="s">
        <v>764</v>
      </c>
      <c r="AD790" s="349"/>
      <c r="AE790" s="349"/>
      <c r="AF790" s="349"/>
      <c r="AG790" s="350"/>
      <c r="AH790" s="398" t="s">
        <v>777</v>
      </c>
      <c r="AI790" s="399"/>
      <c r="AJ790" s="399"/>
      <c r="AK790" s="399"/>
      <c r="AL790" s="399"/>
      <c r="AM790" s="399"/>
      <c r="AN790" s="399"/>
      <c r="AO790" s="399"/>
      <c r="AP790" s="399"/>
      <c r="AQ790" s="399"/>
      <c r="AR790" s="399"/>
      <c r="AS790" s="399"/>
      <c r="AT790" s="400"/>
      <c r="AU790" s="395">
        <v>4.2</v>
      </c>
      <c r="AV790" s="396"/>
      <c r="AW790" s="396"/>
      <c r="AX790" s="397"/>
    </row>
    <row r="791" spans="1:51" ht="24.75" customHeight="1" x14ac:dyDescent="0.15">
      <c r="A791" s="556"/>
      <c r="B791" s="763"/>
      <c r="C791" s="763"/>
      <c r="D791" s="763"/>
      <c r="E791" s="763"/>
      <c r="F791" s="764"/>
      <c r="G791" s="348" t="s">
        <v>758</v>
      </c>
      <c r="H791" s="349"/>
      <c r="I791" s="349"/>
      <c r="J791" s="349"/>
      <c r="K791" s="350"/>
      <c r="L791" s="398" t="s">
        <v>768</v>
      </c>
      <c r="M791" s="399"/>
      <c r="N791" s="399"/>
      <c r="O791" s="399"/>
      <c r="P791" s="399"/>
      <c r="Q791" s="399"/>
      <c r="R791" s="399"/>
      <c r="S791" s="399"/>
      <c r="T791" s="399"/>
      <c r="U791" s="399"/>
      <c r="V791" s="399"/>
      <c r="W791" s="399"/>
      <c r="X791" s="400"/>
      <c r="Y791" s="395">
        <v>2</v>
      </c>
      <c r="Z791" s="396"/>
      <c r="AA791" s="396"/>
      <c r="AB791" s="402"/>
      <c r="AC791" s="348" t="s">
        <v>762</v>
      </c>
      <c r="AD791" s="349"/>
      <c r="AE791" s="349"/>
      <c r="AF791" s="349"/>
      <c r="AG791" s="350"/>
      <c r="AH791" s="398" t="s">
        <v>772</v>
      </c>
      <c r="AI791" s="399"/>
      <c r="AJ791" s="399"/>
      <c r="AK791" s="399"/>
      <c r="AL791" s="399"/>
      <c r="AM791" s="399"/>
      <c r="AN791" s="399"/>
      <c r="AO791" s="399"/>
      <c r="AP791" s="399"/>
      <c r="AQ791" s="399"/>
      <c r="AR791" s="399"/>
      <c r="AS791" s="399"/>
      <c r="AT791" s="400"/>
      <c r="AU791" s="395">
        <v>0.1</v>
      </c>
      <c r="AV791" s="396"/>
      <c r="AW791" s="396"/>
      <c r="AX791" s="397"/>
    </row>
    <row r="792" spans="1:51" ht="24.75" customHeight="1" x14ac:dyDescent="0.15">
      <c r="A792" s="556"/>
      <c r="B792" s="763"/>
      <c r="C792" s="763"/>
      <c r="D792" s="763"/>
      <c r="E792" s="763"/>
      <c r="F792" s="764"/>
      <c r="G792" s="348" t="s">
        <v>759</v>
      </c>
      <c r="H792" s="349"/>
      <c r="I792" s="349"/>
      <c r="J792" s="349"/>
      <c r="K792" s="350"/>
      <c r="L792" s="398" t="s">
        <v>769</v>
      </c>
      <c r="M792" s="399"/>
      <c r="N792" s="399"/>
      <c r="O792" s="399"/>
      <c r="P792" s="399"/>
      <c r="Q792" s="399"/>
      <c r="R792" s="399"/>
      <c r="S792" s="399"/>
      <c r="T792" s="399"/>
      <c r="U792" s="399"/>
      <c r="V792" s="399"/>
      <c r="W792" s="399"/>
      <c r="X792" s="400"/>
      <c r="Y792" s="395">
        <v>1.84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t="s">
        <v>760</v>
      </c>
      <c r="H793" s="349"/>
      <c r="I793" s="349"/>
      <c r="J793" s="349"/>
      <c r="K793" s="350"/>
      <c r="L793" s="398" t="s">
        <v>770</v>
      </c>
      <c r="M793" s="399"/>
      <c r="N793" s="399"/>
      <c r="O793" s="399"/>
      <c r="P793" s="399"/>
      <c r="Q793" s="399"/>
      <c r="R793" s="399"/>
      <c r="S793" s="399"/>
      <c r="T793" s="399"/>
      <c r="U793" s="399"/>
      <c r="V793" s="399"/>
      <c r="W793" s="399"/>
      <c r="X793" s="400"/>
      <c r="Y793" s="395">
        <v>1.5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t="s">
        <v>761</v>
      </c>
      <c r="H794" s="349"/>
      <c r="I794" s="349"/>
      <c r="J794" s="349"/>
      <c r="K794" s="350"/>
      <c r="L794" s="398" t="s">
        <v>771</v>
      </c>
      <c r="M794" s="399"/>
      <c r="N794" s="399"/>
      <c r="O794" s="399"/>
      <c r="P794" s="399"/>
      <c r="Q794" s="399"/>
      <c r="R794" s="399"/>
      <c r="S794" s="399"/>
      <c r="T794" s="399"/>
      <c r="U794" s="399"/>
      <c r="V794" s="399"/>
      <c r="W794" s="399"/>
      <c r="X794" s="400"/>
      <c r="Y794" s="395">
        <v>0.8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t="s">
        <v>762</v>
      </c>
      <c r="H795" s="349"/>
      <c r="I795" s="349"/>
      <c r="J795" s="349"/>
      <c r="K795" s="350"/>
      <c r="L795" s="398" t="s">
        <v>772</v>
      </c>
      <c r="M795" s="399"/>
      <c r="N795" s="399"/>
      <c r="O795" s="399"/>
      <c r="P795" s="399"/>
      <c r="Q795" s="399"/>
      <c r="R795" s="399"/>
      <c r="S795" s="399"/>
      <c r="T795" s="399"/>
      <c r="U795" s="399"/>
      <c r="V795" s="399"/>
      <c r="W795" s="399"/>
      <c r="X795" s="400"/>
      <c r="Y795" s="395">
        <v>0.2</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t="s">
        <v>763</v>
      </c>
      <c r="H796" s="349"/>
      <c r="I796" s="349"/>
      <c r="J796" s="349"/>
      <c r="K796" s="350"/>
      <c r="L796" s="398" t="s">
        <v>773</v>
      </c>
      <c r="M796" s="399"/>
      <c r="N796" s="399"/>
      <c r="O796" s="399"/>
      <c r="P796" s="399"/>
      <c r="Q796" s="399"/>
      <c r="R796" s="399"/>
      <c r="S796" s="399"/>
      <c r="T796" s="399"/>
      <c r="U796" s="399"/>
      <c r="V796" s="399"/>
      <c r="W796" s="399"/>
      <c r="X796" s="400"/>
      <c r="Y796" s="395">
        <v>0.2</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t="s">
        <v>764</v>
      </c>
      <c r="H797" s="349"/>
      <c r="I797" s="349"/>
      <c r="J797" s="349"/>
      <c r="K797" s="350"/>
      <c r="L797" s="398" t="s">
        <v>774</v>
      </c>
      <c r="M797" s="399"/>
      <c r="N797" s="399"/>
      <c r="O797" s="399"/>
      <c r="P797" s="399"/>
      <c r="Q797" s="399"/>
      <c r="R797" s="399"/>
      <c r="S797" s="399"/>
      <c r="T797" s="399"/>
      <c r="U797" s="399"/>
      <c r="V797" s="399"/>
      <c r="W797" s="399"/>
      <c r="X797" s="400"/>
      <c r="Y797" s="395">
        <v>0.03</v>
      </c>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t="s">
        <v>765</v>
      </c>
      <c r="H798" s="349"/>
      <c r="I798" s="349"/>
      <c r="J798" s="349"/>
      <c r="K798" s="350"/>
      <c r="L798" s="398"/>
      <c r="M798" s="399"/>
      <c r="N798" s="399"/>
      <c r="O798" s="399"/>
      <c r="P798" s="399"/>
      <c r="Q798" s="399"/>
      <c r="R798" s="399"/>
      <c r="S798" s="399"/>
      <c r="T798" s="399"/>
      <c r="U798" s="399"/>
      <c r="V798" s="399"/>
      <c r="W798" s="399"/>
      <c r="X798" s="400"/>
      <c r="Y798" s="395">
        <v>0.04</v>
      </c>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19.91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750</v>
      </c>
      <c r="D845" s="415"/>
      <c r="E845" s="415"/>
      <c r="F845" s="415"/>
      <c r="G845" s="415"/>
      <c r="H845" s="415"/>
      <c r="I845" s="415"/>
      <c r="J845" s="416">
        <v>2010005001032</v>
      </c>
      <c r="K845" s="417"/>
      <c r="L845" s="417"/>
      <c r="M845" s="417"/>
      <c r="N845" s="417"/>
      <c r="O845" s="417"/>
      <c r="P845" s="426" t="s">
        <v>751</v>
      </c>
      <c r="Q845" s="427"/>
      <c r="R845" s="427"/>
      <c r="S845" s="427"/>
      <c r="T845" s="427"/>
      <c r="U845" s="427"/>
      <c r="V845" s="427"/>
      <c r="W845" s="427"/>
      <c r="X845" s="427"/>
      <c r="Y845" s="318">
        <v>19.899999999999999</v>
      </c>
      <c r="Z845" s="319"/>
      <c r="AA845" s="319"/>
      <c r="AB845" s="320"/>
      <c r="AC845" s="431" t="s">
        <v>375</v>
      </c>
      <c r="AD845" s="432"/>
      <c r="AE845" s="432"/>
      <c r="AF845" s="432"/>
      <c r="AG845" s="432"/>
      <c r="AH845" s="418">
        <v>1</v>
      </c>
      <c r="AI845" s="419"/>
      <c r="AJ845" s="419"/>
      <c r="AK845" s="419"/>
      <c r="AL845" s="326">
        <v>95.3</v>
      </c>
      <c r="AM845" s="327"/>
      <c r="AN845" s="327"/>
      <c r="AO845" s="328"/>
      <c r="AP845" s="321" t="s">
        <v>408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t="s">
        <v>720</v>
      </c>
      <c r="D1110" s="891"/>
      <c r="E1110" s="890" t="s">
        <v>720</v>
      </c>
      <c r="F1110" s="890"/>
      <c r="G1110" s="890"/>
      <c r="H1110" s="890"/>
      <c r="I1110" s="890"/>
      <c r="J1110" s="416" t="s">
        <v>720</v>
      </c>
      <c r="K1110" s="417"/>
      <c r="L1110" s="417"/>
      <c r="M1110" s="417"/>
      <c r="N1110" s="417"/>
      <c r="O1110" s="417"/>
      <c r="P1110" s="321" t="s">
        <v>408</v>
      </c>
      <c r="Q1110" s="321"/>
      <c r="R1110" s="321"/>
      <c r="S1110" s="321"/>
      <c r="T1110" s="321"/>
      <c r="U1110" s="321"/>
      <c r="V1110" s="321"/>
      <c r="W1110" s="321"/>
      <c r="X1110" s="321"/>
      <c r="Y1110" s="318" t="s">
        <v>720</v>
      </c>
      <c r="Z1110" s="319"/>
      <c r="AA1110" s="319"/>
      <c r="AB1110" s="320"/>
      <c r="AC1110" s="893" t="s">
        <v>720</v>
      </c>
      <c r="AD1110" s="893"/>
      <c r="AE1110" s="893"/>
      <c r="AF1110" s="893"/>
      <c r="AG1110" s="893"/>
      <c r="AH1110" s="324" t="s">
        <v>720</v>
      </c>
      <c r="AI1110" s="325"/>
      <c r="AJ1110" s="325"/>
      <c r="AK1110" s="325"/>
      <c r="AL1110" s="326" t="s">
        <v>720</v>
      </c>
      <c r="AM1110" s="327"/>
      <c r="AN1110" s="327"/>
      <c r="AO1110" s="328"/>
      <c r="AP1110" s="321" t="s">
        <v>408</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91:Y798 Y789">
    <cfRule type="expression" dxfId="2795" priority="13699">
      <formula>IF(RIGHT(TEXT(Y789,"0.#"),1)=".",FALSE,TRUE)</formula>
    </cfRule>
    <cfRule type="expression" dxfId="2794" priority="13700">
      <formula>IF(RIGHT(TEXT(Y789,"0.#"),1)=".",TRUE,FALSE)</formula>
    </cfRule>
  </conditionalFormatting>
  <conditionalFormatting sqref="AU790">
    <cfRule type="expression" dxfId="2793" priority="13697">
      <formula>IF(RIGHT(TEXT(AU790,"0.#"),1)=".",FALSE,TRUE)</formula>
    </cfRule>
    <cfRule type="expression" dxfId="2792" priority="13698">
      <formula>IF(RIGHT(TEXT(AU790,"0.#"),1)=".",TRUE,FALSE)</formula>
    </cfRule>
  </conditionalFormatting>
  <conditionalFormatting sqref="AU799">
    <cfRule type="expression" dxfId="2791" priority="13695">
      <formula>IF(RIGHT(TEXT(AU799,"0.#"),1)=".",FALSE,TRUE)</formula>
    </cfRule>
    <cfRule type="expression" dxfId="2790" priority="13696">
      <formula>IF(RIGHT(TEXT(AU799,"0.#"),1)=".",TRUE,FALSE)</formula>
    </cfRule>
  </conditionalFormatting>
  <conditionalFormatting sqref="AU791:AU798 AU789">
    <cfRule type="expression" dxfId="2789" priority="13693">
      <formula>IF(RIGHT(TEXT(AU789,"0.#"),1)=".",FALSE,TRUE)</formula>
    </cfRule>
    <cfRule type="expression" dxfId="2788" priority="13694">
      <formula>IF(RIGHT(TEXT(AU789,"0.#"),1)=".",TRUE,FALSE)</formula>
    </cfRule>
  </conditionalFormatting>
  <conditionalFormatting sqref="Y829 Y816 Y803">
    <cfRule type="expression" dxfId="2787" priority="13679">
      <formula>IF(RIGHT(TEXT(Y803,"0.#"),1)=".",FALSE,TRUE)</formula>
    </cfRule>
    <cfRule type="expression" dxfId="2786" priority="13680">
      <formula>IF(RIGHT(TEXT(Y803,"0.#"),1)=".",TRUE,FALSE)</formula>
    </cfRule>
  </conditionalFormatting>
  <conditionalFormatting sqref="Y838 Y825 Y812">
    <cfRule type="expression" dxfId="2785" priority="13677">
      <formula>IF(RIGHT(TEXT(Y812,"0.#"),1)=".",FALSE,TRUE)</formula>
    </cfRule>
    <cfRule type="expression" dxfId="2784" priority="13678">
      <formula>IF(RIGHT(TEXT(Y812,"0.#"),1)=".",TRUE,FALSE)</formula>
    </cfRule>
  </conditionalFormatting>
  <conditionalFormatting sqref="AU829 AU816 AU803">
    <cfRule type="expression" dxfId="2783" priority="13673">
      <formula>IF(RIGHT(TEXT(AU803,"0.#"),1)=".",FALSE,TRUE)</formula>
    </cfRule>
    <cfRule type="expression" dxfId="2782" priority="13674">
      <formula>IF(RIGHT(TEXT(AU803,"0.#"),1)=".",TRUE,FALSE)</formula>
    </cfRule>
  </conditionalFormatting>
  <conditionalFormatting sqref="AU838 AU825 AU812">
    <cfRule type="expression" dxfId="2781" priority="13671">
      <formula>IF(RIGHT(TEXT(AU812,"0.#"),1)=".",FALSE,TRUE)</formula>
    </cfRule>
    <cfRule type="expression" dxfId="2780" priority="13672">
      <formula>IF(RIGHT(TEXT(AU812,"0.#"),1)=".",TRUE,FALSE)</formula>
    </cfRule>
  </conditionalFormatting>
  <conditionalFormatting sqref="AU830:AU837 AU828 AU817:AU824 AU815 AU804:AU811 AU802">
    <cfRule type="expression" dxfId="2779" priority="13669">
      <formula>IF(RIGHT(TEXT(AU802,"0.#"),1)=".",FALSE,TRUE)</formula>
    </cfRule>
    <cfRule type="expression" dxfId="2778" priority="13670">
      <formula>IF(RIGHT(TEXT(AU802,"0.#"),1)=".",TRUE,FALSE)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Q116">
    <cfRule type="expression" dxfId="2607" priority="13177">
      <formula>IF(RIGHT(TEXT(AQ116,"0.#"),1)=".",FALSE,TRUE)</formula>
    </cfRule>
    <cfRule type="expression" dxfId="2606" priority="13178">
      <formula>IF(RIGHT(TEXT(AQ116,"0.#"),1)=".",TRUE,FALSE)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M117">
    <cfRule type="expression" dxfId="2603" priority="13171">
      <formula>IF(RIGHT(TEXT(AM117,"0.#"),1)=".",FALSE,TRUE)</formula>
    </cfRule>
    <cfRule type="expression" dxfId="2602" priority="13172">
      <formula>IF(RIGHT(TEXT(AM117,"0.#"),1)=".",TRUE,FALSE)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7:AO874">
    <cfRule type="expression" dxfId="2519" priority="6647">
      <formula>IF(AND(AL847&gt;=0, RIGHT(TEXT(AL847,"0.#"),1)&lt;&gt;"."),TRUE,FALSE)</formula>
    </cfRule>
    <cfRule type="expression" dxfId="2518" priority="6648">
      <formula>IF(AND(AL847&gt;=0, RIGHT(TEXT(AL847,"0.#"),1)="."),TRUE,FALSE)</formula>
    </cfRule>
    <cfRule type="expression" dxfId="2517" priority="6649">
      <formula>IF(AND(AL847&lt;0, RIGHT(TEXT(AL847,"0.#"),1)&lt;&gt;"."),TRUE,FALSE)</formula>
    </cfRule>
    <cfRule type="expression" dxfId="2516" priority="6650">
      <formula>IF(AND(AL847&lt;0, RIGHT(TEXT(AL847,"0.#"),1)="."),TRUE,FALSE)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7:Y874">
    <cfRule type="expression" dxfId="2445" priority="2975">
      <formula>IF(RIGHT(TEXT(Y847,"0.#"),1)=".",FALSE,TRUE)</formula>
    </cfRule>
    <cfRule type="expression" dxfId="2444" priority="2976">
      <formula>IF(RIGHT(TEXT(Y847,"0.#"),1)=".",TRUE,FALSE)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11:AO1139">
    <cfRule type="expression" dxfId="2415" priority="2881">
      <formula>IF(AND(AL1111&gt;=0, RIGHT(TEXT(AL1111,"0.#"),1)&lt;&gt;"."),TRUE,FALSE)</formula>
    </cfRule>
    <cfRule type="expression" dxfId="2414" priority="2882">
      <formula>IF(AND(AL1111&gt;=0, RIGHT(TEXT(AL1111,"0.#"),1)="."),TRUE,FALSE)</formula>
    </cfRule>
    <cfRule type="expression" dxfId="2413" priority="2883">
      <formula>IF(AND(AL1111&lt;0, RIGHT(TEXT(AL1111,"0.#"),1)&lt;&gt;"."),TRUE,FALSE)</formula>
    </cfRule>
    <cfRule type="expression" dxfId="2412" priority="2884">
      <formula>IF(AND(AL1111&lt;0, RIGHT(TEXT(AL1111,"0.#"),1)="."),TRUE,FALSE)</formula>
    </cfRule>
  </conditionalFormatting>
  <conditionalFormatting sqref="Y1111:Y1139">
    <cfRule type="expression" dxfId="2411" priority="2879">
      <formula>IF(RIGHT(TEXT(Y1111,"0.#"),1)=".",FALSE,TRUE)</formula>
    </cfRule>
    <cfRule type="expression" dxfId="2410" priority="2880">
      <formula>IF(RIGHT(TEXT(Y1111,"0.#"),1)=".",TRUE,FALSE)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46:AO846">
    <cfRule type="expression" dxfId="2401" priority="2833">
      <formula>IF(AND(AL846&gt;=0, RIGHT(TEXT(AL846,"0.#"),1)&lt;&gt;"."),TRUE,FALSE)</formula>
    </cfRule>
    <cfRule type="expression" dxfId="2400" priority="2834">
      <formula>IF(AND(AL846&gt;=0, RIGHT(TEXT(AL846,"0.#"),1)="."),TRUE,FALSE)</formula>
    </cfRule>
    <cfRule type="expression" dxfId="2399" priority="2835">
      <formula>IF(AND(AL846&lt;0, RIGHT(TEXT(AL846,"0.#"),1)&lt;&gt;"."),TRUE,FALSE)</formula>
    </cfRule>
    <cfRule type="expression" dxfId="2398" priority="2836">
      <formula>IF(AND(AL846&lt;0, RIGHT(TEXT(AL846,"0.#"),1)="."),TRUE,FALSE)</formula>
    </cfRule>
  </conditionalFormatting>
  <conditionalFormatting sqref="Y846">
    <cfRule type="expression" dxfId="2397" priority="2831">
      <formula>IF(RIGHT(TEXT(Y846,"0.#"),1)=".",FALSE,TRUE)</formula>
    </cfRule>
    <cfRule type="expression" dxfId="2396" priority="2832">
      <formula>IF(RIGHT(TEXT(Y846,"0.#"),1)=".",TRUE,FALSE)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80:Y907">
    <cfRule type="expression" dxfId="2079" priority="2091">
      <formula>IF(RIGHT(TEXT(Y880,"0.#"),1)=".",FALSE,TRUE)</formula>
    </cfRule>
    <cfRule type="expression" dxfId="2078" priority="2092">
      <formula>IF(RIGHT(TEXT(Y880,"0.#"),1)=".",TRUE,FALSE)</formula>
    </cfRule>
  </conditionalFormatting>
  <conditionalFormatting sqref="Y878:Y879">
    <cfRule type="expression" dxfId="2077" priority="2085">
      <formula>IF(RIGHT(TEXT(Y878,"0.#"),1)=".",FALSE,TRUE)</formula>
    </cfRule>
    <cfRule type="expression" dxfId="2076" priority="2086">
      <formula>IF(RIGHT(TEXT(Y878,"0.#"),1)=".",TRUE,FALSE)</formula>
    </cfRule>
  </conditionalFormatting>
  <conditionalFormatting sqref="Y913:Y940">
    <cfRule type="expression" dxfId="2075" priority="2079">
      <formula>IF(RIGHT(TEXT(Y913,"0.#"),1)=".",FALSE,TRUE)</formula>
    </cfRule>
    <cfRule type="expression" dxfId="2074" priority="2080">
      <formula>IF(RIGHT(TEXT(Y913,"0.#"),1)=".",TRUE,FALSE)</formula>
    </cfRule>
  </conditionalFormatting>
  <conditionalFormatting sqref="Y911:Y912">
    <cfRule type="expression" dxfId="2073" priority="2073">
      <formula>IF(RIGHT(TEXT(Y911,"0.#"),1)=".",FALSE,TRUE)</formula>
    </cfRule>
    <cfRule type="expression" dxfId="2072" priority="2074">
      <formula>IF(RIGHT(TEXT(Y911,"0.#"),1)=".",TRUE,FALSE)</formula>
    </cfRule>
  </conditionalFormatting>
  <conditionalFormatting sqref="Y946:Y973">
    <cfRule type="expression" dxfId="2071" priority="2067">
      <formula>IF(RIGHT(TEXT(Y946,"0.#"),1)=".",FALSE,TRUE)</formula>
    </cfRule>
    <cfRule type="expression" dxfId="2070" priority="2068">
      <formula>IF(RIGHT(TEXT(Y946,"0.#"),1)=".",TRUE,FALSE)</formula>
    </cfRule>
  </conditionalFormatting>
  <conditionalFormatting sqref="Y944:Y945">
    <cfRule type="expression" dxfId="2069" priority="2061">
      <formula>IF(RIGHT(TEXT(Y944,"0.#"),1)=".",FALSE,TRUE)</formula>
    </cfRule>
    <cfRule type="expression" dxfId="2068" priority="2062">
      <formula>IF(RIGHT(TEXT(Y944,"0.#"),1)=".",TRUE,FALSE)</formula>
    </cfRule>
  </conditionalFormatting>
  <conditionalFormatting sqref="Y979:Y1006">
    <cfRule type="expression" dxfId="2067" priority="2055">
      <formula>IF(RIGHT(TEXT(Y979,"0.#"),1)=".",FALSE,TRUE)</formula>
    </cfRule>
    <cfRule type="expression" dxfId="2066" priority="2056">
      <formula>IF(RIGHT(TEXT(Y979,"0.#"),1)=".",TRUE,FALSE)</formula>
    </cfRule>
  </conditionalFormatting>
  <conditionalFormatting sqref="Y977:Y978">
    <cfRule type="expression" dxfId="2065" priority="2049">
      <formula>IF(RIGHT(TEXT(Y977,"0.#"),1)=".",FALSE,TRUE)</formula>
    </cfRule>
    <cfRule type="expression" dxfId="2064" priority="2050">
      <formula>IF(RIGHT(TEXT(Y977,"0.#"),1)=".",TRUE,FALSE)</formula>
    </cfRule>
  </conditionalFormatting>
  <conditionalFormatting sqref="Y1012:Y1039">
    <cfRule type="expression" dxfId="2063" priority="2043">
      <formula>IF(RIGHT(TEXT(Y1012,"0.#"),1)=".",FALSE,TRUE)</formula>
    </cfRule>
    <cfRule type="expression" dxfId="2062" priority="2044">
      <formula>IF(RIGHT(TEXT(Y1012,"0.#"),1)=".",TRUE,FALSE)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89" max="49" man="1"/>
    <brk id="699"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3"/>
      <c r="Z2" s="409"/>
      <c r="AA2" s="410"/>
      <c r="AB2" s="1007" t="s">
        <v>11</v>
      </c>
      <c r="AC2" s="1008"/>
      <c r="AD2" s="1009"/>
      <c r="AE2" s="995" t="s">
        <v>392</v>
      </c>
      <c r="AF2" s="995"/>
      <c r="AG2" s="995"/>
      <c r="AH2" s="995"/>
      <c r="AI2" s="995" t="s">
        <v>414</v>
      </c>
      <c r="AJ2" s="995"/>
      <c r="AK2" s="995"/>
      <c r="AL2" s="458"/>
      <c r="AM2" s="995" t="s">
        <v>511</v>
      </c>
      <c r="AN2" s="995"/>
      <c r="AO2" s="995"/>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3"/>
      <c r="I4" s="1013"/>
      <c r="J4" s="1013"/>
      <c r="K4" s="1013"/>
      <c r="L4" s="1013"/>
      <c r="M4" s="1013"/>
      <c r="N4" s="1013"/>
      <c r="O4" s="1014"/>
      <c r="P4" s="191"/>
      <c r="Q4" s="1021"/>
      <c r="R4" s="1021"/>
      <c r="S4" s="1021"/>
      <c r="T4" s="1021"/>
      <c r="U4" s="1021"/>
      <c r="V4" s="1021"/>
      <c r="W4" s="1021"/>
      <c r="X4" s="1022"/>
      <c r="Y4" s="999" t="s">
        <v>12</v>
      </c>
      <c r="Z4" s="1000"/>
      <c r="AA4" s="1001"/>
      <c r="AB4" s="551"/>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382</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3"/>
      <c r="Z9" s="409"/>
      <c r="AA9" s="410"/>
      <c r="AB9" s="1007" t="s">
        <v>11</v>
      </c>
      <c r="AC9" s="1008"/>
      <c r="AD9" s="1009"/>
      <c r="AE9" s="995" t="s">
        <v>392</v>
      </c>
      <c r="AF9" s="995"/>
      <c r="AG9" s="995"/>
      <c r="AH9" s="995"/>
      <c r="AI9" s="995" t="s">
        <v>414</v>
      </c>
      <c r="AJ9" s="995"/>
      <c r="AK9" s="995"/>
      <c r="AL9" s="458"/>
      <c r="AM9" s="995" t="s">
        <v>511</v>
      </c>
      <c r="AN9" s="995"/>
      <c r="AO9" s="995"/>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1"/>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382</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3"/>
      <c r="Z16" s="409"/>
      <c r="AA16" s="410"/>
      <c r="AB16" s="1007" t="s">
        <v>11</v>
      </c>
      <c r="AC16" s="1008"/>
      <c r="AD16" s="1009"/>
      <c r="AE16" s="995" t="s">
        <v>392</v>
      </c>
      <c r="AF16" s="995"/>
      <c r="AG16" s="995"/>
      <c r="AH16" s="995"/>
      <c r="AI16" s="995" t="s">
        <v>414</v>
      </c>
      <c r="AJ16" s="995"/>
      <c r="AK16" s="995"/>
      <c r="AL16" s="458"/>
      <c r="AM16" s="995" t="s">
        <v>511</v>
      </c>
      <c r="AN16" s="995"/>
      <c r="AO16" s="995"/>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1"/>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382</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3"/>
      <c r="Z23" s="409"/>
      <c r="AA23" s="410"/>
      <c r="AB23" s="1007" t="s">
        <v>11</v>
      </c>
      <c r="AC23" s="1008"/>
      <c r="AD23" s="1009"/>
      <c r="AE23" s="995" t="s">
        <v>392</v>
      </c>
      <c r="AF23" s="995"/>
      <c r="AG23" s="995"/>
      <c r="AH23" s="995"/>
      <c r="AI23" s="995" t="s">
        <v>414</v>
      </c>
      <c r="AJ23" s="995"/>
      <c r="AK23" s="995"/>
      <c r="AL23" s="458"/>
      <c r="AM23" s="995" t="s">
        <v>511</v>
      </c>
      <c r="AN23" s="995"/>
      <c r="AO23" s="995"/>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1"/>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382</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3"/>
      <c r="Z30" s="409"/>
      <c r="AA30" s="410"/>
      <c r="AB30" s="1007" t="s">
        <v>11</v>
      </c>
      <c r="AC30" s="1008"/>
      <c r="AD30" s="1009"/>
      <c r="AE30" s="995" t="s">
        <v>392</v>
      </c>
      <c r="AF30" s="995"/>
      <c r="AG30" s="995"/>
      <c r="AH30" s="995"/>
      <c r="AI30" s="995" t="s">
        <v>414</v>
      </c>
      <c r="AJ30" s="995"/>
      <c r="AK30" s="995"/>
      <c r="AL30" s="458"/>
      <c r="AM30" s="995" t="s">
        <v>511</v>
      </c>
      <c r="AN30" s="995"/>
      <c r="AO30" s="995"/>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1"/>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382</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3"/>
      <c r="Z37" s="409"/>
      <c r="AA37" s="410"/>
      <c r="AB37" s="1007" t="s">
        <v>11</v>
      </c>
      <c r="AC37" s="1008"/>
      <c r="AD37" s="1009"/>
      <c r="AE37" s="995" t="s">
        <v>392</v>
      </c>
      <c r="AF37" s="995"/>
      <c r="AG37" s="995"/>
      <c r="AH37" s="995"/>
      <c r="AI37" s="995" t="s">
        <v>414</v>
      </c>
      <c r="AJ37" s="995"/>
      <c r="AK37" s="995"/>
      <c r="AL37" s="458"/>
      <c r="AM37" s="995" t="s">
        <v>511</v>
      </c>
      <c r="AN37" s="995"/>
      <c r="AO37" s="995"/>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1"/>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382</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3"/>
      <c r="Z44" s="409"/>
      <c r="AA44" s="410"/>
      <c r="AB44" s="1007" t="s">
        <v>11</v>
      </c>
      <c r="AC44" s="1008"/>
      <c r="AD44" s="1009"/>
      <c r="AE44" s="995" t="s">
        <v>392</v>
      </c>
      <c r="AF44" s="995"/>
      <c r="AG44" s="995"/>
      <c r="AH44" s="995"/>
      <c r="AI44" s="995" t="s">
        <v>414</v>
      </c>
      <c r="AJ44" s="995"/>
      <c r="AK44" s="995"/>
      <c r="AL44" s="458"/>
      <c r="AM44" s="995" t="s">
        <v>511</v>
      </c>
      <c r="AN44" s="995"/>
      <c r="AO44" s="995"/>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1"/>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3"/>
      <c r="Z51" s="409"/>
      <c r="AA51" s="410"/>
      <c r="AB51" s="458" t="s">
        <v>11</v>
      </c>
      <c r="AC51" s="1008"/>
      <c r="AD51" s="1009"/>
      <c r="AE51" s="995" t="s">
        <v>392</v>
      </c>
      <c r="AF51" s="995"/>
      <c r="AG51" s="995"/>
      <c r="AH51" s="995"/>
      <c r="AI51" s="995" t="s">
        <v>414</v>
      </c>
      <c r="AJ51" s="995"/>
      <c r="AK51" s="995"/>
      <c r="AL51" s="458"/>
      <c r="AM51" s="995" t="s">
        <v>511</v>
      </c>
      <c r="AN51" s="995"/>
      <c r="AO51" s="995"/>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1"/>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3"/>
      <c r="Z58" s="409"/>
      <c r="AA58" s="410"/>
      <c r="AB58" s="1007" t="s">
        <v>11</v>
      </c>
      <c r="AC58" s="1008"/>
      <c r="AD58" s="1009"/>
      <c r="AE58" s="995" t="s">
        <v>392</v>
      </c>
      <c r="AF58" s="995"/>
      <c r="AG58" s="995"/>
      <c r="AH58" s="995"/>
      <c r="AI58" s="995" t="s">
        <v>414</v>
      </c>
      <c r="AJ58" s="995"/>
      <c r="AK58" s="995"/>
      <c r="AL58" s="458"/>
      <c r="AM58" s="995" t="s">
        <v>511</v>
      </c>
      <c r="AN58" s="995"/>
      <c r="AO58" s="995"/>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1"/>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3"/>
      <c r="Z65" s="409"/>
      <c r="AA65" s="410"/>
      <c r="AB65" s="1007" t="s">
        <v>11</v>
      </c>
      <c r="AC65" s="1008"/>
      <c r="AD65" s="1009"/>
      <c r="AE65" s="995" t="s">
        <v>392</v>
      </c>
      <c r="AF65" s="995"/>
      <c r="AG65" s="995"/>
      <c r="AH65" s="995"/>
      <c r="AI65" s="995" t="s">
        <v>414</v>
      </c>
      <c r="AJ65" s="995"/>
      <c r="AK65" s="995"/>
      <c r="AL65" s="458"/>
      <c r="AM65" s="995" t="s">
        <v>511</v>
      </c>
      <c r="AN65" s="995"/>
      <c r="AO65" s="995"/>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1"/>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382</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368</v>
      </c>
      <c r="H2" s="440"/>
      <c r="I2" s="440"/>
      <c r="J2" s="440"/>
      <c r="K2" s="440"/>
      <c r="L2" s="440"/>
      <c r="M2" s="440"/>
      <c r="N2" s="440"/>
      <c r="O2" s="440"/>
      <c r="P2" s="440"/>
      <c r="Q2" s="440"/>
      <c r="R2" s="440"/>
      <c r="S2" s="440"/>
      <c r="T2" s="440"/>
      <c r="U2" s="440"/>
      <c r="V2" s="440"/>
      <c r="W2" s="440"/>
      <c r="X2" s="440"/>
      <c r="Y2" s="440"/>
      <c r="Z2" s="440"/>
      <c r="AA2" s="440"/>
      <c r="AB2" s="441"/>
      <c r="AC2" s="439" t="s">
        <v>370</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2021-05-12T03:47:17Z</cp:lastPrinted>
  <dcterms:created xsi:type="dcterms:W3CDTF">2012-03-13T00:50:25Z</dcterms:created>
  <dcterms:modified xsi:type="dcterms:W3CDTF">2021-05-20T02:25:31Z</dcterms:modified>
</cp:coreProperties>
</file>