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3年度5係3席\01_行政事業レビュー\【５月】中間公表\人開\点検対象\0527人開修正後登録\"/>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55" i="3"/>
  <c r="AY369" i="3"/>
  <c r="AY271"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<sst xmlns="http://schemas.openxmlformats.org/spreadsheetml/2006/main" count="3080" uniqueCount="783">
  <si>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</si>
  <si>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</si>
  <si>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</si>
  <si>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</si>
  <si>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</si>
  <si>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</si>
  <si>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</si>
  <si>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</si>
  <si>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</si>
  <si>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</si>
  <si>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</si>
  <si>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</si>
  <si>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</si>
  <si>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</si>
  <si>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</si>
  <si>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</si>
  <si>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</si>
  <si>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</si>
  <si>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</si>
  <si>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</si>
  <si>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</si>
  <si>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</si>
  <si>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</si>
  <si>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</si>
  <si>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</si>
  <si>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</si>
  <si>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</si>
  <si>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</si>
  <si>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</si>
  <si>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</si>
  <si>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</si>
  <si>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</si>
  <si>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</si>
  <si>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</si>
  <si>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</si>
  <si>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</si>
  <si>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</si>
  <si>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</si>
  <si>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</si>
  <si>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</si>
  <si>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</si>
  <si>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</si>
  <si>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</si>
  <si>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</si>
  <si>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</si>
  <si>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</si>
  <si>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</si>
  <si>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</si>
  <si>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</si>
  <si>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</si>
  <si>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</si>
  <si>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</si>
  <si>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</si>
  <si>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</si>
  <si>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</si>
  <si>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</si>
  <si>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</si>
  <si>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</si>
  <si>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</si>
  <si>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</si>
  <si>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</si>
  <si>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</si>
  <si>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</si>
  <si>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</si>
  <si>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</si>
  <si>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</si>
  <si>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</si>
  <si>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</si>
  <si>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</si>
  <si>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</si>
  <si>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</si>
  <si>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</si>
  <si>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</si>
  <si>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</si>
  <si>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</si>
  <si>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</si>
  <si>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</si>
  <si>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</si>
  <si>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</si>
  <si>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</si>
  <si>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</si>
  <si>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</si>
  <si>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</si>
  <si>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</si>
  <si>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</si>
  <si>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</si>
  <si>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</si>
  <si>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</si>
  <si>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</si>
  <si>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</si>
  <si>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</si>
  <si>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</si>
  <si>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</si>
  <si>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</si>
  <si>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</si>
  <si>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</si>
  <si>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</si>
  <si>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</si>
  <si>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</si>
  <si>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</si>
  <si>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</si>
  <si>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</si>
  <si>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</si>
  <si>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</si>
  <si>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</si>
  <si>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</si>
  <si>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</si>
  <si>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</si>
  <si>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</si>
  <si>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</si>
  <si>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</si>
  <si>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</si>
  <si>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</si>
  <si>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</si>
  <si>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</si>
  <si>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</si>
  <si>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</si>
  <si>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</si>
  <si>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</si>
  <si>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</si>
  <si>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</si>
  <si>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</si>
  <si>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</si>
  <si>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</si>
  <si>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</si>
  <si>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</si>
  <si>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</si>
  <si>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</si>
  <si>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</si>
  <si>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</si>
  <si>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</si>
  <si>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</si>
  <si>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</si>
  <si>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</si>
  <si>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</si>
  <si>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</si>
  <si>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</si>
  <si>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</si>
  <si>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</si>
  <si>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</si>
  <si>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</si>
  <si>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</si>
  <si>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</si>
  <si>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</si>
  <si>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</si>
  <si>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</si>
  <si>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</si>
  <si>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</si>
  <si>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</si>
  <si>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</si>
  <si>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</si>
  <si>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</si>
  <si>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</si>
  <si>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</si>
  <si>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</si>
  <si>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</si>
  <si>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</si>
  <si>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</si>
  <si>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</si>
  <si>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</si>
  <si>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</si>
  <si>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</si>
  <si>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</si>
  <si>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</si>
  <si>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</si>
  <si>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</si>
  <si>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</si>
  <si>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</si>
  <si>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</si>
  <si>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</si>
  <si>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</si>
  <si>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</si>
  <si>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</si>
  <si>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</si>
  <si>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</si>
  <si>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</si>
  <si>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</si>
  <si>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</si>
  <si>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</si>
  <si>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</si>
  <si>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</si>
  <si>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</si>
  <si>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</si>
  <si>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</si>
  <si>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</si>
  <si>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</si>
  <si>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</si>
  <si>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</si>
  <si>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</si>
  <si>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</si>
  <si>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</si>
  <si>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</si>
  <si>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</si>
  <si>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</si>
  <si>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</si>
  <si>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</si>
  <si>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</si>
  <si>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</si>
  <si>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</si>
  <si>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</si>
  <si>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</si>
  <si>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</si>
  <si>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</si>
  <si>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</si>
  <si>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</si>
  <si>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</si>
  <si>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</si>
  <si>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</si>
  <si>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</si>
  <si>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</si>
  <si>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</si>
  <si>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</si>
  <si>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</si>
  <si>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</si>
  <si>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</si>
  <si>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</si>
  <si>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</si>
  <si>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</si>
  <si>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</si>
  <si>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</si>
  <si>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</si>
  <si>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</si>
  <si>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</si>
  <si>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</si>
  <si>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</si>
  <si>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</si>
  <si>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</si>
  <si>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</si>
  <si>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</si>
  <si>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</si>
  <si>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</si>
  <si>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</si>
  <si>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</si>
  <si>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</si>
  <si>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</si>
  <si>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</si>
  <si>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</si>
  <si>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</si>
  <si>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</si>
  <si>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</si>
  <si>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</si>
  <si>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</si>
  <si>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</si>
  <si>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</si>
  <si>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</si>
  <si>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</si>
  <si>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</si>
  <si>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</si>
  <si>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</si>
  <si>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</si>
  <si>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</si>
  <si>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</si>
  <si>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</si>
  <si>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</si>
  <si>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</si>
  <si>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</si>
  <si>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</si>
  <si>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</si>
  <si>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</si>
  <si>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</si>
  <si>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</si>
  <si>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</si>
  <si>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</si>
  <si>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</si>
  <si>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</si>
  <si>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</si>
  <si>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</si>
  <si>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</si>
  <si>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</si>
  <si>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</si>
  <si>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</si>
  <si>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</si>
  <si>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</si>
  <si>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</si>
  <si>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</si>
  <si>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</si>
  <si>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</si>
  <si>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</si>
  <si>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</si>
  <si>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</si>
  <si>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</si>
  <si>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</si>
  <si>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</si>
  <si>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</si>
  <si>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</si>
  <si>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</si>
  <si>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</si>
  <si>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</si>
  <si>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</si>
  <si>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</si>
  <si>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</si>
  <si>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</si>
  <si>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</si>
  <si>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</si>
  <si>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</si>
  <si>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</si>
  <si>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</si>
  <si>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</si>
  <si>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</si>
  <si>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</si>
  <si>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</si>
  <si>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</si>
  <si>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</si>
  <si>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</si>
  <si>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</si>
  <si>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</si>
  <si>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</si>
  <si>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</si>
  <si>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</si>
  <si>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</si>
  <si>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</si>
  <si>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</si>
  <si>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</si>
  <si>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</si>
  <si>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</si>
  <si>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</si>
  <si>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</si>
  <si>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</si>
  <si>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</si>
  <si>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</si>
  <si>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</si>
  <si>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</si>
  <si>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</si>
  <si>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</si>
  <si>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</si>
  <si>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</si>
  <si>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</si>
  <si>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</si>
  <si>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</si>
  <si>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</si>
  <si>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</si>
  <si>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</si>
  <si>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</si>
  <si>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</si>
  <si>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</si>
  <si>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</si>
  <si>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</si>
  <si>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</si>
  <si>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</si>
  <si>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</si>
  <si>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</si>
  <si>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</si>
  <si>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</si>
  <si>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</si>
  <si>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</si>
  <si>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</si>
  <si>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</si>
  <si>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</si>
  <si>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</si>
  <si>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</si>
  <si>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</si>
  <si>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</si>
  <si>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</si>
  <si>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</si>
  <si>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</si>
  <si>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</si>
  <si>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</si>
  <si>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</si>
  <si>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</si>
  <si>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</si>
  <si>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</si>
  <si>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</si>
  <si>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</si>
  <si>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</si>
  <si>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</si>
  <si>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</si>
  <si>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</si>
  <si>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</si>
  <si>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</si>
  <si>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</si>
  <si>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</si>
  <si>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</si>
  <si>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</si>
  <si>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</si>
  <si>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</si>
  <si>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</si>
  <si>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</si>
  <si>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</si>
  <si>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</si>
  <si>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</si>
  <si>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</si>
  <si>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</si>
  <si>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</si>
  <si>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</si>
  <si>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</si>
  <si>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</si>
  <si>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</si>
  <si>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</si>
  <si>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</si>
  <si>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</si>
  <si>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</si>
  <si>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</si>
  <si>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</si>
  <si>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</si>
  <si>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</si>
  <si>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</si>
  <si>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</si>
  <si>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</si>
  <si>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</si>
  <si>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</si>
  <si>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</si>
  <si>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</si>
  <si>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</si>
  <si>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</si>
  <si>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</si>
  <si>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</si>
  <si>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</si>
  <si>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</si>
  <si>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</si>
  <si>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</si>
  <si>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</si>
  <si>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</si>
  <si>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</si>
  <si>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</si>
  <si>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</si>
  <si>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</si>
  <si>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</si>
  <si>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</si>
  <si>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</si>
  <si>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</si>
  <si>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</si>
  <si>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</si>
  <si>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</si>
  <si>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</si>
  <si>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</si>
  <si>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</si>
  <si>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</si>
  <si>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</si>
  <si>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</si>
  <si>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</si>
  <si>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</si>
  <si>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</si>
  <si>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</si>
  <si>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</si>
  <si>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</si>
  <si>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</si>
  <si>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</si>
  <si>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</si>
  <si>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</si>
  <si>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</si>
  <si>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</si>
  <si>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</si>
  <si>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</si>
  <si>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</si>
  <si>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</si>
  <si>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</si>
  <si>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</si>
  <si>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</si>
  <si>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</si>
  <si>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</si>
  <si>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</si>
  <si>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</si>
  <si>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</si>
  <si>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</si>
  <si>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</si>
  <si>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</si>
  <si>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</si>
  <si>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</si>
  <si>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</si>
  <si>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</si>
  <si>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</si>
  <si>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</si>
  <si>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</si>
  <si>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</si>
  <si>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</si>
  <si>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</si>
  <si>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</si>
  <si>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</si>
  <si>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</si>
  <si>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</si>
  <si>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</si>
  <si>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</si>
  <si>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</si>
  <si>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</si>
  <si>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</si>
  <si>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</si>
  <si>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</si>
  <si>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</si>
  <si>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</si>
  <si>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</si>
  <si>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</si>
  <si>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</si>
  <si>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</si>
  <si>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</si>
  <si>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</si>
  <si>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</si>
  <si>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</si>
  <si>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</si>
  <si>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</si>
  <si>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</si>
  <si>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</si>
  <si>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</si>
  <si>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</si>
  <si>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</si>
  <si>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</si>
  <si>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</si>
  <si>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</si>
  <si>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</si>
  <si>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</si>
  <si>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</si>
  <si>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</si>
  <si>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</si>
  <si>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</si>
  <si>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</si>
  <si>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</si>
  <si>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</si>
  <si>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</si>
  <si>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</si>
  <si>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</si>
  <si>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</si>
  <si>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</si>
  <si>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</si>
  <si>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</si>
  <si>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</si>
  <si>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</si>
  <si>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</si>
  <si>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</si>
  <si>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</si>
  <si>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</si>
  <si>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</si>
  <si>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</si>
  <si>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</si>
  <si>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</si>
  <si>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</si>
  <si>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</si>
  <si>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</si>
  <si>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</si>
  <si>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</si>
  <si>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</si>
  <si>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</si>
  <si>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</si>
  <si>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</si>
  <si>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</si>
  <si>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</si>
  <si>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</si>
  <si>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</si>
  <si>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</si>
  <si>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</si>
  <si>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</si>
  <si>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</si>
  <si>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</si>
  <si>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</si>
  <si>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</si>
  <si>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</si>
  <si>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</si>
  <si>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</si>
  <si>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</si>
  <si>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</si>
  <si>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</si>
  <si>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</si>
  <si>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</si>
  <si>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</si>
  <si>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</si>
  <si>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</si>
  <si>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</si>
  <si>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</si>
  <si>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</si>
  <si>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</si>
  <si>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</si>
  <si>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</si>
  <si>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</si>
  <si>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</si>
  <si>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</si>
  <si>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</si>
  <si>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</si>
  <si>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</si>
  <si>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</si>
  <si>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</si>
  <si>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</si>
  <si>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</si>
  <si>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</si>
  <si>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</si>
  <si>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</si>
  <si>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</si>
  <si>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</si>
  <si>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</si>
  <si>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</si>
  <si>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</si>
  <si>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</si>
  <si>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</si>
  <si>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</si>
  <si>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</si>
  <si>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</si>
  <si>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</si>
  <si>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</si>
  <si>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</si>
  <si>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</si>
  <si>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</si>
  <si>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</si>
  <si>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</si>
  <si>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</si>
  <si>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</si>
  <si>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</si>
  <si>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</si>
  <si>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</si>
  <si>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</si>
  <si>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</si>
  <si>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</si>
  <si>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</si>
  <si>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</si>
  <si>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</si>
  <si>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</si>
  <si>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</si>
  <si>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</si>
  <si>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</si>
  <si>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</si>
  <si>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</si>
  <si>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</si>
  <si>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</si>
  <si>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</si>
  <si>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</si>
  <si>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</si>
  <si>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</si>
  <si>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</si>
  <si>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</si>
  <si>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</si>
  <si>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</si>
  <si>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</si>
  <si>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</si>
  <si>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</si>
  <si>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</si>
  <si>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</si>
  <si>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</si>
  <si>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</si>
  <si>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</si>
  <si>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</si>
  <si>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</si>
  <si>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</si>
  <si>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</si>
  <si>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</si>
  <si>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</si>
  <si>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</si>
  <si>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</si>
  <si>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</si>
  <si>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</si>
  <si>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</si>
  <si>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</si>
  <si>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</si>
  <si>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</si>
  <si>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</si>
  <si>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</si>
  <si>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</si>
  <si>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</si>
  <si>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</si>
  <si>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</si>
  <si>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</si>
  <si>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</si>
  <si>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</si>
  <si>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</si>
  <si>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</si>
  <si>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</si>
  <si>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</si>
  <si>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</si>
  <si>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</si>
  <si>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</si>
  <si>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</si>
  <si>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</si>
  <si>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</si>
  <si>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</si>
  <si>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</si>
  <si>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</si>
  <si>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</si>
  <si>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</si>
  <si>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</si>
  <si>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</si>
  <si>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</si>
  <si>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</si>
  <si>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</si>
  <si>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</si>
  <si>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</si>
  <si>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</si>
  <si>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</si>
  <si>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</si>
  <si>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</si>
  <si>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</si>
  <si>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</si>
  <si>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</si>
  <si>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</si>
  <si>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</si>
  <si>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</si>
  <si>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</si>
  <si>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</si>
  <si>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</si>
  <si>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</si>
  <si>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</si>
  <si>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</si>
  <si>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</si>
  <si>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</si>
  <si>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</si>
  <si>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</si>
  <si>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</si>
  <si>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</si>
  <si>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</si>
  <si>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</si>
  <si>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</si>
  <si>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</si>
  <si>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</si>
  <si>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</si>
  <si>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</si>
  <si>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</si>
  <si>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</si>
  <si>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</si>
  <si>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</si>
  <si>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</si>
  <si>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</si>
  <si>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</si>
  <si>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</si>
  <si>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</si>
  <si>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</si>
  <si>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</si>
  <si>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</si>
  <si>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</si>
  <si>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地域創生人材育成事業</t>
  </si>
  <si>
    <t>人材開発統括官</t>
  </si>
  <si>
    <t>室長　黒田　啓太</t>
  </si>
  <si>
    <t>平成27年度</t>
  </si>
  <si>
    <t>令和2年度</t>
  </si>
  <si>
    <t>政策企画室</t>
  </si>
  <si>
    <t>雇用保険法第63条第1項第8号</t>
  </si>
  <si>
    <t>「『日本再興戦略』改訂2014」（平成26年6月24日閣議決定）
「一億総活躍社会の実現に向けて緊急に実施すべき対策」（平成27年11月26日「一億総活躍国民会議」決定）</t>
  </si>
  <si>
    <t>人材不足分野を抱えている地域において、地域の創意工夫を活かした公的職業訓練の枠組みでは対応できない人材育成の取組を通じて、当該分野における安定的な人材の確保を目指す。</t>
  </si>
  <si>
    <t>都道府県から提案を受けた人材不足分野の創意工夫に基づく人材育成の取組の事業計画の中から効果が高いと見込まれる取組を選定し、新たな人材育成プログラムの開発を都道府県に委託して実施するもの。</t>
  </si>
  <si>
    <t>-</t>
  </si>
  <si>
    <t>職員旅費</t>
  </si>
  <si>
    <t>庁費</t>
  </si>
  <si>
    <t>諸謝金</t>
  </si>
  <si>
    <t>委員等旅費</t>
  </si>
  <si>
    <t>事業開始時に設定された目標数（全事業実施地域の合計）以上</t>
  </si>
  <si>
    <t>事業を利用した求職者の就職件数（全事業実施地域の合計）</t>
  </si>
  <si>
    <t>人</t>
  </si>
  <si>
    <t>厚生労働省人材開発統括官調べ</t>
  </si>
  <si>
    <t>事業利用求職者数</t>
  </si>
  <si>
    <t>X：執行額（円）／Y：就職件数（人）</t>
    <phoneticPr fontId="5"/>
  </si>
  <si>
    <t>円</t>
  </si>
  <si>
    <t>　　X/Y</t>
    <phoneticPr fontId="5"/>
  </si>
  <si>
    <t>2,889,560,914/1,491</t>
  </si>
  <si>
    <t>多様な職業能力開発の機会を確保すること（Ⅵ-1）</t>
  </si>
  <si>
    <t>多様な職業能力開発の機会を確保し、生産性の向上に向けた人材育成を強化すること（Ⅵ-1-1）</t>
  </si>
  <si>
    <t>－</t>
  </si>
  <si>
    <t>595</t>
  </si>
  <si>
    <t>590</t>
  </si>
  <si>
    <t>582</t>
  </si>
  <si>
    <t>604</t>
  </si>
  <si>
    <t>○</t>
  </si>
  <si>
    <t>厚労</t>
  </si>
  <si>
    <t>-</t>
    <phoneticPr fontId="5"/>
  </si>
  <si>
    <t>「『日本再興戦略』改訂2014」において人手不足分野における人材の確保・育成対策の強化を図ることは政策的な課題とされている。本事業は、これを踏まえて実施するものであり、国民や社会のニーズを的確に反映したものである。</t>
    <phoneticPr fontId="5"/>
  </si>
  <si>
    <t>本事業は地域の実情に応じた多様な訓練機会を確保するため、国が都道府県と委託契約を結び、都道府県が事業の実施主体となり民間の訓練実施機関を活用して訓練を実施している。</t>
    <phoneticPr fontId="5"/>
  </si>
  <si>
    <t>「『日本再興戦略』改訂2014」の記載を踏まえた事業であり、本事業は人手不足分野の人材確保・育成に必要かつ適切な事業である。また、優先度の高い事業といえる。</t>
    <phoneticPr fontId="5"/>
  </si>
  <si>
    <t>‐</t>
  </si>
  <si>
    <t>事業を採択される際の必要経費として計上された予算に沿って執行するよう指導していること、委託費の精算の際に事業に直接関係のない経費がないか精査していることから、支出は合理的なものとなっている。</t>
    <phoneticPr fontId="5"/>
  </si>
  <si>
    <t>事業を採択される際の必要経費として計上された予算に沿って執行するよう指導していること、委託費の精算の際に事業に直接関係のない経費がないか精査していることから、事業目的に則し真に必要なものに限定されている。</t>
    <phoneticPr fontId="5"/>
  </si>
  <si>
    <t>年２回事業評価を実施し、実績の低調な事業は事業実施に当たって見直し（廃止を含む）を行うことをルール化しており、コスト削減や効率化を図っている。</t>
    <phoneticPr fontId="5"/>
  </si>
  <si>
    <t>評価委員会において提案された企画書を採択する際、事業実施手段・方法も含めて審査している。</t>
    <phoneticPr fontId="5"/>
  </si>
  <si>
    <t>-</t>
    <phoneticPr fontId="5"/>
  </si>
  <si>
    <t>石川県</t>
    <rPh sb="0" eb="3">
      <t>イシカワケン</t>
    </rPh>
    <phoneticPr fontId="5"/>
  </si>
  <si>
    <t>岩手県</t>
    <rPh sb="0" eb="3">
      <t>イワテケン</t>
    </rPh>
    <phoneticPr fontId="5"/>
  </si>
  <si>
    <t>岐阜県</t>
    <rPh sb="0" eb="3">
      <t>ギフケン</t>
    </rPh>
    <phoneticPr fontId="5"/>
  </si>
  <si>
    <t>宮城県</t>
    <rPh sb="0" eb="3">
      <t>ミヤギケン</t>
    </rPh>
    <phoneticPr fontId="5"/>
  </si>
  <si>
    <t>大分県</t>
    <rPh sb="0" eb="3">
      <t>オオイタケン</t>
    </rPh>
    <phoneticPr fontId="5"/>
  </si>
  <si>
    <t>広島県</t>
    <rPh sb="0" eb="3">
      <t>ヒロシマケン</t>
    </rPh>
    <phoneticPr fontId="5"/>
  </si>
  <si>
    <t>地域創生人材育成事業の実施</t>
    <phoneticPr fontId="5"/>
  </si>
  <si>
    <t>国庫債務負担行為等</t>
  </si>
  <si>
    <t>事業費</t>
    <rPh sb="0" eb="3">
      <t>ジギョウヒ</t>
    </rPh>
    <phoneticPr fontId="5"/>
  </si>
  <si>
    <t>消費税</t>
    <rPh sb="0" eb="3">
      <t>ショウヒゼイ</t>
    </rPh>
    <phoneticPr fontId="5"/>
  </si>
  <si>
    <t>人件費</t>
    <rPh sb="0" eb="3">
      <t>ジンケンヒ</t>
    </rPh>
    <phoneticPr fontId="5"/>
  </si>
  <si>
    <t>管理費</t>
    <rPh sb="0" eb="3">
      <t>カンリヒ</t>
    </rPh>
    <phoneticPr fontId="5"/>
  </si>
  <si>
    <t>ー</t>
    <phoneticPr fontId="5"/>
  </si>
  <si>
    <t>-</t>
    <phoneticPr fontId="5"/>
  </si>
  <si>
    <t>地域創生人材育成事業により、人手不足分野を抱えている地域における人材育成の取組を支援することで、人材の確保・育成効果が見込まれ、施策目標の達成に寄与するものと考えられる。</t>
    <rPh sb="0" eb="2">
      <t>チイキ</t>
    </rPh>
    <rPh sb="2" eb="4">
      <t>ソウセイ</t>
    </rPh>
    <rPh sb="4" eb="6">
      <t>ジンザイ</t>
    </rPh>
    <rPh sb="6" eb="8">
      <t>イクセイ</t>
    </rPh>
    <rPh sb="8" eb="10">
      <t>ジギョウ</t>
    </rPh>
    <rPh sb="14" eb="16">
      <t>ヒトデ</t>
    </rPh>
    <rPh sb="16" eb="18">
      <t>ブソク</t>
    </rPh>
    <rPh sb="18" eb="20">
      <t>ブンヤ</t>
    </rPh>
    <rPh sb="21" eb="22">
      <t>カカ</t>
    </rPh>
    <rPh sb="26" eb="28">
      <t>チイキ</t>
    </rPh>
    <rPh sb="32" eb="36">
      <t>ジンザイイクセイ</t>
    </rPh>
    <rPh sb="37" eb="39">
      <t>トリクミ</t>
    </rPh>
    <rPh sb="40" eb="42">
      <t>シエン</t>
    </rPh>
    <rPh sb="48" eb="50">
      <t>ジンザイ</t>
    </rPh>
    <rPh sb="51" eb="53">
      <t>カクホ</t>
    </rPh>
    <rPh sb="54" eb="56">
      <t>イクセイ</t>
    </rPh>
    <rPh sb="56" eb="58">
      <t>コウカ</t>
    </rPh>
    <rPh sb="59" eb="61">
      <t>ミコ</t>
    </rPh>
    <rPh sb="64" eb="66">
      <t>セサク</t>
    </rPh>
    <rPh sb="66" eb="68">
      <t>モクヒョウ</t>
    </rPh>
    <rPh sb="69" eb="71">
      <t>タッセイ</t>
    </rPh>
    <rPh sb="72" eb="74">
      <t>キヨ</t>
    </rPh>
    <rPh sb="79" eb="80">
      <t>カンガ</t>
    </rPh>
    <phoneticPr fontId="5"/>
  </si>
  <si>
    <t>1,690,046,156/728</t>
    <phoneticPr fontId="5"/>
  </si>
  <si>
    <t>757,994,329/230</t>
    <phoneticPr fontId="5"/>
  </si>
  <si>
    <t>見込みを上回ってる（現在の数値は速報値であり、7月中に確定予定）。</t>
    <rPh sb="0" eb="2">
      <t>ミコ</t>
    </rPh>
    <rPh sb="4" eb="6">
      <t>ウワマワ</t>
    </rPh>
    <rPh sb="10" eb="12">
      <t>ゲンザイ</t>
    </rPh>
    <rPh sb="13" eb="15">
      <t>スウチ</t>
    </rPh>
    <rPh sb="16" eb="19">
      <t>ソクホウチ</t>
    </rPh>
    <rPh sb="24" eb="26">
      <t>ガツチュウ</t>
    </rPh>
    <rPh sb="27" eb="29">
      <t>カクテイ</t>
    </rPh>
    <rPh sb="29" eb="31">
      <t>ヨテイ</t>
    </rPh>
    <phoneticPr fontId="5"/>
  </si>
  <si>
    <t>×</t>
  </si>
  <si>
    <t>A.石川県</t>
    <rPh sb="2" eb="4">
      <t>イシカワ</t>
    </rPh>
    <rPh sb="4" eb="5">
      <t>ケン</t>
    </rPh>
    <phoneticPr fontId="5"/>
  </si>
  <si>
    <t>講師謝金、会場借料等</t>
    <rPh sb="0" eb="2">
      <t>コウシ</t>
    </rPh>
    <rPh sb="2" eb="4">
      <t>シャキン</t>
    </rPh>
    <rPh sb="5" eb="7">
      <t>カイジョウ</t>
    </rPh>
    <rPh sb="7" eb="9">
      <t>シャクリョウ</t>
    </rPh>
    <rPh sb="9" eb="10">
      <t>トウ</t>
    </rPh>
    <phoneticPr fontId="5"/>
  </si>
  <si>
    <t>年度末にかけては新型コロナウイルス感染症の影響を受け、主に観光分野での就職が見込みを下回ったため設定された就職件数の目標を下回っている。</t>
    <rPh sb="48" eb="50">
      <t>セッテイ</t>
    </rPh>
    <rPh sb="53" eb="55">
      <t>シュウショク</t>
    </rPh>
    <rPh sb="55" eb="57">
      <t>ケンスウ</t>
    </rPh>
    <rPh sb="58" eb="60">
      <t>モクヒョウ</t>
    </rPh>
    <rPh sb="61" eb="63">
      <t>シタマワ</t>
    </rPh>
    <phoneticPr fontId="5"/>
  </si>
  <si>
    <t>-</t>
    <phoneticPr fontId="5"/>
  </si>
  <si>
    <t>本事業の実施を通じて蓄積された人材育成のノウハウも活用し、各道府県での職業訓練等の施策が実施されている。</t>
    <rPh sb="0" eb="1">
      <t>ホン</t>
    </rPh>
    <rPh sb="10" eb="12">
      <t>チクセキ</t>
    </rPh>
    <rPh sb="15" eb="17">
      <t>ジンザイ</t>
    </rPh>
    <rPh sb="25" eb="27">
      <t>カツヨウ</t>
    </rPh>
    <rPh sb="29" eb="30">
      <t>カク</t>
    </rPh>
    <rPh sb="30" eb="33">
      <t>ドウフケン</t>
    </rPh>
    <rPh sb="35" eb="37">
      <t>ショクギョウ</t>
    </rPh>
    <rPh sb="37" eb="39">
      <t>クンレン</t>
    </rPh>
    <rPh sb="39" eb="40">
      <t>トウ</t>
    </rPh>
    <rPh sb="41" eb="43">
      <t>セサク</t>
    </rPh>
    <rPh sb="44" eb="46">
      <t>ジッシ</t>
    </rPh>
    <phoneticPr fontId="5"/>
  </si>
  <si>
    <t>成果実績は、新型コロナウイルス感染症の影響を受け目標を下回ったが、活動実績は、見込みを上回っている。</t>
    <rPh sb="0" eb="2">
      <t>セイカ</t>
    </rPh>
    <rPh sb="2" eb="4">
      <t>ジッセキ</t>
    </rPh>
    <rPh sb="6" eb="8">
      <t>シンガタ</t>
    </rPh>
    <rPh sb="15" eb="18">
      <t>カンセンショウ</t>
    </rPh>
    <rPh sb="19" eb="21">
      <t>エイキョウ</t>
    </rPh>
    <rPh sb="22" eb="23">
      <t>ウ</t>
    </rPh>
    <rPh sb="24" eb="26">
      <t>モクヒョウ</t>
    </rPh>
    <rPh sb="27" eb="29">
      <t>シタマワ</t>
    </rPh>
    <rPh sb="33" eb="35">
      <t>カツドウ</t>
    </rPh>
    <rPh sb="35" eb="37">
      <t>ジッセキ</t>
    </rPh>
    <rPh sb="39" eb="41">
      <t>ミコ</t>
    </rPh>
    <rPh sb="43" eb="45">
      <t>ウワマワ</t>
    </rPh>
    <phoneticPr fontId="5"/>
  </si>
  <si>
    <t>本事業は、既に７割の道府県で活用され一定の役割を果たしたと考えられることから、令和２年度をもって終了。</t>
    <rPh sb="0" eb="1">
      <t>ホン</t>
    </rPh>
    <rPh sb="1" eb="3">
      <t>ジギョウ</t>
    </rPh>
    <rPh sb="5" eb="6">
      <t>スデ</t>
    </rPh>
    <rPh sb="8" eb="9">
      <t>ワリ</t>
    </rPh>
    <rPh sb="10" eb="13">
      <t>ドウフケン</t>
    </rPh>
    <rPh sb="14" eb="16">
      <t>カツヨウ</t>
    </rPh>
    <rPh sb="18" eb="20">
      <t>イッテイ</t>
    </rPh>
    <rPh sb="21" eb="23">
      <t>ヤクワリ</t>
    </rPh>
    <rPh sb="24" eb="25">
      <t>ハ</t>
    </rPh>
    <rPh sb="29" eb="30">
      <t>カンガ</t>
    </rPh>
    <rPh sb="39" eb="41">
      <t>レイワ</t>
    </rPh>
    <rPh sb="42" eb="44">
      <t>ネンド</t>
    </rPh>
    <rPh sb="48" eb="50">
      <t>シュウリョウ</t>
    </rPh>
    <phoneticPr fontId="5"/>
  </si>
  <si>
    <t>評価委員会において事業の採択を審査する際、他地域と比較した金額の多寡も含めて必要経費の精査を行い、実績の低調な事業の見直しとともにコスト削減に努めており、その水準は妥当である。</t>
    <rPh sb="49" eb="51">
      <t>ジッセキ</t>
    </rPh>
    <rPh sb="52" eb="54">
      <t>テイチョウ</t>
    </rPh>
    <rPh sb="55" eb="57">
      <t>ジギョウ</t>
    </rPh>
    <rPh sb="58" eb="60">
      <t>ミナオ</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</si>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</sst>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146050</xdr:colOff>
      <xdr:row>748</xdr:row>
      <xdr:rowOff>196850</xdr:rowOff>
    </xdr:from>
    <xdr:to>
      <xdr:col>32</xdr:col>
      <xdr:colOff>28477</xdr:colOff>
      <xdr:row>750</xdr:row>
      <xdr:rowOff>354447</xdr:rowOff>
    </xdr:to>
    <xdr:sp macro="" textlink="">
      <xdr:nvSpPr>
        <xdr:cNvPr id="2" name="正方形/長方形 1"/>
        <xdr:cNvSpPr/>
      </xdr:nvSpPr>
      <xdr:spPr>
        <a:xfrm>
          <a:off x="4013200" y="44742100"/>
          <a:ext cx="1908077" cy="868797"/>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758</a:t>
          </a:r>
          <a:r>
            <a:rPr kumimoji="1" lang="ja-JP" altLang="en-US" sz="1100">
              <a:solidFill>
                <a:sysClr val="windowText" lastClr="000000"/>
              </a:solidFill>
            </a:rPr>
            <a:t>百万円</a:t>
          </a:r>
        </a:p>
      </xdr:txBody>
    </xdr:sp>
    <xdr:clientData/>
  </xdr:twoCellAnchor>
  <xdr:twoCellAnchor>
    <xdr:from>
      <xdr:col>21</xdr:col>
      <xdr:colOff>158750</xdr:colOff>
      <xdr:row>753</xdr:row>
      <xdr:rowOff>12700</xdr:rowOff>
    </xdr:from>
    <xdr:to>
      <xdr:col>32</xdr:col>
      <xdr:colOff>47527</xdr:colOff>
      <xdr:row>755</xdr:row>
      <xdr:rowOff>146532</xdr:rowOff>
    </xdr:to>
    <xdr:sp macro="" textlink="">
      <xdr:nvSpPr>
        <xdr:cNvPr id="3" name="正方形/長方形 2"/>
        <xdr:cNvSpPr/>
      </xdr:nvSpPr>
      <xdr:spPr>
        <a:xfrm>
          <a:off x="4025900" y="46329600"/>
          <a:ext cx="1914427" cy="838682"/>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A. </a:t>
          </a:r>
          <a:r>
            <a:rPr kumimoji="1" lang="ja-JP" altLang="en-US" sz="1100">
              <a:solidFill>
                <a:sysClr val="windowText" lastClr="000000"/>
              </a:solidFill>
            </a:rPr>
            <a:t>県</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pPr algn="ctr"/>
          <a:r>
            <a:rPr kumimoji="1" lang="ja-JP" altLang="en-US" sz="1100">
              <a:solidFill>
                <a:schemeClr val="tx1"/>
              </a:solidFill>
              <a:effectLst/>
              <a:latin typeface="+mn-lt"/>
              <a:ea typeface="+mn-ea"/>
              <a:cs typeface="+mn-cs"/>
            </a:rPr>
            <a:t>　　　　　　　　</a:t>
          </a:r>
          <a:endParaRPr kumimoji="1" lang="en-US" altLang="ja-JP" sz="1100">
            <a:solidFill>
              <a:schemeClr val="tx1"/>
            </a:solidFill>
            <a:effectLst/>
            <a:latin typeface="+mn-lt"/>
            <a:ea typeface="+mn-ea"/>
            <a:cs typeface="+mn-cs"/>
          </a:endParaRPr>
        </a:p>
        <a:p>
          <a:pPr algn="ctr"/>
          <a:r>
            <a:rPr kumimoji="1" lang="en-US" altLang="ja-JP" sz="1100" b="0" i="0" u="none" strike="noStrike" kern="0" cap="none" spc="0" normalizeH="0" baseline="0" noProof="0">
              <a:ln>
                <a:noFill/>
              </a:ln>
              <a:solidFill>
                <a:schemeClr val="tx1"/>
              </a:solidFill>
              <a:effectLst/>
              <a:uLnTx/>
              <a:uFillTx/>
              <a:latin typeface="+mn-ea"/>
              <a:ea typeface="+mn-ea"/>
              <a:cs typeface="+mn-cs"/>
            </a:rPr>
            <a:t>758</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100">
            <a:solidFill>
              <a:sysClr val="windowText" lastClr="000000"/>
            </a:solidFill>
          </a:endParaRPr>
        </a:p>
        <a:p>
          <a:pPr algn="ctr"/>
          <a:r>
            <a:rPr kumimoji="1" lang="ja-JP" altLang="en-US" sz="1100">
              <a:solidFill>
                <a:sysClr val="windowText" lastClr="000000"/>
              </a:solidFill>
            </a:rPr>
            <a:t>　</a:t>
          </a:r>
        </a:p>
      </xdr:txBody>
    </xdr:sp>
    <xdr:clientData/>
  </xdr:twoCellAnchor>
  <xdr:twoCellAnchor>
    <xdr:from>
      <xdr:col>26</xdr:col>
      <xdr:colOff>179339</xdr:colOff>
      <xdr:row>750</xdr:row>
      <xdr:rowOff>354447</xdr:rowOff>
    </xdr:from>
    <xdr:to>
      <xdr:col>27</xdr:col>
      <xdr:colOff>11064</xdr:colOff>
      <xdr:row>753</xdr:row>
      <xdr:rowOff>12700</xdr:rowOff>
    </xdr:to>
    <xdr:cxnSp macro="">
      <xdr:nvCxnSpPr>
        <xdr:cNvPr id="4" name="直線矢印コネクタ 3"/>
        <xdr:cNvCxnSpPr>
          <a:stCxn id="2" idx="2"/>
          <a:endCxn id="3" idx="0"/>
        </xdr:cNvCxnSpPr>
      </xdr:nvCxnSpPr>
      <xdr:spPr>
        <a:xfrm>
          <a:off x="4967239" y="45610897"/>
          <a:ext cx="15875" cy="71870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750</xdr:row>
      <xdr:rowOff>88900</xdr:rowOff>
    </xdr:from>
    <xdr:to>
      <xdr:col>44</xdr:col>
      <xdr:colOff>25400</xdr:colOff>
      <xdr:row>751</xdr:row>
      <xdr:rowOff>6350</xdr:rowOff>
    </xdr:to>
    <xdr:sp macro="" textlink="">
      <xdr:nvSpPr>
        <xdr:cNvPr id="7" name="テキスト ボックス 6"/>
        <xdr:cNvSpPr txBox="1"/>
      </xdr:nvSpPr>
      <xdr:spPr>
        <a:xfrm>
          <a:off x="6076950" y="45345350"/>
          <a:ext cx="2051050" cy="27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うち本省事務費　</a:t>
          </a:r>
          <a:r>
            <a:rPr kumimoji="1" lang="en-US" altLang="ja-JP" sz="1100"/>
            <a:t>0.1</a:t>
          </a:r>
          <a:r>
            <a:rPr kumimoji="1" lang="ja-JP" altLang="en-US" sz="1100"/>
            <a:t>百万円</a:t>
          </a:r>
          <a:r>
            <a:rPr kumimoji="1" lang="en-US" altLang="ja-JP" sz="1100"/>
            <a:t>〕</a:t>
          </a:r>
        </a:p>
      </xdr:txBody>
    </xdr:sp>
    <xdr:clientData/>
  </xdr:twoCellAnchor>
  <xdr:twoCellAnchor>
    <xdr:from>
      <xdr:col>27</xdr:col>
      <xdr:colOff>177800</xdr:colOff>
      <xdr:row>752</xdr:row>
      <xdr:rowOff>0</xdr:rowOff>
    </xdr:from>
    <xdr:to>
      <xdr:col>39</xdr:col>
      <xdr:colOff>114300</xdr:colOff>
      <xdr:row>752</xdr:row>
      <xdr:rowOff>273050</xdr:rowOff>
    </xdr:to>
    <xdr:sp macro="" textlink="">
      <xdr:nvSpPr>
        <xdr:cNvPr id="8" name="テキスト ボックス 7"/>
        <xdr:cNvSpPr txBox="1"/>
      </xdr:nvSpPr>
      <xdr:spPr>
        <a:xfrm>
          <a:off x="5149850" y="45961300"/>
          <a:ext cx="2146300" cy="27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　</a:t>
          </a:r>
          <a:r>
            <a:rPr kumimoji="1" lang="en-US" altLang="ja-JP" sz="1100"/>
            <a:t>【</a:t>
          </a:r>
          <a:r>
            <a:rPr kumimoji="1" lang="ja-JP" altLang="en-US" sz="1100"/>
            <a:t>随意契約（企画競争）等</a:t>
          </a:r>
          <a:r>
            <a:rPr kumimoji="1" lang="en-US" altLang="ja-JP" sz="1100"/>
            <a:t>】</a:t>
          </a:r>
          <a:endParaRPr kumimoji="1" lang="ja-JP" altLang="en-US" sz="1100"/>
        </a:p>
      </xdr:txBody>
    </xdr:sp>
    <xdr:clientData/>
  </xdr:twoCellAnchor>
  <xdr:twoCellAnchor>
    <xdr:from>
      <xdr:col>19</xdr:col>
      <xdr:colOff>38488</xdr:colOff>
      <xdr:row>755</xdr:row>
      <xdr:rowOff>279400</xdr:rowOff>
    </xdr:from>
    <xdr:to>
      <xdr:col>34</xdr:col>
      <xdr:colOff>132963</xdr:colOff>
      <xdr:row>756</xdr:row>
      <xdr:rowOff>196850</xdr:rowOff>
    </xdr:to>
    <xdr:sp macro="" textlink="">
      <xdr:nvSpPr>
        <xdr:cNvPr id="9" name="テキスト ボックス 8"/>
        <xdr:cNvSpPr txBox="1"/>
      </xdr:nvSpPr>
      <xdr:spPr>
        <a:xfrm>
          <a:off x="3537338" y="43453050"/>
          <a:ext cx="2856725" cy="27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地域創生人材育成事業の実施</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G715" sqref="AG715:AX71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744</v>
      </c>
      <c r="AK2" s="940"/>
      <c r="AL2" s="940"/>
      <c r="AM2" s="940"/>
      <c r="AN2" s="98" t="s">
        <v>407</v>
      </c>
      <c r="AO2" s="940">
        <v>20</v>
      </c>
      <c r="AP2" s="940"/>
      <c r="AQ2" s="940"/>
      <c r="AR2" s="99" t="s">
        <v>710</v>
      </c>
      <c r="AS2" s="946">
        <v>683</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715</v>
      </c>
      <c r="H5" s="835"/>
      <c r="I5" s="835"/>
      <c r="J5" s="835"/>
      <c r="K5" s="835"/>
      <c r="L5" s="835"/>
      <c r="M5" s="836" t="s">
        <v>66</v>
      </c>
      <c r="N5" s="837"/>
      <c r="O5" s="837"/>
      <c r="P5" s="837"/>
      <c r="Q5" s="837"/>
      <c r="R5" s="838"/>
      <c r="S5" s="839" t="s">
        <v>716</v>
      </c>
      <c r="T5" s="835"/>
      <c r="U5" s="835"/>
      <c r="V5" s="835"/>
      <c r="W5" s="835"/>
      <c r="X5" s="840"/>
      <c r="Y5" s="696" t="s">
        <v>3</v>
      </c>
      <c r="Z5" s="542"/>
      <c r="AA5" s="542"/>
      <c r="AB5" s="542"/>
      <c r="AC5" s="542"/>
      <c r="AD5" s="543"/>
      <c r="AE5" s="697" t="s">
        <v>717</v>
      </c>
      <c r="AF5" s="697"/>
      <c r="AG5" s="697"/>
      <c r="AH5" s="697"/>
      <c r="AI5" s="697"/>
      <c r="AJ5" s="697"/>
      <c r="AK5" s="697"/>
      <c r="AL5" s="697"/>
      <c r="AM5" s="697"/>
      <c r="AN5" s="697"/>
      <c r="AO5" s="697"/>
      <c r="AP5" s="698"/>
      <c r="AQ5" s="699" t="s">
        <v>714</v>
      </c>
      <c r="AR5" s="700"/>
      <c r="AS5" s="700"/>
      <c r="AT5" s="700"/>
      <c r="AU5" s="700"/>
      <c r="AV5" s="700"/>
      <c r="AW5" s="700"/>
      <c r="AX5" s="701"/>
    </row>
    <row r="6" spans="1:50" ht="39" customHeight="1" x14ac:dyDescent="0.15">
      <c r="A6" s="704" t="s">
        <v>4</v>
      </c>
      <c r="B6" s="705"/>
      <c r="C6" s="705"/>
      <c r="D6" s="705"/>
      <c r="E6" s="705"/>
      <c r="F6" s="705"/>
      <c r="G6" s="389" t="str">
        <f>入力規則等!F39</f>
        <v>労働保険特別会計雇用勘定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719</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地方創生</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720</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721</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3473</v>
      </c>
      <c r="Q13" s="656"/>
      <c r="R13" s="656"/>
      <c r="S13" s="656"/>
      <c r="T13" s="656"/>
      <c r="U13" s="656"/>
      <c r="V13" s="657"/>
      <c r="W13" s="655">
        <v>1876</v>
      </c>
      <c r="X13" s="656"/>
      <c r="Y13" s="656"/>
      <c r="Z13" s="656"/>
      <c r="AA13" s="656"/>
      <c r="AB13" s="656"/>
      <c r="AC13" s="657"/>
      <c r="AD13" s="655">
        <v>850</v>
      </c>
      <c r="AE13" s="656"/>
      <c r="AF13" s="656"/>
      <c r="AG13" s="656"/>
      <c r="AH13" s="656"/>
      <c r="AI13" s="656"/>
      <c r="AJ13" s="657"/>
      <c r="AK13" s="655" t="s">
        <v>777</v>
      </c>
      <c r="AL13" s="656"/>
      <c r="AM13" s="656"/>
      <c r="AN13" s="656"/>
      <c r="AO13" s="656"/>
      <c r="AP13" s="656"/>
      <c r="AQ13" s="657"/>
      <c r="AR13" s="915" t="s">
        <v>777</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722</v>
      </c>
      <c r="Q14" s="656"/>
      <c r="R14" s="656"/>
      <c r="S14" s="656"/>
      <c r="T14" s="656"/>
      <c r="U14" s="656"/>
      <c r="V14" s="657"/>
      <c r="W14" s="655" t="s">
        <v>722</v>
      </c>
      <c r="X14" s="656"/>
      <c r="Y14" s="656"/>
      <c r="Z14" s="656"/>
      <c r="AA14" s="656"/>
      <c r="AB14" s="656"/>
      <c r="AC14" s="657"/>
      <c r="AD14" s="655" t="s">
        <v>722</v>
      </c>
      <c r="AE14" s="656"/>
      <c r="AF14" s="656"/>
      <c r="AG14" s="656"/>
      <c r="AH14" s="656"/>
      <c r="AI14" s="656"/>
      <c r="AJ14" s="657"/>
      <c r="AK14" s="655" t="s">
        <v>745</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722</v>
      </c>
      <c r="Q15" s="656"/>
      <c r="R15" s="656"/>
      <c r="S15" s="656"/>
      <c r="T15" s="656"/>
      <c r="U15" s="656"/>
      <c r="V15" s="657"/>
      <c r="W15" s="655" t="s">
        <v>722</v>
      </c>
      <c r="X15" s="656"/>
      <c r="Y15" s="656"/>
      <c r="Z15" s="656"/>
      <c r="AA15" s="656"/>
      <c r="AB15" s="656"/>
      <c r="AC15" s="657"/>
      <c r="AD15" s="655" t="s">
        <v>722</v>
      </c>
      <c r="AE15" s="656"/>
      <c r="AF15" s="656"/>
      <c r="AG15" s="656"/>
      <c r="AH15" s="656"/>
      <c r="AI15" s="656"/>
      <c r="AJ15" s="657"/>
      <c r="AK15" s="655" t="s">
        <v>745</v>
      </c>
      <c r="AL15" s="656"/>
      <c r="AM15" s="656"/>
      <c r="AN15" s="656"/>
      <c r="AO15" s="656"/>
      <c r="AP15" s="656"/>
      <c r="AQ15" s="657"/>
      <c r="AR15" s="655" t="s">
        <v>777</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722</v>
      </c>
      <c r="Q16" s="656"/>
      <c r="R16" s="656"/>
      <c r="S16" s="656"/>
      <c r="T16" s="656"/>
      <c r="U16" s="656"/>
      <c r="V16" s="657"/>
      <c r="W16" s="655" t="s">
        <v>722</v>
      </c>
      <c r="X16" s="656"/>
      <c r="Y16" s="656"/>
      <c r="Z16" s="656"/>
      <c r="AA16" s="656"/>
      <c r="AB16" s="656"/>
      <c r="AC16" s="657"/>
      <c r="AD16" s="655" t="s">
        <v>722</v>
      </c>
      <c r="AE16" s="656"/>
      <c r="AF16" s="656"/>
      <c r="AG16" s="656"/>
      <c r="AH16" s="656"/>
      <c r="AI16" s="656"/>
      <c r="AJ16" s="657"/>
      <c r="AK16" s="655" t="s">
        <v>745</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722</v>
      </c>
      <c r="Q17" s="656"/>
      <c r="R17" s="656"/>
      <c r="S17" s="656"/>
      <c r="T17" s="656"/>
      <c r="U17" s="656"/>
      <c r="V17" s="657"/>
      <c r="W17" s="655" t="s">
        <v>722</v>
      </c>
      <c r="X17" s="656"/>
      <c r="Y17" s="656"/>
      <c r="Z17" s="656"/>
      <c r="AA17" s="656"/>
      <c r="AB17" s="656"/>
      <c r="AC17" s="657"/>
      <c r="AD17" s="655">
        <v>-91</v>
      </c>
      <c r="AE17" s="656"/>
      <c r="AF17" s="656"/>
      <c r="AG17" s="656"/>
      <c r="AH17" s="656"/>
      <c r="AI17" s="656"/>
      <c r="AJ17" s="657"/>
      <c r="AK17" s="655" t="s">
        <v>745</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3473</v>
      </c>
      <c r="Q18" s="874"/>
      <c r="R18" s="874"/>
      <c r="S18" s="874"/>
      <c r="T18" s="874"/>
      <c r="U18" s="874"/>
      <c r="V18" s="875"/>
      <c r="W18" s="873">
        <f>SUM(W13:AC17)</f>
        <v>1876</v>
      </c>
      <c r="X18" s="874"/>
      <c r="Y18" s="874"/>
      <c r="Z18" s="874"/>
      <c r="AA18" s="874"/>
      <c r="AB18" s="874"/>
      <c r="AC18" s="875"/>
      <c r="AD18" s="873">
        <f>SUM(AD13:AJ17)</f>
        <v>759</v>
      </c>
      <c r="AE18" s="874"/>
      <c r="AF18" s="874"/>
      <c r="AG18" s="874"/>
      <c r="AH18" s="874"/>
      <c r="AI18" s="874"/>
      <c r="AJ18" s="875"/>
      <c r="AK18" s="873">
        <f>SUM(AK13:AQ17)</f>
        <v>0</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2890</v>
      </c>
      <c r="Q19" s="656"/>
      <c r="R19" s="656"/>
      <c r="S19" s="656"/>
      <c r="T19" s="656"/>
      <c r="U19" s="656"/>
      <c r="V19" s="657"/>
      <c r="W19" s="655">
        <v>1690</v>
      </c>
      <c r="X19" s="656"/>
      <c r="Y19" s="656"/>
      <c r="Z19" s="656"/>
      <c r="AA19" s="656"/>
      <c r="AB19" s="656"/>
      <c r="AC19" s="657"/>
      <c r="AD19" s="655">
        <v>758</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0.83213360207313558</v>
      </c>
      <c r="Q20" s="316"/>
      <c r="R20" s="316"/>
      <c r="S20" s="316"/>
      <c r="T20" s="316"/>
      <c r="U20" s="316"/>
      <c r="V20" s="316"/>
      <c r="W20" s="316">
        <f t="shared" ref="W20" si="0">IF(W18=0, "-", SUM(W19)/W18)</f>
        <v>0.90085287846481876</v>
      </c>
      <c r="X20" s="316"/>
      <c r="Y20" s="316"/>
      <c r="Z20" s="316"/>
      <c r="AA20" s="316"/>
      <c r="AB20" s="316"/>
      <c r="AC20" s="316"/>
      <c r="AD20" s="316">
        <f t="shared" ref="AD20" si="1">IF(AD18=0, "-", SUM(AD19)/AD18)</f>
        <v>0.99868247694334655</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0.83213360207313558</v>
      </c>
      <c r="Q21" s="316"/>
      <c r="R21" s="316"/>
      <c r="S21" s="316"/>
      <c r="T21" s="316"/>
      <c r="U21" s="316"/>
      <c r="V21" s="316"/>
      <c r="W21" s="316">
        <f t="shared" ref="W21" si="2">IF(W19=0, "-", SUM(W19)/SUM(W13,W14))</f>
        <v>0.90085287846481876</v>
      </c>
      <c r="X21" s="316"/>
      <c r="Y21" s="316"/>
      <c r="Z21" s="316"/>
      <c r="AA21" s="316"/>
      <c r="AB21" s="316"/>
      <c r="AC21" s="316"/>
      <c r="AD21" s="316">
        <f t="shared" ref="AD21" si="3">IF(AD19=0, "-", SUM(AD19)/SUM(AD13,AD14))</f>
        <v>0.8917647058823529</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777</v>
      </c>
      <c r="H23" s="966"/>
      <c r="I23" s="966"/>
      <c r="J23" s="966"/>
      <c r="K23" s="966"/>
      <c r="L23" s="966"/>
      <c r="M23" s="966"/>
      <c r="N23" s="966"/>
      <c r="O23" s="967"/>
      <c r="P23" s="915" t="s">
        <v>777</v>
      </c>
      <c r="Q23" s="916"/>
      <c r="R23" s="916"/>
      <c r="S23" s="916"/>
      <c r="T23" s="916"/>
      <c r="U23" s="916"/>
      <c r="V23" s="930"/>
      <c r="W23" s="915" t="s">
        <v>777</v>
      </c>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t="s">
        <v>723</v>
      </c>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t="s">
        <v>724</v>
      </c>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t="s">
        <v>725</v>
      </c>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t="s">
        <v>726</v>
      </c>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t="e">
        <f>P29-SUM(P23:P27)</f>
        <v>#VALUE!</v>
      </c>
      <c r="Q28" s="874"/>
      <c r="R28" s="874"/>
      <c r="S28" s="874"/>
      <c r="T28" s="874"/>
      <c r="U28" s="874"/>
      <c r="V28" s="875"/>
      <c r="W28" s="873" t="e">
        <f>W29-SUM(W23:W27)</f>
        <v>#VALUE!</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t="str">
        <f>AK13</f>
        <v>-</v>
      </c>
      <c r="Q29" s="656"/>
      <c r="R29" s="656"/>
      <c r="S29" s="656"/>
      <c r="T29" s="656"/>
      <c r="U29" s="656"/>
      <c r="V29" s="657"/>
      <c r="W29" s="947" t="str">
        <f>AR13</f>
        <v>-</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722</v>
      </c>
      <c r="AR31" s="201"/>
      <c r="AS31" s="136" t="s">
        <v>233</v>
      </c>
      <c r="AT31" s="137"/>
      <c r="AU31" s="200">
        <v>2</v>
      </c>
      <c r="AV31" s="200"/>
      <c r="AW31" s="392" t="s">
        <v>179</v>
      </c>
      <c r="AX31" s="393"/>
    </row>
    <row r="32" spans="1:50" ht="23.25" customHeight="1" x14ac:dyDescent="0.15">
      <c r="A32" s="397"/>
      <c r="B32" s="395"/>
      <c r="C32" s="395"/>
      <c r="D32" s="395"/>
      <c r="E32" s="395"/>
      <c r="F32" s="396"/>
      <c r="G32" s="563" t="s">
        <v>727</v>
      </c>
      <c r="H32" s="564"/>
      <c r="I32" s="564"/>
      <c r="J32" s="564"/>
      <c r="K32" s="564"/>
      <c r="L32" s="564"/>
      <c r="M32" s="564"/>
      <c r="N32" s="564"/>
      <c r="O32" s="565"/>
      <c r="P32" s="108" t="s">
        <v>728</v>
      </c>
      <c r="Q32" s="108"/>
      <c r="R32" s="108"/>
      <c r="S32" s="108"/>
      <c r="T32" s="108"/>
      <c r="U32" s="108"/>
      <c r="V32" s="108"/>
      <c r="W32" s="108"/>
      <c r="X32" s="109"/>
      <c r="Y32" s="470" t="s">
        <v>12</v>
      </c>
      <c r="Z32" s="530"/>
      <c r="AA32" s="531"/>
      <c r="AB32" s="460" t="s">
        <v>729</v>
      </c>
      <c r="AC32" s="460"/>
      <c r="AD32" s="460"/>
      <c r="AE32" s="218">
        <v>1491</v>
      </c>
      <c r="AF32" s="219"/>
      <c r="AG32" s="219"/>
      <c r="AH32" s="219"/>
      <c r="AI32" s="218">
        <v>728</v>
      </c>
      <c r="AJ32" s="219"/>
      <c r="AK32" s="219"/>
      <c r="AL32" s="219"/>
      <c r="AM32" s="218">
        <v>230</v>
      </c>
      <c r="AN32" s="219"/>
      <c r="AO32" s="219"/>
      <c r="AP32" s="219"/>
      <c r="AQ32" s="336" t="s">
        <v>722</v>
      </c>
      <c r="AR32" s="208"/>
      <c r="AS32" s="208"/>
      <c r="AT32" s="337"/>
      <c r="AU32" s="219" t="s">
        <v>722</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729</v>
      </c>
      <c r="AC33" s="522"/>
      <c r="AD33" s="522"/>
      <c r="AE33" s="218">
        <v>1788</v>
      </c>
      <c r="AF33" s="219"/>
      <c r="AG33" s="219"/>
      <c r="AH33" s="219"/>
      <c r="AI33" s="218">
        <v>736</v>
      </c>
      <c r="AJ33" s="219"/>
      <c r="AK33" s="219"/>
      <c r="AL33" s="219"/>
      <c r="AM33" s="218">
        <v>270</v>
      </c>
      <c r="AN33" s="219"/>
      <c r="AO33" s="219"/>
      <c r="AP33" s="219"/>
      <c r="AQ33" s="336" t="s">
        <v>722</v>
      </c>
      <c r="AR33" s="208"/>
      <c r="AS33" s="208"/>
      <c r="AT33" s="337"/>
      <c r="AU33" s="219">
        <v>270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83.4</v>
      </c>
      <c r="AF34" s="219"/>
      <c r="AG34" s="219"/>
      <c r="AH34" s="219"/>
      <c r="AI34" s="218">
        <v>98.9</v>
      </c>
      <c r="AJ34" s="219"/>
      <c r="AK34" s="219"/>
      <c r="AL34" s="219"/>
      <c r="AM34" s="218">
        <v>85.2</v>
      </c>
      <c r="AN34" s="219"/>
      <c r="AO34" s="219"/>
      <c r="AP34" s="219"/>
      <c r="AQ34" s="336" t="s">
        <v>722</v>
      </c>
      <c r="AR34" s="208"/>
      <c r="AS34" s="208"/>
      <c r="AT34" s="337"/>
      <c r="AU34" s="219" t="s">
        <v>722</v>
      </c>
      <c r="AV34" s="219"/>
      <c r="AW34" s="219"/>
      <c r="AX34" s="221"/>
    </row>
    <row r="35" spans="1:51" ht="23.25" customHeight="1" x14ac:dyDescent="0.15">
      <c r="A35" s="228" t="s">
        <v>381</v>
      </c>
      <c r="B35" s="229"/>
      <c r="C35" s="229"/>
      <c r="D35" s="229"/>
      <c r="E35" s="229"/>
      <c r="F35" s="230"/>
      <c r="G35" s="234" t="s">
        <v>730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731</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729</v>
      </c>
      <c r="AC101" s="460"/>
      <c r="AD101" s="460"/>
      <c r="AE101" s="282">
        <v>4006</v>
      </c>
      <c r="AF101" s="282"/>
      <c r="AG101" s="282"/>
      <c r="AH101" s="282"/>
      <c r="AI101" s="282">
        <v>2594</v>
      </c>
      <c r="AJ101" s="282"/>
      <c r="AK101" s="282"/>
      <c r="AL101" s="282"/>
      <c r="AM101" s="282">
        <v>451</v>
      </c>
      <c r="AN101" s="282"/>
      <c r="AO101" s="282"/>
      <c r="AP101" s="282"/>
      <c r="AQ101" s="282" t="s">
        <v>754</v>
      </c>
      <c r="AR101" s="282"/>
      <c r="AS101" s="282"/>
      <c r="AT101" s="282"/>
      <c r="AU101" s="218" t="s">
        <v>754</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729</v>
      </c>
      <c r="AC102" s="460"/>
      <c r="AD102" s="460"/>
      <c r="AE102" s="282">
        <v>3456</v>
      </c>
      <c r="AF102" s="282"/>
      <c r="AG102" s="282"/>
      <c r="AH102" s="282"/>
      <c r="AI102" s="282">
        <v>1569</v>
      </c>
      <c r="AJ102" s="282"/>
      <c r="AK102" s="282"/>
      <c r="AL102" s="282"/>
      <c r="AM102" s="282">
        <v>411</v>
      </c>
      <c r="AN102" s="282"/>
      <c r="AO102" s="282"/>
      <c r="AP102" s="282"/>
      <c r="AQ102" s="282" t="s">
        <v>754</v>
      </c>
      <c r="AR102" s="282"/>
      <c r="AS102" s="282"/>
      <c r="AT102" s="282"/>
      <c r="AU102" s="225" t="s">
        <v>754</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732</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733</v>
      </c>
      <c r="AC116" s="462"/>
      <c r="AD116" s="463"/>
      <c r="AE116" s="282">
        <v>1938002</v>
      </c>
      <c r="AF116" s="282"/>
      <c r="AG116" s="282"/>
      <c r="AH116" s="282"/>
      <c r="AI116" s="282">
        <v>2321492</v>
      </c>
      <c r="AJ116" s="282"/>
      <c r="AK116" s="282"/>
      <c r="AL116" s="282"/>
      <c r="AM116" s="282">
        <v>3295628</v>
      </c>
      <c r="AN116" s="282"/>
      <c r="AO116" s="282"/>
      <c r="AP116" s="282"/>
      <c r="AQ116" s="218" t="s">
        <v>754</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734</v>
      </c>
      <c r="AC117" s="472"/>
      <c r="AD117" s="473"/>
      <c r="AE117" s="550" t="s">
        <v>735</v>
      </c>
      <c r="AF117" s="550"/>
      <c r="AG117" s="550"/>
      <c r="AH117" s="550"/>
      <c r="AI117" s="550" t="s">
        <v>770</v>
      </c>
      <c r="AJ117" s="550"/>
      <c r="AK117" s="550"/>
      <c r="AL117" s="550"/>
      <c r="AM117" s="550" t="s">
        <v>771</v>
      </c>
      <c r="AN117" s="550"/>
      <c r="AO117" s="550"/>
      <c r="AP117" s="550"/>
      <c r="AQ117" s="550" t="s">
        <v>767</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722</v>
      </c>
      <c r="AR133" s="200"/>
      <c r="AS133" s="136" t="s">
        <v>233</v>
      </c>
      <c r="AT133" s="137"/>
      <c r="AU133" s="201" t="s">
        <v>722</v>
      </c>
      <c r="AV133" s="201"/>
      <c r="AW133" s="136" t="s">
        <v>179</v>
      </c>
      <c r="AX133" s="196"/>
      <c r="AY133">
        <f>$AY$132</f>
        <v>1</v>
      </c>
    </row>
    <row r="134" spans="1:51" ht="39.75" customHeight="1" x14ac:dyDescent="0.15">
      <c r="A134" s="190"/>
      <c r="B134" s="187"/>
      <c r="C134" s="181"/>
      <c r="D134" s="187"/>
      <c r="E134" s="181"/>
      <c r="F134" s="182"/>
      <c r="G134" s="107" t="s">
        <v>738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738</v>
      </c>
      <c r="AC134" s="206"/>
      <c r="AD134" s="206"/>
      <c r="AE134" s="207" t="s">
        <v>722</v>
      </c>
      <c r="AF134" s="208"/>
      <c r="AG134" s="208"/>
      <c r="AH134" s="208"/>
      <c r="AI134" s="207" t="s">
        <v>722</v>
      </c>
      <c r="AJ134" s="208"/>
      <c r="AK134" s="208"/>
      <c r="AL134" s="208"/>
      <c r="AM134" s="207" t="s">
        <v>768</v>
      </c>
      <c r="AN134" s="208"/>
      <c r="AO134" s="208"/>
      <c r="AP134" s="208"/>
      <c r="AQ134" s="207" t="s">
        <v>722</v>
      </c>
      <c r="AR134" s="208"/>
      <c r="AS134" s="208"/>
      <c r="AT134" s="208"/>
      <c r="AU134" s="207" t="s">
        <v>722</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738</v>
      </c>
      <c r="AC135" s="214"/>
      <c r="AD135" s="214"/>
      <c r="AE135" s="207" t="s">
        <v>722</v>
      </c>
      <c r="AF135" s="208"/>
      <c r="AG135" s="208"/>
      <c r="AH135" s="208"/>
      <c r="AI135" s="207" t="s">
        <v>722</v>
      </c>
      <c r="AJ135" s="208"/>
      <c r="AK135" s="208"/>
      <c r="AL135" s="208"/>
      <c r="AM135" s="207" t="s">
        <v>768</v>
      </c>
      <c r="AN135" s="208"/>
      <c r="AO135" s="208"/>
      <c r="AP135" s="208"/>
      <c r="AQ135" s="207" t="s">
        <v>722</v>
      </c>
      <c r="AR135" s="208"/>
      <c r="AS135" s="208"/>
      <c r="AT135" s="208"/>
      <c r="AU135" s="207" t="s">
        <v>722</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769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27"/>
      <c r="E430" s="175" t="s">
        <v>400</v>
      </c>
      <c r="F430" s="893"/>
      <c r="G430" s="894" t="s">
        <v>252</v>
      </c>
      <c r="H430" s="126"/>
      <c r="I430" s="126"/>
      <c r="J430" s="895" t="s">
        <v>722</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722</v>
      </c>
      <c r="AF432" s="201"/>
      <c r="AG432" s="136" t="s">
        <v>233</v>
      </c>
      <c r="AH432" s="137"/>
      <c r="AI432" s="335"/>
      <c r="AJ432" s="335"/>
      <c r="AK432" s="335"/>
      <c r="AL432" s="157"/>
      <c r="AM432" s="335"/>
      <c r="AN432" s="335"/>
      <c r="AO432" s="335"/>
      <c r="AP432" s="157"/>
      <c r="AQ432" s="250" t="s">
        <v>722</v>
      </c>
      <c r="AR432" s="201"/>
      <c r="AS432" s="136" t="s">
        <v>233</v>
      </c>
      <c r="AT432" s="137"/>
      <c r="AU432" s="201" t="s">
        <v>722</v>
      </c>
      <c r="AV432" s="201"/>
      <c r="AW432" s="136" t="s">
        <v>179</v>
      </c>
      <c r="AX432" s="196"/>
      <c r="AY432">
        <f>$AY$431</f>
        <v>1</v>
      </c>
    </row>
    <row r="433" spans="1:51" ht="23.25" customHeight="1" x14ac:dyDescent="0.15">
      <c r="A433" s="190"/>
      <c r="B433" s="187"/>
      <c r="C433" s="181"/>
      <c r="D433" s="187"/>
      <c r="E433" s="338"/>
      <c r="F433" s="339"/>
      <c r="G433" s="107" t="s">
        <v>738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738</v>
      </c>
      <c r="AC433" s="214"/>
      <c r="AD433" s="214"/>
      <c r="AE433" s="336" t="s">
        <v>722</v>
      </c>
      <c r="AF433" s="208"/>
      <c r="AG433" s="208"/>
      <c r="AH433" s="208"/>
      <c r="AI433" s="336" t="s">
        <v>722</v>
      </c>
      <c r="AJ433" s="208"/>
      <c r="AK433" s="208"/>
      <c r="AL433" s="208"/>
      <c r="AM433" s="336" t="s">
        <v>768</v>
      </c>
      <c r="AN433" s="208"/>
      <c r="AO433" s="208"/>
      <c r="AP433" s="337"/>
      <c r="AQ433" s="336" t="s">
        <v>722</v>
      </c>
      <c r="AR433" s="208"/>
      <c r="AS433" s="208"/>
      <c r="AT433" s="337"/>
      <c r="AU433" s="208" t="s">
        <v>722</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738</v>
      </c>
      <c r="AC434" s="206"/>
      <c r="AD434" s="206"/>
      <c r="AE434" s="336" t="s">
        <v>722</v>
      </c>
      <c r="AF434" s="208"/>
      <c r="AG434" s="208"/>
      <c r="AH434" s="337"/>
      <c r="AI434" s="336" t="s">
        <v>722</v>
      </c>
      <c r="AJ434" s="208"/>
      <c r="AK434" s="208"/>
      <c r="AL434" s="208"/>
      <c r="AM434" s="336" t="s">
        <v>768</v>
      </c>
      <c r="AN434" s="208"/>
      <c r="AO434" s="208"/>
      <c r="AP434" s="337"/>
      <c r="AQ434" s="336" t="s">
        <v>722</v>
      </c>
      <c r="AR434" s="208"/>
      <c r="AS434" s="208"/>
      <c r="AT434" s="337"/>
      <c r="AU434" s="208" t="s">
        <v>722</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722</v>
      </c>
      <c r="AF435" s="208"/>
      <c r="AG435" s="208"/>
      <c r="AH435" s="337"/>
      <c r="AI435" s="336" t="s">
        <v>722</v>
      </c>
      <c r="AJ435" s="208"/>
      <c r="AK435" s="208"/>
      <c r="AL435" s="208"/>
      <c r="AM435" s="336" t="s">
        <v>768</v>
      </c>
      <c r="AN435" s="208"/>
      <c r="AO435" s="208"/>
      <c r="AP435" s="337"/>
      <c r="AQ435" s="336" t="s">
        <v>722</v>
      </c>
      <c r="AR435" s="208"/>
      <c r="AS435" s="208"/>
      <c r="AT435" s="337"/>
      <c r="AU435" s="208" t="s">
        <v>722</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722</v>
      </c>
      <c r="AF457" s="201"/>
      <c r="AG457" s="136" t="s">
        <v>233</v>
      </c>
      <c r="AH457" s="137"/>
      <c r="AI457" s="335"/>
      <c r="AJ457" s="335"/>
      <c r="AK457" s="335"/>
      <c r="AL457" s="157"/>
      <c r="AM457" s="335"/>
      <c r="AN457" s="335"/>
      <c r="AO457" s="335"/>
      <c r="AP457" s="157"/>
      <c r="AQ457" s="250" t="s">
        <v>722</v>
      </c>
      <c r="AR457" s="201"/>
      <c r="AS457" s="136" t="s">
        <v>233</v>
      </c>
      <c r="AT457" s="137"/>
      <c r="AU457" s="201" t="s">
        <v>722</v>
      </c>
      <c r="AV457" s="201"/>
      <c r="AW457" s="136" t="s">
        <v>179</v>
      </c>
      <c r="AX457" s="196"/>
      <c r="AY457">
        <f>$AY$456</f>
        <v>1</v>
      </c>
    </row>
    <row r="458" spans="1:51" ht="23.25" hidden="1" customHeight="1" x14ac:dyDescent="0.15">
      <c r="A458" s="190"/>
      <c r="B458" s="187"/>
      <c r="C458" s="181"/>
      <c r="D458" s="187"/>
      <c r="E458" s="338"/>
      <c r="F458" s="339"/>
      <c r="G458" s="107" t="s">
        <v>738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738</v>
      </c>
      <c r="AC458" s="214"/>
      <c r="AD458" s="214"/>
      <c r="AE458" s="336" t="s">
        <v>722</v>
      </c>
      <c r="AF458" s="208"/>
      <c r="AG458" s="208"/>
      <c r="AH458" s="208"/>
      <c r="AI458" s="336" t="s">
        <v>722</v>
      </c>
      <c r="AJ458" s="208"/>
      <c r="AK458" s="208"/>
      <c r="AL458" s="208"/>
      <c r="AM458" s="336"/>
      <c r="AN458" s="208"/>
      <c r="AO458" s="208"/>
      <c r="AP458" s="337"/>
      <c r="AQ458" s="336" t="s">
        <v>722</v>
      </c>
      <c r="AR458" s="208"/>
      <c r="AS458" s="208"/>
      <c r="AT458" s="337"/>
      <c r="AU458" s="208" t="s">
        <v>722</v>
      </c>
      <c r="AV458" s="208"/>
      <c r="AW458" s="208"/>
      <c r="AX458" s="209"/>
      <c r="AY458">
        <f t="shared" ref="AY458:AY460" si="68">$AY$456</f>
        <v>1</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738</v>
      </c>
      <c r="AC459" s="206"/>
      <c r="AD459" s="206"/>
      <c r="AE459" s="336" t="s">
        <v>722</v>
      </c>
      <c r="AF459" s="208"/>
      <c r="AG459" s="208"/>
      <c r="AH459" s="337"/>
      <c r="AI459" s="336" t="s">
        <v>722</v>
      </c>
      <c r="AJ459" s="208"/>
      <c r="AK459" s="208"/>
      <c r="AL459" s="208"/>
      <c r="AM459" s="336"/>
      <c r="AN459" s="208"/>
      <c r="AO459" s="208"/>
      <c r="AP459" s="337"/>
      <c r="AQ459" s="336" t="s">
        <v>722</v>
      </c>
      <c r="AR459" s="208"/>
      <c r="AS459" s="208"/>
      <c r="AT459" s="337"/>
      <c r="AU459" s="208" t="s">
        <v>722</v>
      </c>
      <c r="AV459" s="208"/>
      <c r="AW459" s="208"/>
      <c r="AX459" s="209"/>
      <c r="AY459">
        <f t="shared" si="68"/>
        <v>1</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722</v>
      </c>
      <c r="AF460" s="208"/>
      <c r="AG460" s="208"/>
      <c r="AH460" s="337"/>
      <c r="AI460" s="336" t="s">
        <v>722</v>
      </c>
      <c r="AJ460" s="208"/>
      <c r="AK460" s="208"/>
      <c r="AL460" s="208"/>
      <c r="AM460" s="336"/>
      <c r="AN460" s="208"/>
      <c r="AO460" s="208"/>
      <c r="AP460" s="337"/>
      <c r="AQ460" s="336" t="s">
        <v>722</v>
      </c>
      <c r="AR460" s="208"/>
      <c r="AS460" s="208"/>
      <c r="AT460" s="337"/>
      <c r="AU460" s="208" t="s">
        <v>722</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768</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63.9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743</v>
      </c>
      <c r="AE702" s="342"/>
      <c r="AF702" s="342"/>
      <c r="AG702" s="379" t="s">
        <v>746</v>
      </c>
      <c r="AH702" s="380"/>
      <c r="AI702" s="380"/>
      <c r="AJ702" s="380"/>
      <c r="AK702" s="380"/>
      <c r="AL702" s="380"/>
      <c r="AM702" s="380"/>
      <c r="AN702" s="380"/>
      <c r="AO702" s="380"/>
      <c r="AP702" s="380"/>
      <c r="AQ702" s="380"/>
      <c r="AR702" s="380"/>
      <c r="AS702" s="380"/>
      <c r="AT702" s="380"/>
      <c r="AU702" s="380"/>
      <c r="AV702" s="380"/>
      <c r="AW702" s="380"/>
      <c r="AX702" s="381"/>
    </row>
    <row r="703" spans="1:51" ht="63.9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743</v>
      </c>
      <c r="AE703" s="323"/>
      <c r="AF703" s="323"/>
      <c r="AG703" s="104" t="s">
        <v>747</v>
      </c>
      <c r="AH703" s="105"/>
      <c r="AI703" s="105"/>
      <c r="AJ703" s="105"/>
      <c r="AK703" s="105"/>
      <c r="AL703" s="105"/>
      <c r="AM703" s="105"/>
      <c r="AN703" s="105"/>
      <c r="AO703" s="105"/>
      <c r="AP703" s="105"/>
      <c r="AQ703" s="105"/>
      <c r="AR703" s="105"/>
      <c r="AS703" s="105"/>
      <c r="AT703" s="105"/>
      <c r="AU703" s="105"/>
      <c r="AV703" s="105"/>
      <c r="AW703" s="105"/>
      <c r="AX703" s="106"/>
    </row>
    <row r="704" spans="1:51" ht="63.9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743</v>
      </c>
      <c r="AE704" s="781"/>
      <c r="AF704" s="781"/>
      <c r="AG704" s="168" t="s">
        <v>748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749</v>
      </c>
      <c r="AE705" s="713"/>
      <c r="AF705" s="713"/>
      <c r="AG705" s="128" t="s">
        <v>745</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1"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749</v>
      </c>
      <c r="AE708" s="603"/>
      <c r="AF708" s="603"/>
      <c r="AG708" s="740" t="s">
        <v>745</v>
      </c>
      <c r="AH708" s="741"/>
      <c r="AI708" s="741"/>
      <c r="AJ708" s="741"/>
      <c r="AK708" s="741"/>
      <c r="AL708" s="741"/>
      <c r="AM708" s="741"/>
      <c r="AN708" s="741"/>
      <c r="AO708" s="741"/>
      <c r="AP708" s="741"/>
      <c r="AQ708" s="741"/>
      <c r="AR708" s="741"/>
      <c r="AS708" s="741"/>
      <c r="AT708" s="741"/>
      <c r="AU708" s="741"/>
      <c r="AV708" s="741"/>
      <c r="AW708" s="741"/>
      <c r="AX708" s="742"/>
    </row>
    <row r="709" spans="1:50" ht="63.9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743</v>
      </c>
      <c r="AE709" s="323"/>
      <c r="AF709" s="323"/>
      <c r="AG709" s="104" t="s">
        <v>781</v>
      </c>
      <c r="AH709" s="105"/>
      <c r="AI709" s="105"/>
      <c r="AJ709" s="105"/>
      <c r="AK709" s="105"/>
      <c r="AL709" s="105"/>
      <c r="AM709" s="105"/>
      <c r="AN709" s="105"/>
      <c r="AO709" s="105"/>
      <c r="AP709" s="105"/>
      <c r="AQ709" s="105"/>
      <c r="AR709" s="105"/>
      <c r="AS709" s="105"/>
      <c r="AT709" s="105"/>
      <c r="AU709" s="105"/>
      <c r="AV709" s="105"/>
      <c r="AW709" s="105"/>
      <c r="AX709" s="106"/>
    </row>
    <row r="710" spans="1:50" ht="63.9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743</v>
      </c>
      <c r="AE710" s="323"/>
      <c r="AF710" s="323"/>
      <c r="AG710" s="104" t="s">
        <v>750</v>
      </c>
      <c r="AH710" s="105"/>
      <c r="AI710" s="105"/>
      <c r="AJ710" s="105"/>
      <c r="AK710" s="105"/>
      <c r="AL710" s="105"/>
      <c r="AM710" s="105"/>
      <c r="AN710" s="105"/>
      <c r="AO710" s="105"/>
      <c r="AP710" s="105"/>
      <c r="AQ710" s="105"/>
      <c r="AR710" s="105"/>
      <c r="AS710" s="105"/>
      <c r="AT710" s="105"/>
      <c r="AU710" s="105"/>
      <c r="AV710" s="105"/>
      <c r="AW710" s="105"/>
      <c r="AX710" s="106"/>
    </row>
    <row r="711" spans="1:50" ht="63.9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743</v>
      </c>
      <c r="AE711" s="323"/>
      <c r="AF711" s="323"/>
      <c r="AG711" s="104" t="s">
        <v>751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749</v>
      </c>
      <c r="AE712" s="781"/>
      <c r="AF712" s="781"/>
      <c r="AG712" s="805" t="s">
        <v>745</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749</v>
      </c>
      <c r="AE713" s="323"/>
      <c r="AF713" s="661"/>
      <c r="AG713" s="104" t="s">
        <v>745</v>
      </c>
      <c r="AH713" s="105"/>
      <c r="AI713" s="105"/>
      <c r="AJ713" s="105"/>
      <c r="AK713" s="105"/>
      <c r="AL713" s="105"/>
      <c r="AM713" s="105"/>
      <c r="AN713" s="105"/>
      <c r="AO713" s="105"/>
      <c r="AP713" s="105"/>
      <c r="AQ713" s="105"/>
      <c r="AR713" s="105"/>
      <c r="AS713" s="105"/>
      <c r="AT713" s="105"/>
      <c r="AU713" s="105"/>
      <c r="AV713" s="105"/>
      <c r="AW713" s="105"/>
      <c r="AX713" s="106"/>
    </row>
    <row r="714" spans="1:50" ht="63.9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743</v>
      </c>
      <c r="AE714" s="803"/>
      <c r="AF714" s="804"/>
      <c r="AG714" s="734" t="s">
        <v>752</v>
      </c>
      <c r="AH714" s="735"/>
      <c r="AI714" s="735"/>
      <c r="AJ714" s="735"/>
      <c r="AK714" s="735"/>
      <c r="AL714" s="735"/>
      <c r="AM714" s="735"/>
      <c r="AN714" s="735"/>
      <c r="AO714" s="735"/>
      <c r="AP714" s="735"/>
      <c r="AQ714" s="735"/>
      <c r="AR714" s="735"/>
      <c r="AS714" s="735"/>
      <c r="AT714" s="735"/>
      <c r="AU714" s="735"/>
      <c r="AV714" s="735"/>
      <c r="AW714" s="735"/>
      <c r="AX714" s="736"/>
    </row>
    <row r="715" spans="1:50" ht="63.9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773</v>
      </c>
      <c r="AE715" s="603"/>
      <c r="AF715" s="654"/>
      <c r="AG715" s="740" t="s">
        <v>776</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743</v>
      </c>
      <c r="AE716" s="625"/>
      <c r="AF716" s="625"/>
      <c r="AG716" s="104" t="s">
        <v>753</v>
      </c>
      <c r="AH716" s="105"/>
      <c r="AI716" s="105"/>
      <c r="AJ716" s="105"/>
      <c r="AK716" s="105"/>
      <c r="AL716" s="105"/>
      <c r="AM716" s="105"/>
      <c r="AN716" s="105"/>
      <c r="AO716" s="105"/>
      <c r="AP716" s="105"/>
      <c r="AQ716" s="105"/>
      <c r="AR716" s="105"/>
      <c r="AS716" s="105"/>
      <c r="AT716" s="105"/>
      <c r="AU716" s="105"/>
      <c r="AV716" s="105"/>
      <c r="AW716" s="105"/>
      <c r="AX716" s="106"/>
    </row>
    <row r="717" spans="1:50" ht="35.1"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743</v>
      </c>
      <c r="AE717" s="323"/>
      <c r="AF717" s="323"/>
      <c r="AG717" s="104" t="s">
        <v>772</v>
      </c>
      <c r="AH717" s="105"/>
      <c r="AI717" s="105"/>
      <c r="AJ717" s="105"/>
      <c r="AK717" s="105"/>
      <c r="AL717" s="105"/>
      <c r="AM717" s="105"/>
      <c r="AN717" s="105"/>
      <c r="AO717" s="105"/>
      <c r="AP717" s="105"/>
      <c r="AQ717" s="105"/>
      <c r="AR717" s="105"/>
      <c r="AS717" s="105"/>
      <c r="AT717" s="105"/>
      <c r="AU717" s="105"/>
      <c r="AV717" s="105"/>
      <c r="AW717" s="105"/>
      <c r="AX717" s="106"/>
    </row>
    <row r="718" spans="1:50" ht="63.9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743</v>
      </c>
      <c r="AE718" s="323"/>
      <c r="AF718" s="323"/>
      <c r="AG718" s="130" t="s">
        <v>778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749</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t="s">
        <v>738</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779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780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hidden="1" customHeight="1" x14ac:dyDescent="0.15">
      <c r="A737" s="986" t="s">
        <v>673</v>
      </c>
      <c r="B737" s="211"/>
      <c r="C737" s="211"/>
      <c r="D737" s="212"/>
      <c r="E737" s="950"/>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hidden="1" customHeight="1" x14ac:dyDescent="0.15">
      <c r="A738" s="361" t="s">
        <v>398</v>
      </c>
      <c r="B738" s="361"/>
      <c r="C738" s="361"/>
      <c r="D738" s="361"/>
      <c r="E738" s="950"/>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hidden="1" customHeight="1" x14ac:dyDescent="0.15">
      <c r="A739" s="361" t="s">
        <v>397</v>
      </c>
      <c r="B739" s="361"/>
      <c r="C739" s="361"/>
      <c r="D739" s="361"/>
      <c r="E739" s="950"/>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hidden="1" customHeight="1" x14ac:dyDescent="0.15">
      <c r="A740" s="361" t="s">
        <v>396</v>
      </c>
      <c r="B740" s="361"/>
      <c r="C740" s="361"/>
      <c r="D740" s="361"/>
      <c r="E740" s="950"/>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hidden="1" customHeight="1" x14ac:dyDescent="0.15">
      <c r="A741" s="361" t="s">
        <v>395</v>
      </c>
      <c r="B741" s="361"/>
      <c r="C741" s="361"/>
      <c r="D741" s="361"/>
      <c r="E741" s="950"/>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t="s">
        <v>739</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t="s">
        <v>740</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t="s">
        <v>741</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t="s">
        <v>742</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t="s">
        <v>711</v>
      </c>
      <c r="F746" s="954"/>
      <c r="G746" s="954"/>
      <c r="H746" s="100" t="str">
        <f>IF(E746="","","-")</f>
        <v>-</v>
      </c>
      <c r="I746" s="954"/>
      <c r="J746" s="954"/>
      <c r="K746" s="100" t="str">
        <f>IF(I746="","","-")</f>
        <v/>
      </c>
      <c r="L746" s="955">
        <v>613</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711</v>
      </c>
      <c r="F747" s="954"/>
      <c r="G747" s="954"/>
      <c r="H747" s="100" t="str">
        <f>IF(E747="","","-")</f>
        <v>-</v>
      </c>
      <c r="I747" s="954"/>
      <c r="J747" s="954"/>
      <c r="K747" s="100" t="str">
        <f>IF(I747="","","-")</f>
        <v/>
      </c>
      <c r="L747" s="955">
        <v>623</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thickBot="1" x14ac:dyDescent="0.2">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774</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763</v>
      </c>
      <c r="H789" s="669"/>
      <c r="I789" s="669"/>
      <c r="J789" s="669"/>
      <c r="K789" s="670"/>
      <c r="L789" s="662" t="s">
        <v>775</v>
      </c>
      <c r="M789" s="663"/>
      <c r="N789" s="663"/>
      <c r="O789" s="663"/>
      <c r="P789" s="663"/>
      <c r="Q789" s="663"/>
      <c r="R789" s="663"/>
      <c r="S789" s="663"/>
      <c r="T789" s="663"/>
      <c r="U789" s="663"/>
      <c r="V789" s="663"/>
      <c r="W789" s="663"/>
      <c r="X789" s="664"/>
      <c r="Y789" s="382">
        <v>269</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t="s">
        <v>764</v>
      </c>
      <c r="H790" s="605"/>
      <c r="I790" s="605"/>
      <c r="J790" s="605"/>
      <c r="K790" s="606"/>
      <c r="L790" s="596"/>
      <c r="M790" s="597"/>
      <c r="N790" s="597"/>
      <c r="O790" s="597"/>
      <c r="P790" s="597"/>
      <c r="Q790" s="597"/>
      <c r="R790" s="597"/>
      <c r="S790" s="597"/>
      <c r="T790" s="597"/>
      <c r="U790" s="597"/>
      <c r="V790" s="597"/>
      <c r="W790" s="597"/>
      <c r="X790" s="598"/>
      <c r="Y790" s="599">
        <v>28</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765</v>
      </c>
      <c r="H791" s="605"/>
      <c r="I791" s="605"/>
      <c r="J791" s="605"/>
      <c r="K791" s="606"/>
      <c r="L791" s="596"/>
      <c r="M791" s="597"/>
      <c r="N791" s="597"/>
      <c r="O791" s="597"/>
      <c r="P791" s="597"/>
      <c r="Q791" s="597"/>
      <c r="R791" s="597"/>
      <c r="S791" s="597"/>
      <c r="T791" s="597"/>
      <c r="U791" s="597"/>
      <c r="V791" s="597"/>
      <c r="W791" s="597"/>
      <c r="X791" s="598"/>
      <c r="Y791" s="599">
        <v>5</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t="s">
        <v>766</v>
      </c>
      <c r="H792" s="605"/>
      <c r="I792" s="605"/>
      <c r="J792" s="605"/>
      <c r="K792" s="606"/>
      <c r="L792" s="596"/>
      <c r="M792" s="597"/>
      <c r="N792" s="597"/>
      <c r="O792" s="597"/>
      <c r="P792" s="597"/>
      <c r="Q792" s="597"/>
      <c r="R792" s="597"/>
      <c r="S792" s="597"/>
      <c r="T792" s="597"/>
      <c r="U792" s="597"/>
      <c r="V792" s="597"/>
      <c r="W792" s="597"/>
      <c r="X792" s="598"/>
      <c r="Y792" s="599">
        <v>2</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304</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755</v>
      </c>
      <c r="D845" s="343"/>
      <c r="E845" s="343"/>
      <c r="F845" s="343"/>
      <c r="G845" s="343"/>
      <c r="H845" s="343"/>
      <c r="I845" s="343"/>
      <c r="J845" s="344">
        <v>2000020170003</v>
      </c>
      <c r="K845" s="345"/>
      <c r="L845" s="345"/>
      <c r="M845" s="345"/>
      <c r="N845" s="345"/>
      <c r="O845" s="345"/>
      <c r="P845" s="359" t="s">
        <v>761</v>
      </c>
      <c r="Q845" s="346"/>
      <c r="R845" s="346"/>
      <c r="S845" s="346"/>
      <c r="T845" s="346"/>
      <c r="U845" s="346"/>
      <c r="V845" s="346"/>
      <c r="W845" s="346"/>
      <c r="X845" s="346"/>
      <c r="Y845" s="347">
        <v>304</v>
      </c>
      <c r="Z845" s="348"/>
      <c r="AA845" s="348"/>
      <c r="AB845" s="349"/>
      <c r="AC845" s="350" t="s">
        <v>762</v>
      </c>
      <c r="AD845" s="351"/>
      <c r="AE845" s="351"/>
      <c r="AF845" s="351"/>
      <c r="AG845" s="351"/>
      <c r="AH845" s="366" t="s">
        <v>754</v>
      </c>
      <c r="AI845" s="367"/>
      <c r="AJ845" s="367"/>
      <c r="AK845" s="367"/>
      <c r="AL845" s="354" t="s">
        <v>754</v>
      </c>
      <c r="AM845" s="355"/>
      <c r="AN845" s="355"/>
      <c r="AO845" s="356"/>
      <c r="AP845" s="357" t="s">
        <v>754</v>
      </c>
      <c r="AQ845" s="357"/>
      <c r="AR845" s="357"/>
      <c r="AS845" s="357"/>
      <c r="AT845" s="357"/>
      <c r="AU845" s="357"/>
      <c r="AV845" s="357"/>
      <c r="AW845" s="357"/>
      <c r="AX845" s="357"/>
    </row>
    <row r="846" spans="1:51" ht="30" customHeight="1" x14ac:dyDescent="0.15">
      <c r="A846" s="370">
        <v>2</v>
      </c>
      <c r="B846" s="370">
        <v>1</v>
      </c>
      <c r="C846" s="358" t="s">
        <v>756</v>
      </c>
      <c r="D846" s="343"/>
      <c r="E846" s="343"/>
      <c r="F846" s="343"/>
      <c r="G846" s="343"/>
      <c r="H846" s="343"/>
      <c r="I846" s="343"/>
      <c r="J846" s="344">
        <v>4000020030007</v>
      </c>
      <c r="K846" s="345"/>
      <c r="L846" s="345"/>
      <c r="M846" s="345"/>
      <c r="N846" s="345"/>
      <c r="O846" s="345"/>
      <c r="P846" s="359" t="s">
        <v>761</v>
      </c>
      <c r="Q846" s="346"/>
      <c r="R846" s="346"/>
      <c r="S846" s="346"/>
      <c r="T846" s="346"/>
      <c r="U846" s="346"/>
      <c r="V846" s="346"/>
      <c r="W846" s="346"/>
      <c r="X846" s="346"/>
      <c r="Y846" s="347">
        <v>196</v>
      </c>
      <c r="Z846" s="348"/>
      <c r="AA846" s="348"/>
      <c r="AB846" s="349"/>
      <c r="AC846" s="350" t="s">
        <v>762</v>
      </c>
      <c r="AD846" s="351"/>
      <c r="AE846" s="351"/>
      <c r="AF846" s="351"/>
      <c r="AG846" s="351"/>
      <c r="AH846" s="366" t="s">
        <v>754</v>
      </c>
      <c r="AI846" s="367"/>
      <c r="AJ846" s="367"/>
      <c r="AK846" s="367"/>
      <c r="AL846" s="354" t="s">
        <v>754</v>
      </c>
      <c r="AM846" s="355"/>
      <c r="AN846" s="355"/>
      <c r="AO846" s="356"/>
      <c r="AP846" s="357" t="s">
        <v>754</v>
      </c>
      <c r="AQ846" s="357"/>
      <c r="AR846" s="357"/>
      <c r="AS846" s="357"/>
      <c r="AT846" s="357"/>
      <c r="AU846" s="357"/>
      <c r="AV846" s="357"/>
      <c r="AW846" s="357"/>
      <c r="AX846" s="357"/>
      <c r="AY846">
        <f>COUNTA($C$846)</f>
        <v>1</v>
      </c>
    </row>
    <row r="847" spans="1:51" ht="30" customHeight="1" x14ac:dyDescent="0.15">
      <c r="A847" s="370">
        <v>3</v>
      </c>
      <c r="B847" s="370">
        <v>1</v>
      </c>
      <c r="C847" s="358" t="s">
        <v>757</v>
      </c>
      <c r="D847" s="343"/>
      <c r="E847" s="343"/>
      <c r="F847" s="343"/>
      <c r="G847" s="343"/>
      <c r="H847" s="343"/>
      <c r="I847" s="343"/>
      <c r="J847" s="344">
        <v>4000020210005</v>
      </c>
      <c r="K847" s="345"/>
      <c r="L847" s="345"/>
      <c r="M847" s="345"/>
      <c r="N847" s="345"/>
      <c r="O847" s="345"/>
      <c r="P847" s="359" t="s">
        <v>761</v>
      </c>
      <c r="Q847" s="346"/>
      <c r="R847" s="346"/>
      <c r="S847" s="346"/>
      <c r="T847" s="346"/>
      <c r="U847" s="346"/>
      <c r="V847" s="346"/>
      <c r="W847" s="346"/>
      <c r="X847" s="346"/>
      <c r="Y847" s="347">
        <v>101</v>
      </c>
      <c r="Z847" s="348"/>
      <c r="AA847" s="348"/>
      <c r="AB847" s="349"/>
      <c r="AC847" s="350" t="s">
        <v>762</v>
      </c>
      <c r="AD847" s="351"/>
      <c r="AE847" s="351"/>
      <c r="AF847" s="351"/>
      <c r="AG847" s="351"/>
      <c r="AH847" s="352" t="s">
        <v>754</v>
      </c>
      <c r="AI847" s="353"/>
      <c r="AJ847" s="353"/>
      <c r="AK847" s="353"/>
      <c r="AL847" s="354" t="s">
        <v>754</v>
      </c>
      <c r="AM847" s="355"/>
      <c r="AN847" s="355"/>
      <c r="AO847" s="356"/>
      <c r="AP847" s="357" t="s">
        <v>754</v>
      </c>
      <c r="AQ847" s="357"/>
      <c r="AR847" s="357"/>
      <c r="AS847" s="357"/>
      <c r="AT847" s="357"/>
      <c r="AU847" s="357"/>
      <c r="AV847" s="357"/>
      <c r="AW847" s="357"/>
      <c r="AX847" s="357"/>
      <c r="AY847">
        <f>COUNTA($C$847)</f>
        <v>1</v>
      </c>
    </row>
    <row r="848" spans="1:51" ht="30" customHeight="1" x14ac:dyDescent="0.15">
      <c r="A848" s="370">
        <v>4</v>
      </c>
      <c r="B848" s="370">
        <v>1</v>
      </c>
      <c r="C848" s="358" t="s">
        <v>758</v>
      </c>
      <c r="D848" s="343"/>
      <c r="E848" s="343"/>
      <c r="F848" s="343"/>
      <c r="G848" s="343"/>
      <c r="H848" s="343"/>
      <c r="I848" s="343"/>
      <c r="J848" s="344">
        <v>8000020040002</v>
      </c>
      <c r="K848" s="345"/>
      <c r="L848" s="345"/>
      <c r="M848" s="345"/>
      <c r="N848" s="345"/>
      <c r="O848" s="345"/>
      <c r="P848" s="359" t="s">
        <v>761</v>
      </c>
      <c r="Q848" s="346"/>
      <c r="R848" s="346"/>
      <c r="S848" s="346"/>
      <c r="T848" s="346"/>
      <c r="U848" s="346"/>
      <c r="V848" s="346"/>
      <c r="W848" s="346"/>
      <c r="X848" s="346"/>
      <c r="Y848" s="347">
        <v>79</v>
      </c>
      <c r="Z848" s="348"/>
      <c r="AA848" s="348"/>
      <c r="AB848" s="349"/>
      <c r="AC848" s="350" t="s">
        <v>762</v>
      </c>
      <c r="AD848" s="351"/>
      <c r="AE848" s="351"/>
      <c r="AF848" s="351"/>
      <c r="AG848" s="351"/>
      <c r="AH848" s="352" t="s">
        <v>754</v>
      </c>
      <c r="AI848" s="353"/>
      <c r="AJ848" s="353"/>
      <c r="AK848" s="353"/>
      <c r="AL848" s="354" t="s">
        <v>754</v>
      </c>
      <c r="AM848" s="355"/>
      <c r="AN848" s="355"/>
      <c r="AO848" s="356"/>
      <c r="AP848" s="357" t="s">
        <v>754</v>
      </c>
      <c r="AQ848" s="357"/>
      <c r="AR848" s="357"/>
      <c r="AS848" s="357"/>
      <c r="AT848" s="357"/>
      <c r="AU848" s="357"/>
      <c r="AV848" s="357"/>
      <c r="AW848" s="357"/>
      <c r="AX848" s="357"/>
      <c r="AY848">
        <f>COUNTA($C$848)</f>
        <v>1</v>
      </c>
    </row>
    <row r="849" spans="1:51" ht="30" customHeight="1" x14ac:dyDescent="0.15">
      <c r="A849" s="370">
        <v>5</v>
      </c>
      <c r="B849" s="370">
        <v>1</v>
      </c>
      <c r="C849" s="358" t="s">
        <v>759</v>
      </c>
      <c r="D849" s="343"/>
      <c r="E849" s="343"/>
      <c r="F849" s="343"/>
      <c r="G849" s="343"/>
      <c r="H849" s="343"/>
      <c r="I849" s="343"/>
      <c r="J849" s="344">
        <v>1000020440001</v>
      </c>
      <c r="K849" s="345"/>
      <c r="L849" s="345"/>
      <c r="M849" s="345"/>
      <c r="N849" s="345"/>
      <c r="O849" s="345"/>
      <c r="P849" s="359" t="s">
        <v>761</v>
      </c>
      <c r="Q849" s="346"/>
      <c r="R849" s="346"/>
      <c r="S849" s="346"/>
      <c r="T849" s="346"/>
      <c r="U849" s="346"/>
      <c r="V849" s="346"/>
      <c r="W849" s="346"/>
      <c r="X849" s="346"/>
      <c r="Y849" s="347">
        <v>72</v>
      </c>
      <c r="Z849" s="348"/>
      <c r="AA849" s="348"/>
      <c r="AB849" s="349"/>
      <c r="AC849" s="350" t="s">
        <v>762</v>
      </c>
      <c r="AD849" s="351"/>
      <c r="AE849" s="351"/>
      <c r="AF849" s="351"/>
      <c r="AG849" s="351"/>
      <c r="AH849" s="352" t="s">
        <v>754</v>
      </c>
      <c r="AI849" s="353"/>
      <c r="AJ849" s="353"/>
      <c r="AK849" s="353"/>
      <c r="AL849" s="354" t="s">
        <v>754</v>
      </c>
      <c r="AM849" s="355"/>
      <c r="AN849" s="355"/>
      <c r="AO849" s="356"/>
      <c r="AP849" s="357" t="s">
        <v>754</v>
      </c>
      <c r="AQ849" s="357"/>
      <c r="AR849" s="357"/>
      <c r="AS849" s="357"/>
      <c r="AT849" s="357"/>
      <c r="AU849" s="357"/>
      <c r="AV849" s="357"/>
      <c r="AW849" s="357"/>
      <c r="AX849" s="357"/>
      <c r="AY849">
        <f>COUNTA($C$849)</f>
        <v>1</v>
      </c>
    </row>
    <row r="850" spans="1:51" ht="30" customHeight="1" x14ac:dyDescent="0.15">
      <c r="A850" s="370">
        <v>6</v>
      </c>
      <c r="B850" s="370">
        <v>1</v>
      </c>
      <c r="C850" s="358" t="s">
        <v>760</v>
      </c>
      <c r="D850" s="343"/>
      <c r="E850" s="343"/>
      <c r="F850" s="343"/>
      <c r="G850" s="343"/>
      <c r="H850" s="343"/>
      <c r="I850" s="343"/>
      <c r="J850" s="344">
        <v>7000020340006</v>
      </c>
      <c r="K850" s="345"/>
      <c r="L850" s="345"/>
      <c r="M850" s="345"/>
      <c r="N850" s="345"/>
      <c r="O850" s="345"/>
      <c r="P850" s="359" t="s">
        <v>761</v>
      </c>
      <c r="Q850" s="346"/>
      <c r="R850" s="346"/>
      <c r="S850" s="346"/>
      <c r="T850" s="346"/>
      <c r="U850" s="346"/>
      <c r="V850" s="346"/>
      <c r="W850" s="346"/>
      <c r="X850" s="346"/>
      <c r="Y850" s="347">
        <v>6</v>
      </c>
      <c r="Z850" s="348"/>
      <c r="AA850" s="348"/>
      <c r="AB850" s="349"/>
      <c r="AC850" s="350" t="s">
        <v>762</v>
      </c>
      <c r="AD850" s="351"/>
      <c r="AE850" s="351"/>
      <c r="AF850" s="351"/>
      <c r="AG850" s="351"/>
      <c r="AH850" s="352" t="s">
        <v>754</v>
      </c>
      <c r="AI850" s="353"/>
      <c r="AJ850" s="353"/>
      <c r="AK850" s="353"/>
      <c r="AL850" s="354" t="s">
        <v>754</v>
      </c>
      <c r="AM850" s="355"/>
      <c r="AN850" s="355"/>
      <c r="AO850" s="356"/>
      <c r="AP850" s="357" t="s">
        <v>754</v>
      </c>
      <c r="AQ850" s="357"/>
      <c r="AR850" s="357"/>
      <c r="AS850" s="357"/>
      <c r="AT850" s="357"/>
      <c r="AU850" s="357"/>
      <c r="AV850" s="357"/>
      <c r="AW850" s="357"/>
      <c r="AX850" s="357"/>
      <c r="AY850">
        <f>COUNTA($C$850)</f>
        <v>1</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407</v>
      </c>
      <c r="F1110" s="369"/>
      <c r="G1110" s="369"/>
      <c r="H1110" s="369"/>
      <c r="I1110" s="369"/>
      <c r="J1110" s="344" t="s">
        <v>782</v>
      </c>
      <c r="K1110" s="345"/>
      <c r="L1110" s="345"/>
      <c r="M1110" s="345"/>
      <c r="N1110" s="345"/>
      <c r="O1110" s="345"/>
      <c r="P1110" s="359" t="s">
        <v>782</v>
      </c>
      <c r="Q1110" s="346"/>
      <c r="R1110" s="346"/>
      <c r="S1110" s="346"/>
      <c r="T1110" s="346"/>
      <c r="U1110" s="346"/>
      <c r="V1110" s="346"/>
      <c r="W1110" s="346"/>
      <c r="X1110" s="346"/>
      <c r="Y1110" s="347" t="s">
        <v>782</v>
      </c>
      <c r="Z1110" s="348"/>
      <c r="AA1110" s="348"/>
      <c r="AB1110" s="349"/>
      <c r="AC1110" s="350"/>
      <c r="AD1110" s="351"/>
      <c r="AE1110" s="351"/>
      <c r="AF1110" s="351"/>
      <c r="AG1110" s="351"/>
      <c r="AH1110" s="352" t="s">
        <v>782</v>
      </c>
      <c r="AI1110" s="353"/>
      <c r="AJ1110" s="353"/>
      <c r="AK1110" s="353"/>
      <c r="AL1110" s="354" t="s">
        <v>782</v>
      </c>
      <c r="AM1110" s="355"/>
      <c r="AN1110" s="355"/>
      <c r="AO1110" s="356"/>
      <c r="AP1110" s="357" t="s">
        <v>782</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7"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743</v>
      </c>
      <c r="M2" s="13" t="str">
        <f>IF(L2="","",K2)</f>
        <v>社会保障</v>
      </c>
      <c r="N2" s="13" t="str">
        <f>IF(M2="","",IF(N1&lt;&gt;"",CONCATENATE(N1,"、",M2),M2))</f>
        <v>社会保障</v>
      </c>
      <c r="O2" s="13"/>
      <c r="P2" s="12" t="s">
        <v>74</v>
      </c>
      <c r="Q2" s="17" t="s">
        <v>743</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743</v>
      </c>
      <c r="R3" s="13" t="str">
        <f t="shared" ref="R3:R8" si="3">IF(Q3="","",P3)</f>
        <v>委託・請負</v>
      </c>
      <c r="S3" s="13" t="str">
        <f t="shared" ref="S3:S8" si="4">IF(R3="",S2,IF(S2&lt;&gt;"",CONCATENATE(S2,"、",R3),R3))</f>
        <v>直接実施、委託・請負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社会保障</v>
      </c>
      <c r="O10" s="13"/>
      <c r="P10" s="13" t="str">
        <f>S8</f>
        <v>直接実施、委託・請負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t="s">
        <v>743</v>
      </c>
      <c r="H14" s="13" t="str">
        <f t="shared" si="1"/>
        <v>労働保険特別会計雇用勘定</v>
      </c>
      <c r="I14" s="13" t="str">
        <f t="shared" si="5"/>
        <v>労働保険特別会計雇用勘定</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労働保険特別会計雇用勘定</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t="s">
        <v>743</v>
      </c>
      <c r="C21" s="13" t="str">
        <f t="shared" si="9"/>
        <v>地方創生</v>
      </c>
      <c r="D21" s="13" t="str">
        <f t="shared" si="8"/>
        <v>地方創生</v>
      </c>
      <c r="F21" s="18" t="s">
        <v>127</v>
      </c>
      <c r="G21" s="17"/>
      <c r="H21" s="13" t="str">
        <f t="shared" si="1"/>
        <v/>
      </c>
      <c r="I21" s="13" t="str">
        <f t="shared" si="5"/>
        <v>労働保険特別会計雇用勘定</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地方創生</v>
      </c>
      <c r="F22" s="18" t="s">
        <v>128</v>
      </c>
      <c r="G22" s="17"/>
      <c r="H22" s="13" t="str">
        <f t="shared" si="1"/>
        <v/>
      </c>
      <c r="I22" s="13" t="str">
        <f t="shared" si="5"/>
        <v>労働保険特別会計雇用勘定</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地方創生</v>
      </c>
      <c r="F23" s="18" t="s">
        <v>129</v>
      </c>
      <c r="G23" s="17"/>
      <c r="H23" s="13" t="str">
        <f t="shared" si="1"/>
        <v/>
      </c>
      <c r="I23" s="13" t="str">
        <f t="shared" si="5"/>
        <v>労働保険特別会計雇用勘定</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地方創生</v>
      </c>
      <c r="F24" s="18" t="s">
        <v>410</v>
      </c>
      <c r="G24" s="17"/>
      <c r="H24" s="13" t="str">
        <f t="shared" si="1"/>
        <v/>
      </c>
      <c r="I24" s="13" t="str">
        <f t="shared" si="5"/>
        <v>労働保険特別会計雇用勘定</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労働保険特別会計雇用勘定</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労働保険特別会計雇用勘定</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地方創生</v>
      </c>
      <c r="B27" s="13"/>
      <c r="F27" s="18" t="s">
        <v>132</v>
      </c>
      <c r="G27" s="17"/>
      <c r="H27" s="13" t="str">
        <f t="shared" si="1"/>
        <v/>
      </c>
      <c r="I27" s="13" t="str">
        <f t="shared" si="5"/>
        <v>労働保険特別会計雇用勘定</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労働保険特別会計雇用勘定</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労働保険特別会計雇用勘定</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労働保険特別会計雇用勘定</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労働保険特別会計雇用勘定</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労働保険特別会計雇用勘定</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労働保険特別会計雇用勘定</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労働保険特別会計雇用勘定</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労働保険特別会計雇用勘定</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労働保険特別会計雇用勘定</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2021-05-11T05:48:13Z</cp:lastPrinted>
  <dcterms:created xsi:type="dcterms:W3CDTF">2012-03-13T00:50:25Z</dcterms:created>
  <dcterms:modified xsi:type="dcterms:W3CDTF">2021-05-31T06:21:21Z</dcterms:modified>
</cp:coreProperties>
</file>