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３年度\レビュー\中間公表\④公表用\外部有識者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55" i="3"/>
  <c r="AY645" i="3"/>
  <c r="AY459" i="3"/>
  <c r="AY134" i="3"/>
  <c r="AY235" i="3"/>
  <c r="AY369" i="3"/>
  <c r="AY271" i="3"/>
  <c r="AY213"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<sst xmlns="http://schemas.openxmlformats.org/spreadsheetml/2006/main" count="2347" uniqueCount="699">
  <si>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</si>
  <si>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</si>
  <si>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</si>
  <si>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</si>
  <si>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</si>
  <si>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</si>
  <si>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</si>
  <si>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</si>
  <si>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</si>
  <si>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</si>
  <si>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</si>
  <si>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</si>
  <si>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</si>
  <si>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</si>
  <si>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</si>
  <si>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</si>
  <si>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</si>
  <si>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</si>
  <si>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</si>
  <si>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</si>
  <si>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</si>
  <si>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</si>
  <si>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</si>
  <si>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</si>
  <si>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</si>
  <si>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</si>
  <si>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</si>
  <si>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</si>
  <si>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</si>
  <si>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</si>
  <si>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</si>
  <si>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</si>
  <si>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</si>
  <si>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</si>
  <si>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</si>
  <si>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</si>
  <si>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</si>
  <si>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</si>
  <si>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</si>
  <si>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</si>
  <si>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</si>
  <si>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</si>
  <si>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</si>
  <si>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</si>
  <si>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</si>
  <si>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</si>
  <si>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</si>
  <si>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</si>
  <si>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</si>
  <si>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</si>
  <si>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</si>
  <si>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</si>
  <si>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</si>
  <si>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</si>
  <si>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</si>
  <si>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</si>
  <si>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</si>
  <si>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</si>
  <si>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</si>
  <si>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</si>
  <si>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</si>
  <si>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</si>
  <si>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</si>
  <si>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</si>
  <si>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</si>
  <si>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</si>
  <si>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</si>
  <si>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</si>
  <si>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</si>
  <si>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</si>
  <si>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</si>
  <si>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</si>
  <si>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</si>
  <si>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</si>
  <si>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</si>
  <si>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</si>
  <si>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</si>
  <si>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</si>
  <si>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</si>
  <si>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</si>
  <si>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</si>
  <si>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</si>
  <si>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</si>
  <si>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</si>
  <si>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</si>
  <si>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</si>
  <si>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</si>
  <si>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</si>
  <si>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</si>
  <si>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</si>
  <si>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</si>
  <si>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</si>
  <si>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</si>
  <si>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</si>
  <si>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</si>
  <si>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</si>
  <si>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</si>
  <si>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</si>
  <si>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</si>
  <si>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</si>
  <si>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</si>
  <si>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</si>
  <si>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</si>
  <si>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</si>
  <si>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</si>
  <si>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</si>
  <si>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</si>
  <si>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</si>
  <si>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</si>
  <si>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</si>
  <si>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</si>
  <si>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</si>
  <si>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</si>
  <si>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</si>
  <si>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</si>
  <si>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</si>
  <si>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</si>
  <si>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</si>
  <si>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</si>
  <si>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</si>
  <si>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</si>
  <si>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</si>
  <si>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</si>
  <si>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</si>
  <si>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</si>
  <si>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</si>
  <si>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</si>
  <si>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</si>
  <si>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</si>
  <si>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</si>
  <si>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</si>
  <si>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</si>
  <si>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</si>
  <si>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</si>
  <si>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</si>
  <si>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</si>
  <si>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</si>
  <si>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</si>
  <si>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</si>
  <si>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</si>
  <si>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</si>
  <si>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</si>
  <si>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</si>
  <si>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</si>
  <si>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</si>
  <si>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</si>
  <si>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</si>
  <si>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</si>
  <si>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</si>
  <si>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</si>
  <si>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</si>
  <si>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</si>
  <si>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</si>
  <si>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</si>
  <si>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</si>
  <si>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</si>
  <si>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</si>
  <si>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</si>
  <si>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</si>
  <si>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</si>
  <si>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</si>
  <si>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</si>
  <si>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</si>
  <si>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</si>
  <si>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</si>
  <si>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</si>
  <si>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</si>
  <si>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</si>
  <si>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</si>
  <si>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</si>
  <si>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</si>
  <si>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</si>
  <si>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</si>
  <si>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</si>
  <si>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</si>
  <si>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</si>
  <si>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</si>
  <si>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</si>
  <si>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</si>
  <si>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</si>
  <si>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</si>
  <si>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</si>
  <si>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</si>
  <si>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</si>
  <si>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</si>
  <si>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</si>
  <si>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</si>
  <si>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</si>
  <si>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</si>
  <si>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</si>
  <si>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</si>
  <si>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</si>
  <si>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</si>
  <si>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</si>
  <si>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</si>
  <si>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</si>
  <si>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</si>
  <si>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</si>
  <si>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</si>
  <si>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</si>
  <si>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</si>
  <si>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</si>
  <si>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</si>
  <si>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</si>
  <si>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</si>
  <si>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</si>
  <si>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</si>
  <si>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</si>
  <si>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</si>
  <si>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</si>
  <si>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</si>
  <si>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</si>
  <si>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</si>
  <si>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</si>
  <si>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</si>
  <si>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</si>
  <si>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</si>
  <si>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</si>
  <si>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</si>
  <si>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</si>
  <si>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</si>
  <si>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</si>
  <si>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</si>
  <si>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</si>
  <si>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</si>
  <si>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</si>
  <si>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</si>
  <si>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</si>
  <si>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</si>
  <si>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</si>
  <si>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</si>
  <si>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</si>
  <si>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</si>
  <si>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</si>
  <si>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</si>
  <si>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</si>
  <si>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</si>
  <si>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</si>
  <si>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</si>
  <si>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</si>
  <si>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</si>
  <si>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</si>
  <si>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</si>
  <si>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</si>
  <si>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</si>
  <si>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</si>
  <si>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</si>
  <si>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</si>
  <si>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</si>
  <si>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</si>
  <si>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</si>
  <si>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</si>
  <si>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</si>
  <si>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</si>
  <si>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</si>
  <si>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</si>
  <si>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</si>
  <si>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</si>
  <si>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</si>
  <si>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</si>
  <si>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</si>
  <si>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</si>
  <si>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</si>
  <si>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</si>
  <si>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</si>
  <si>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</si>
  <si>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</si>
  <si>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</si>
  <si>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</si>
  <si>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</si>
  <si>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</si>
  <si>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</si>
  <si>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</si>
  <si>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</si>
  <si>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</si>
  <si>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</si>
  <si>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</si>
  <si>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</si>
  <si>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</si>
  <si>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</si>
  <si>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</si>
  <si>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</si>
  <si>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</si>
  <si>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</si>
  <si>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</si>
  <si>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</si>
  <si>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</si>
  <si>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</si>
  <si>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</si>
  <si>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</si>
  <si>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</si>
  <si>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</si>
  <si>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</si>
  <si>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</si>
  <si>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</si>
  <si>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</si>
  <si>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</si>
  <si>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</si>
  <si>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</si>
  <si>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</si>
  <si>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</si>
  <si>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</si>
  <si>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</si>
  <si>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</si>
  <si>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</si>
  <si>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</si>
  <si>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</si>
  <si>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</si>
  <si>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</si>
  <si>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</si>
  <si>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</si>
  <si>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</si>
  <si>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</si>
  <si>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</si>
  <si>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</si>
  <si>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</si>
  <si>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</si>
  <si>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</si>
  <si>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</si>
  <si>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</si>
  <si>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</si>
  <si>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</si>
  <si>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</si>
  <si>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</si>
  <si>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</si>
  <si>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</si>
  <si>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</si>
  <si>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</si>
  <si>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</si>
  <si>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</si>
  <si>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</si>
  <si>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</si>
  <si>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</si>
  <si>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</si>
  <si>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</si>
  <si>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</si>
  <si>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</si>
  <si>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</si>
  <si>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</si>
  <si>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</si>
  <si>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</si>
  <si>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</si>
  <si>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</si>
  <si>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</si>
  <si>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</si>
  <si>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</si>
  <si>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</si>
  <si>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</si>
  <si>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</si>
  <si>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</si>
  <si>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</si>
  <si>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</si>
  <si>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</si>
  <si>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</si>
  <si>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</si>
  <si>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</si>
  <si>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</si>
  <si>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</si>
  <si>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</si>
  <si>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</si>
  <si>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</si>
  <si>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</si>
  <si>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</si>
  <si>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</si>
  <si>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</si>
  <si>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</si>
  <si>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</si>
  <si>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</si>
  <si>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</si>
  <si>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</si>
  <si>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</si>
  <si>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</si>
  <si>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</si>
  <si>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</si>
  <si>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</si>
  <si>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</si>
  <si>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</si>
  <si>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</si>
  <si>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</si>
  <si>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</si>
  <si>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</si>
  <si>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</si>
  <si>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</si>
  <si>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</si>
  <si>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</si>
  <si>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</si>
  <si>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</si>
  <si>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</si>
  <si>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</si>
  <si>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</si>
  <si>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</si>
  <si>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</si>
  <si>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</si>
  <si>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</si>
  <si>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</si>
  <si>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</si>
  <si>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</si>
  <si>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</si>
  <si>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</si>
  <si>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</si>
  <si>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</si>
  <si>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</si>
  <si>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</si>
  <si>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</si>
  <si>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</si>
  <si>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</si>
  <si>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</si>
  <si>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</si>
  <si>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</si>
  <si>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</si>
  <si>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</si>
  <si>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</si>
  <si>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</si>
  <si>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</si>
  <si>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</si>
  <si>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</si>
  <si>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</si>
  <si>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</si>
  <si>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</si>
  <si>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</si>
  <si>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</si>
  <si>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</si>
  <si>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</si>
  <si>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</si>
  <si>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</si>
  <si>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</si>
  <si>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</si>
  <si>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</si>
  <si>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</si>
  <si>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</si>
  <si>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</si>
  <si>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</si>
  <si>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</si>
  <si>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</si>
  <si>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</si>
  <si>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</si>
  <si>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</si>
  <si>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</si>
  <si>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</si>
  <si>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</si>
  <si>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</si>
  <si>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</si>
  <si>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</si>
  <si>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</si>
  <si>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</si>
  <si>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</si>
  <si>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</si>
  <si>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</si>
  <si>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</si>
  <si>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</si>
  <si>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</si>
  <si>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</si>
  <si>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</si>
  <si>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</si>
  <si>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</si>
  <si>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</si>
  <si>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</si>
  <si>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</si>
  <si>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</si>
  <si>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</si>
  <si>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</si>
  <si>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</si>
  <si>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</si>
  <si>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</si>
  <si>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</si>
  <si>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</si>
  <si>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</si>
  <si>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</si>
  <si>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</si>
  <si>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</si>
  <si>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</si>
  <si>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</si>
  <si>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</si>
  <si>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</si>
  <si>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</si>
  <si>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</si>
  <si>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</si>
  <si>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</si>
  <si>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</si>
  <si>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</si>
  <si>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</si>
  <si>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</si>
  <si>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</si>
  <si>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</si>
  <si>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</si>
  <si>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</si>
  <si>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</si>
  <si>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</si>
  <si>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</si>
  <si>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</si>
  <si>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</si>
  <si>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</si>
  <si>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</si>
  <si>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</si>
  <si>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</si>
  <si>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</si>
  <si>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</si>
  <si>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</si>
  <si>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</si>
  <si>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</si>
  <si>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</si>
  <si>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</si>
  <si>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</si>
  <si>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</si>
  <si>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</si>
  <si>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</si>
  <si>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</si>
  <si>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</si>
  <si>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</si>
  <si>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</si>
  <si>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</si>
  <si>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</si>
  <si>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</si>
  <si>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</si>
  <si>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</si>
  <si>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</si>
  <si>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</si>
  <si>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</si>
  <si>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</si>
  <si>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</si>
  <si>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</si>
  <si>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</si>
  <si>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</si>
  <si>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</si>
  <si>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</si>
  <si>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</si>
  <si>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</si>
  <si>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</si>
  <si>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</si>
  <si>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</si>
  <si>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</si>
  <si>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</si>
  <si>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</si>
  <si>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</si>
  <si>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</si>
  <si>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</si>
  <si>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</si>
  <si>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</si>
  <si>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</si>
  <si>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</si>
  <si>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</si>
  <si>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</si>
  <si>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</si>
  <si>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</si>
  <si>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</si>
  <si>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</si>
  <si>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</si>
  <si>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</si>
  <si>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</si>
  <si>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</si>
  <si>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</si>
  <si>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</si>
  <si>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</si>
  <si>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</si>
  <si>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</si>
  <si>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</si>
  <si>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</si>
  <si>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</si>
  <si>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</si>
  <si>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</si>
  <si>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</si>
  <si>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</si>
  <si>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</si>
  <si>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</si>
  <si>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</si>
  <si>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</si>
  <si>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</si>
  <si>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</si>
  <si>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</si>
  <si>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</si>
  <si>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</si>
  <si>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</si>
  <si>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</si>
  <si>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</si>
  <si>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</si>
  <si>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</si>
  <si>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</si>
  <si>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</si>
  <si>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</si>
  <si>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</si>
  <si>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</si>
  <si>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</si>
  <si>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</si>
  <si>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</si>
  <si>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</si>
  <si>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</si>
  <si>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</si>
  <si>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</si>
  <si>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</si>
  <si>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</si>
  <si>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</si>
  <si>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</si>
  <si>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</si>
  <si>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</si>
  <si>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</si>
  <si>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</si>
  <si>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</si>
  <si>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</si>
  <si>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</si>
  <si>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</si>
  <si>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</si>
  <si>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</si>
  <si>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</si>
  <si>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</si>
  <si>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</si>
  <si>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</si>
  <si>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</si>
  <si>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</si>
  <si>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</si>
  <si>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</si>
  <si>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</si>
  <si>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</si>
  <si>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</si>
  <si>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</si>
  <si>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</si>
  <si>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</si>
  <si>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</si>
  <si>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</si>
  <si>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</si>
  <si>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</si>
  <si>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</si>
  <si>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</si>
  <si>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</si>
  <si>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</si>
  <si>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</si>
  <si>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</si>
  <si>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</si>
  <si>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</si>
  <si>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</si>
  <si>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</si>
  <si>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</si>
  <si>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</si>
  <si>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生活保護受給者等就労自立促進事業</t>
    <phoneticPr fontId="5"/>
  </si>
  <si>
    <t>職業安定局</t>
    <rPh sb="0" eb="2">
      <t>ショクギョウ</t>
    </rPh>
    <rPh sb="2" eb="5">
      <t>アンテイキョク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</si>
  <si>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</si>
  <si>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佐藤　広道</t>
    <rPh sb="0" eb="2">
      <t>シュウロウ</t>
    </rPh>
    <rPh sb="2" eb="5">
      <t>シエンシツ</t>
    </rPh>
    <rPh sb="5" eb="6">
      <t>チョウ</t>
    </rPh>
    <rPh sb="7" eb="9">
      <t>サトウ</t>
    </rPh>
    <rPh sb="10" eb="12">
      <t>ヒロミチ</t>
    </rPh>
    <phoneticPr fontId="5"/>
  </si>
  <si>
    <t>雇用保険法第62条第１項第６号</t>
    <phoneticPr fontId="5"/>
  </si>
  <si>
    <t>○</t>
  </si>
  <si>
    <t>諸謝金
（一般会計・雇用勘定）</t>
  </si>
  <si>
    <t>庁費
（一般会計・雇用勘定）</t>
  </si>
  <si>
    <t>委員等旅費
（一般会計・雇用勘定）</t>
  </si>
  <si>
    <t>職員旅費
（一般会計・雇用勘定）</t>
    <rPh sb="0" eb="2">
      <t>ショクイン</t>
    </rPh>
    <rPh sb="2" eb="4">
      <t>リョヒ</t>
    </rPh>
    <phoneticPr fontId="5"/>
  </si>
  <si>
    <t>厚生労働省職業安定局調べ</t>
    <phoneticPr fontId="5"/>
  </si>
  <si>
    <t>労働者等の特性に応じた雇用の安定・促進を図ること（Ⅴ－3）</t>
  </si>
  <si>
    <t>高齢者・障害者・若年者等の雇用の安定・促進を図ること（Ⅴ－3－1）</t>
  </si>
  <si>
    <t>相談件数</t>
  </si>
  <si>
    <t>件</t>
    <rPh sb="0" eb="1">
      <t>ケン</t>
    </rPh>
    <phoneticPr fontId="5"/>
  </si>
  <si>
    <t>生活保護受給者等就労自立促進事業による支援対象者の就職率</t>
    <phoneticPr fontId="5"/>
  </si>
  <si>
    <t>就労支援事業等に参加可能な者の事業参加率</t>
    <phoneticPr fontId="5"/>
  </si>
  <si>
    <t>就労支援事業等に参加した者のうち、就労した者及び就労による収入が増加した者の割合</t>
  </si>
  <si>
    <t>「その他の世帯」の就労率（就労者のいる世帯の割合）</t>
  </si>
  <si>
    <t>-</t>
  </si>
  <si>
    <t>無</t>
  </si>
  <si>
    <t>‐</t>
  </si>
  <si>
    <t>厚労</t>
  </si>
  <si>
    <t>厚生労働省</t>
  </si>
  <si>
    <t>-</t>
    <phoneticPr fontId="5"/>
  </si>
  <si>
    <t>土地建物借料
（一般会計・雇用勘定）</t>
    <rPh sb="0" eb="2">
      <t>トチ</t>
    </rPh>
    <rPh sb="2" eb="4">
      <t>タテモノ</t>
    </rPh>
    <rPh sb="4" eb="6">
      <t>シャクリョウ</t>
    </rPh>
    <phoneticPr fontId="5"/>
  </si>
  <si>
    <t>新25-051</t>
    <rPh sb="0" eb="1">
      <t>シン</t>
    </rPh>
    <phoneticPr fontId="5"/>
  </si>
  <si>
    <t>563</t>
    <phoneticPr fontId="5"/>
  </si>
  <si>
    <t>582</t>
    <phoneticPr fontId="5"/>
  </si>
  <si>
    <t>572</t>
    <phoneticPr fontId="5"/>
  </si>
  <si>
    <t>565</t>
    <phoneticPr fontId="5"/>
  </si>
  <si>
    <t>581</t>
    <phoneticPr fontId="5"/>
  </si>
  <si>
    <t>-</t>
    <phoneticPr fontId="5"/>
  </si>
  <si>
    <t>千円／</t>
    <rPh sb="0" eb="2">
      <t>センエン</t>
    </rPh>
    <phoneticPr fontId="5"/>
  </si>
  <si>
    <t>△</t>
  </si>
  <si>
    <t>本事業を実施することにより、生活保護世帯のうち「その他の世帯」の就労率等の向上に寄与する。</t>
    <rPh sb="14" eb="16">
      <t>セイカツ</t>
    </rPh>
    <rPh sb="16" eb="18">
      <t>ホゴ</t>
    </rPh>
    <rPh sb="18" eb="20">
      <t>セタイ</t>
    </rPh>
    <phoneticPr fontId="5"/>
  </si>
  <si>
    <t>生活保護受給者等就労自立促進事業における就職率
（就職者数／支援対象者数）</t>
    <rPh sb="27" eb="28">
      <t>シャ</t>
    </rPh>
    <phoneticPr fontId="5"/>
  </si>
  <si>
    <t>福祉事務所等へのハローワークの常設窓口の設置や定期的な巡回相談などによるワンストップ型の支援体制を全国的に整備し、ハローワークと福祉事務所等が両機関が一体となった就労支援を推進する。具体的には、福祉事務所等から支援要請のあった対象者について、福祉事務所等と緊密に連携しつつ、ハローワークにおいて担当者制による職業相談・職業紹介等のきめ細かな就労支援を行う。</t>
    <rPh sb="23" eb="26">
      <t>テイキテキ</t>
    </rPh>
    <rPh sb="27" eb="29">
      <t>ジュンカイ</t>
    </rPh>
    <rPh sb="29" eb="31">
      <t>ソウダン</t>
    </rPh>
    <rPh sb="64" eb="66">
      <t>フクシ</t>
    </rPh>
    <rPh sb="66" eb="69">
      <t>ジムショ</t>
    </rPh>
    <rPh sb="69" eb="70">
      <t>トウ</t>
    </rPh>
    <rPh sb="91" eb="94">
      <t>グタイテキ</t>
    </rPh>
    <rPh sb="97" eb="99">
      <t>フクシ</t>
    </rPh>
    <rPh sb="99" eb="102">
      <t>ジムショ</t>
    </rPh>
    <rPh sb="102" eb="103">
      <t>トウ</t>
    </rPh>
    <rPh sb="105" eb="107">
      <t>シエン</t>
    </rPh>
    <rPh sb="107" eb="109">
      <t>ヨウセイ</t>
    </rPh>
    <rPh sb="113" eb="116">
      <t>タイショウシャ</t>
    </rPh>
    <rPh sb="121" eb="123">
      <t>フクシ</t>
    </rPh>
    <rPh sb="123" eb="126">
      <t>ジムショ</t>
    </rPh>
    <rPh sb="126" eb="127">
      <t>トウ</t>
    </rPh>
    <rPh sb="128" eb="130">
      <t>キンミツ</t>
    </rPh>
    <rPh sb="131" eb="133">
      <t>レンケイ</t>
    </rPh>
    <rPh sb="147" eb="150">
      <t>タントウシャ</t>
    </rPh>
    <rPh sb="150" eb="151">
      <t>セイ</t>
    </rPh>
    <rPh sb="154" eb="156">
      <t>ショクギョウ</t>
    </rPh>
    <rPh sb="156" eb="158">
      <t>ソウダン</t>
    </rPh>
    <rPh sb="159" eb="161">
      <t>ショクギョウ</t>
    </rPh>
    <rPh sb="161" eb="163">
      <t>ショウカイ</t>
    </rPh>
    <rPh sb="163" eb="164">
      <t>トウ</t>
    </rPh>
    <rPh sb="167" eb="168">
      <t>コマ</t>
    </rPh>
    <rPh sb="170" eb="172">
      <t>シュウロウ</t>
    </rPh>
    <rPh sb="172" eb="174">
      <t>シエン</t>
    </rPh>
    <rPh sb="175" eb="176">
      <t>オコナ</t>
    </rPh>
    <phoneticPr fontId="5"/>
  </si>
  <si>
    <t>新型コロナウイルス感染症の影響により、求職者の就職活動の回避、地方自治体の窓口の一時閉鎖による支援対象者の送り込みの抑制等により、緊急事態宣言時を中心に相談件数（活動実績）は伸び悩んだものの、年度後半は積極的な支援を行った結果、当初見込みを上回り、見合ったものとなっている。</t>
    <rPh sb="76" eb="78">
      <t>ソウダン</t>
    </rPh>
    <rPh sb="78" eb="80">
      <t>ケンスウ</t>
    </rPh>
    <rPh sb="81" eb="83">
      <t>カツドウ</t>
    </rPh>
    <rPh sb="83" eb="85">
      <t>ジッセキ</t>
    </rPh>
    <rPh sb="101" eb="104">
      <t>セッキョクテキ</t>
    </rPh>
    <rPh sb="105" eb="107">
      <t>シエン</t>
    </rPh>
    <rPh sb="108" eb="109">
      <t>オコナ</t>
    </rPh>
    <rPh sb="111" eb="113">
      <t>ケッカ</t>
    </rPh>
    <rPh sb="124" eb="126">
      <t>ミア</t>
    </rPh>
    <phoneticPr fontId="5"/>
  </si>
  <si>
    <t>特定求職者雇用開発助成金（生活保護受給者等雇用開発コース）</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phoneticPr fontId="5"/>
  </si>
  <si>
    <t>生活保護受給者等就労自立促進事業における就職率を過去３箇年度平均以上とする。</t>
    <rPh sb="24" eb="26">
      <t>カコ</t>
    </rPh>
    <rPh sb="27" eb="28">
      <t>カ</t>
    </rPh>
    <rPh sb="28" eb="30">
      <t>ネンド</t>
    </rPh>
    <rPh sb="30" eb="32">
      <t>ヘイキン</t>
    </rPh>
    <phoneticPr fontId="5"/>
  </si>
  <si>
    <t>単位当たりコスト＝X／Y
X:執行額（円）
Y:就職者数（人）　　　　　　　　　　　　　　　　　　　　　　　　　　　</t>
    <rPh sb="27" eb="28">
      <t>モノ</t>
    </rPh>
    <phoneticPr fontId="5"/>
  </si>
  <si>
    <t>A.●●労働局</t>
    <rPh sb="4" eb="6">
      <t>ロウドウ</t>
    </rPh>
    <rPh sb="6" eb="7">
      <t>キョク</t>
    </rPh>
    <phoneticPr fontId="5"/>
  </si>
  <si>
    <t>諸謝金</t>
    <rPh sb="0" eb="3">
      <t>ショシャキン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</si>
  <si>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</si>
  <si>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</si>
  <si>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</si>
  <si>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●●労働局</t>
    <rPh sb="2" eb="4">
      <t>ロウドウ</t>
    </rPh>
    <rPh sb="4" eb="5">
      <t>キョク</t>
    </rPh>
    <phoneticPr fontId="5"/>
  </si>
  <si>
    <t>就労支援を通じた保護脱却の推進のためのインセンティブ付けの検討など自立支援に十分取り組む</t>
    <rPh sb="0" eb="2">
      <t>シュウロウ</t>
    </rPh>
    <rPh sb="2" eb="4">
      <t>シエン</t>
    </rPh>
    <rPh sb="5" eb="6">
      <t>ツウ</t>
    </rPh>
    <rPh sb="8" eb="10">
      <t>ホゴ</t>
    </rPh>
    <rPh sb="10" eb="12">
      <t>ダッキャク</t>
    </rPh>
    <rPh sb="13" eb="15">
      <t>スイシン</t>
    </rPh>
    <rPh sb="26" eb="27">
      <t>ヅ</t>
    </rPh>
    <rPh sb="29" eb="31">
      <t>ケントウ</t>
    </rPh>
    <rPh sb="33" eb="35">
      <t>ジリツ</t>
    </rPh>
    <rPh sb="35" eb="37">
      <t>シエン</t>
    </rPh>
    <rPh sb="38" eb="40">
      <t>ジュウブン</t>
    </rPh>
    <rPh sb="40" eb="41">
      <t>ト</t>
    </rPh>
    <rPh sb="42" eb="43">
      <t>ク</t>
    </rPh>
    <phoneticPr fontId="5"/>
  </si>
  <si>
    <t>生活保護受給者・生活困窮者等の就労による自立を促進するため、地方公共団体にハローワークの常設窓口を設置するなどワンストップ型の就労支援体制を全国的に整備し、両者のチーム支援によるきめ細かな職業相談・職業紹介を行うなど両機関が一体となった就労支援を推進する。　　　　　　　　　　　　　　　　　　　　　　　　　　　　　　　　　　　　　　　　　　　　　　　　　　　　　　　　　　　　　　　　　　本事業を実施することにより、生活保護受給者等の雇用の安定・促進に寄与する。</t>
    <phoneticPr fontId="5"/>
  </si>
  <si>
    <t>就職支援ナビゲーターによる職業相談・職業紹介の実施等</t>
    <rPh sb="0" eb="2">
      <t>シュウショク</t>
    </rPh>
    <rPh sb="2" eb="4">
      <t>シエン</t>
    </rPh>
    <rPh sb="13" eb="15">
      <t>ショクギョウ</t>
    </rPh>
    <rPh sb="15" eb="17">
      <t>ソウダン</t>
    </rPh>
    <rPh sb="18" eb="20">
      <t>ショクギョウ</t>
    </rPh>
    <rPh sb="20" eb="22">
      <t>ショウカイ</t>
    </rPh>
    <rPh sb="23" eb="25">
      <t>ジッシ</t>
    </rPh>
    <rPh sb="25" eb="26">
      <t>トウ</t>
    </rPh>
    <phoneticPr fontId="5"/>
  </si>
  <si>
    <t>-</t>
    <phoneticPr fontId="5"/>
  </si>
  <si>
    <t>左記の事業は生活保護受給者等を雇い入れる事業主向けの助成金であり、生活保護受給者等への直接的な就労支援を実施する本事業とは態様が異なっている。本事業による就労支援において、左記助成金を効果的に活用することによって、就職が困難な生活保護受給者や生活困窮者の雇入れを促進している。</t>
    <phoneticPr fontId="5"/>
  </si>
  <si>
    <t>精査中</t>
    <rPh sb="0" eb="2">
      <t>セイサ</t>
    </rPh>
    <rPh sb="2" eb="3">
      <t>チュウ</t>
    </rPh>
    <phoneticPr fontId="5"/>
  </si>
  <si>
    <t>「ニッポン一億総活躍プラン」（平成28年6月2日閣議決定）
「子ども・若者育成支援推進大綱」（平成28年2月9日子ども・若者育成支援推進本部決定）</t>
    <rPh sb="31" eb="32">
      <t>コ</t>
    </rPh>
    <rPh sb="35" eb="37">
      <t>ワカモノ</t>
    </rPh>
    <rPh sb="37" eb="39">
      <t>イクセイ</t>
    </rPh>
    <rPh sb="39" eb="41">
      <t>シエン</t>
    </rPh>
    <rPh sb="41" eb="43">
      <t>スイシン</t>
    </rPh>
    <rPh sb="43" eb="45">
      <t>タイコウ</t>
    </rPh>
    <rPh sb="47" eb="49">
      <t>ヘイセイ</t>
    </rPh>
    <rPh sb="51" eb="52">
      <t>ネン</t>
    </rPh>
    <rPh sb="53" eb="54">
      <t>ガツ</t>
    </rPh>
    <rPh sb="55" eb="56">
      <t>ニチ</t>
    </rPh>
    <rPh sb="56" eb="57">
      <t>コ</t>
    </rPh>
    <rPh sb="60" eb="62">
      <t>ワカモノ</t>
    </rPh>
    <rPh sb="62" eb="64">
      <t>イクセイ</t>
    </rPh>
    <rPh sb="64" eb="66">
      <t>シエン</t>
    </rPh>
    <rPh sb="66" eb="68">
      <t>スイシン</t>
    </rPh>
    <rPh sb="68" eb="70">
      <t>ホンブ</t>
    </rPh>
    <rPh sb="70" eb="72">
      <t>ケッテイ</t>
    </rPh>
    <phoneticPr fontId="5"/>
  </si>
  <si>
    <t>生活保護受給者数は高止まりの状況にあるとともに、新型コロナウイルス感染症の影響等により生活困窮者が増加している中、生活保護受給者や生活困窮者等の就労による自立を支援することにより、生活保護や生活困窮状態からの脱却を目指す。</t>
    <rPh sb="24" eb="26">
      <t>シンガタ</t>
    </rPh>
    <rPh sb="33" eb="36">
      <t>カンセンショウ</t>
    </rPh>
    <rPh sb="37" eb="39">
      <t>エイキョウ</t>
    </rPh>
    <rPh sb="39" eb="40">
      <t>トウ</t>
    </rPh>
    <rPh sb="43" eb="45">
      <t>セイカツ</t>
    </rPh>
    <rPh sb="45" eb="48">
      <t>コンキュウシャ</t>
    </rPh>
    <rPh sb="49" eb="51">
      <t>ゾウカ</t>
    </rPh>
    <rPh sb="55" eb="56">
      <t>ナカ</t>
    </rPh>
    <rPh sb="80" eb="82">
      <t>シエン</t>
    </rPh>
    <rPh sb="90" eb="92">
      <t>セイカツ</t>
    </rPh>
    <rPh sb="92" eb="94">
      <t>ホゴ</t>
    </rPh>
    <rPh sb="95" eb="97">
      <t>セイカツ</t>
    </rPh>
    <rPh sb="97" eb="99">
      <t>コンキュウ</t>
    </rPh>
    <rPh sb="99" eb="101">
      <t>ジョウタイ</t>
    </rPh>
    <rPh sb="104" eb="106">
      <t>ダッキャク</t>
    </rPh>
    <rPh sb="107" eb="109">
      <t>メザ</t>
    </rPh>
    <phoneticPr fontId="5"/>
  </si>
  <si>
    <t>7,424百万円
／72,563</t>
    <rPh sb="5" eb="7">
      <t>ヒャクマン</t>
    </rPh>
    <rPh sb="7" eb="8">
      <t>エン</t>
    </rPh>
    <phoneticPr fontId="5"/>
  </si>
  <si>
    <t>7,253百万円
／77,866</t>
    <rPh sb="5" eb="7">
      <t>ヒャクマン</t>
    </rPh>
    <phoneticPr fontId="5"/>
  </si>
  <si>
    <t>地方自治体の福祉施策の対象となっている生活保護受給者や生活困窮者等の就労による自立を促進するため、地方自治体と労働局・ハローワーク（国）との協定に基づき、地方自治体のニーズを踏まえて実施している事業であること、また労働施策総合推進法等に基づき国と地方の連携・協力により実施する事業であり、国が実施すべき事業である。</t>
    <rPh sb="0" eb="2">
      <t>チホウ</t>
    </rPh>
    <rPh sb="2" eb="5">
      <t>ジチタイ</t>
    </rPh>
    <rPh sb="6" eb="8">
      <t>フクシ</t>
    </rPh>
    <rPh sb="8" eb="10">
      <t>セサク</t>
    </rPh>
    <rPh sb="27" eb="29">
      <t>セイカツ</t>
    </rPh>
    <rPh sb="29" eb="32">
      <t>コンキュウシャ</t>
    </rPh>
    <rPh sb="34" eb="36">
      <t>シュウロウ</t>
    </rPh>
    <rPh sb="42" eb="44">
      <t>ソクシン</t>
    </rPh>
    <rPh sb="49" eb="51">
      <t>チホウ</t>
    </rPh>
    <rPh sb="51" eb="54">
      <t>ジチタイ</t>
    </rPh>
    <rPh sb="55" eb="58">
      <t>ロウドウキョク</t>
    </rPh>
    <rPh sb="66" eb="67">
      <t>クニ</t>
    </rPh>
    <rPh sb="70" eb="72">
      <t>キョウテイ</t>
    </rPh>
    <rPh sb="73" eb="74">
      <t>モト</t>
    </rPh>
    <rPh sb="77" eb="79">
      <t>チホウ</t>
    </rPh>
    <rPh sb="79" eb="82">
      <t>ジチタイ</t>
    </rPh>
    <rPh sb="87" eb="88">
      <t>フ</t>
    </rPh>
    <rPh sb="97" eb="99">
      <t>ジギョウ</t>
    </rPh>
    <rPh sb="107" eb="109">
      <t>ロウドウ</t>
    </rPh>
    <rPh sb="109" eb="111">
      <t>セサク</t>
    </rPh>
    <rPh sb="111" eb="113">
      <t>ソウゴウ</t>
    </rPh>
    <rPh sb="113" eb="116">
      <t>スイシンホウ</t>
    </rPh>
    <rPh sb="116" eb="117">
      <t>トウ</t>
    </rPh>
    <rPh sb="118" eb="119">
      <t>モト</t>
    </rPh>
    <rPh sb="121" eb="122">
      <t>クニ</t>
    </rPh>
    <rPh sb="123" eb="125">
      <t>チホウ</t>
    </rPh>
    <rPh sb="126" eb="128">
      <t>レンケイ</t>
    </rPh>
    <rPh sb="129" eb="131">
      <t>キョウリョク</t>
    </rPh>
    <rPh sb="134" eb="136">
      <t>ジッシ</t>
    </rPh>
    <rPh sb="138" eb="140">
      <t>ジギョウ</t>
    </rPh>
    <rPh sb="144" eb="145">
      <t>クニ</t>
    </rPh>
    <rPh sb="146" eb="148">
      <t>ジッシ</t>
    </rPh>
    <rPh sb="151" eb="153">
      <t>ジギョウ</t>
    </rPh>
    <phoneticPr fontId="5"/>
  </si>
  <si>
    <t>地方自治体のニーズに応じて生活保護受給者等の就労による自立を促進する事業であり、かつ、ニッポン一億総活躍の実現に向けた取組のひとつであることから、優先度の高い事業であると考える。</t>
    <rPh sb="22" eb="24">
      <t>シュウロウ</t>
    </rPh>
    <rPh sb="27" eb="29">
      <t>ジリツ</t>
    </rPh>
    <rPh sb="34" eb="36">
      <t>ジギョウ</t>
    </rPh>
    <phoneticPr fontId="5"/>
  </si>
  <si>
    <t>地方自治体へのハローワーク常設窓口の設置や巡回相談等のワンストップ型の支援体制を整備するために必要な経費等、事業目的に即し真に必要なものに限定している。</t>
    <rPh sb="0" eb="2">
      <t>チホウ</t>
    </rPh>
    <rPh sb="18" eb="20">
      <t>セッチ</t>
    </rPh>
    <rPh sb="69" eb="71">
      <t>ゲンテイ</t>
    </rPh>
    <phoneticPr fontId="5"/>
  </si>
  <si>
    <t>地域ニーズに応じて常設窓口又は巡回等により効率的に事業を実施している。また、執行実績を踏まえ、予算要求を行っている。</t>
    <rPh sb="0" eb="2">
      <t>チイキ</t>
    </rPh>
    <rPh sb="6" eb="7">
      <t>オウ</t>
    </rPh>
    <rPh sb="9" eb="11">
      <t>ジョウセツ</t>
    </rPh>
    <rPh sb="11" eb="13">
      <t>マドグチ</t>
    </rPh>
    <rPh sb="13" eb="14">
      <t>マタ</t>
    </rPh>
    <rPh sb="15" eb="17">
      <t>ジュンカイ</t>
    </rPh>
    <rPh sb="17" eb="18">
      <t>トウ</t>
    </rPh>
    <rPh sb="21" eb="24">
      <t>コウリツテキ</t>
    </rPh>
    <rPh sb="25" eb="27">
      <t>ジギョウ</t>
    </rPh>
    <rPh sb="28" eb="30">
      <t>ジッシ</t>
    </rPh>
    <rPh sb="38" eb="40">
      <t>シッコウ</t>
    </rPh>
    <phoneticPr fontId="5"/>
  </si>
  <si>
    <t>成果実績（就職率）は目標を下回ったが、これは新型コロナウイルス感染症の影響により、求職者の就職活動の回避、地方自治体の窓口の一時閉鎖による支援対象者の送り込みの抑制、求人者の募集採用活動の抑制等により、緊急事態宣言時を中心に年度前半において就職者数が伸び悩んだものであると考える。</t>
    <rPh sb="0" eb="2">
      <t>セイカ</t>
    </rPh>
    <rPh sb="2" eb="4">
      <t>ジッセキ</t>
    </rPh>
    <rPh sb="5" eb="8">
      <t>シュウショクリツ</t>
    </rPh>
    <rPh sb="10" eb="12">
      <t>モクヒョウ</t>
    </rPh>
    <rPh sb="13" eb="15">
      <t>シタマワ</t>
    </rPh>
    <rPh sb="22" eb="24">
      <t>シンガタ</t>
    </rPh>
    <rPh sb="31" eb="34">
      <t>カンセンショウ</t>
    </rPh>
    <rPh sb="35" eb="37">
      <t>エイキョウ</t>
    </rPh>
    <rPh sb="45" eb="47">
      <t>シュウショク</t>
    </rPh>
    <rPh sb="50" eb="52">
      <t>カイヒ</t>
    </rPh>
    <rPh sb="55" eb="58">
      <t>ジチタイ</t>
    </rPh>
    <rPh sb="69" eb="71">
      <t>シエン</t>
    </rPh>
    <rPh sb="71" eb="74">
      <t>タイショウシャ</t>
    </rPh>
    <rPh sb="75" eb="76">
      <t>オク</t>
    </rPh>
    <rPh sb="77" eb="78">
      <t>コ</t>
    </rPh>
    <rPh sb="80" eb="82">
      <t>ヨクセイ</t>
    </rPh>
    <rPh sb="101" eb="103">
      <t>キンキュウ</t>
    </rPh>
    <rPh sb="103" eb="105">
      <t>ジタイ</t>
    </rPh>
    <rPh sb="112" eb="114">
      <t>ネンド</t>
    </rPh>
    <rPh sb="114" eb="116">
      <t>ゼンハン</t>
    </rPh>
    <rPh sb="136" eb="137">
      <t>カンガ</t>
    </rPh>
    <phoneticPr fontId="5"/>
  </si>
  <si>
    <t>国と地方が一体的にサービスを提供することで、地域の利用者のニーズにきめ細かく応えられている。</t>
    <rPh sb="0" eb="1">
      <t>クニ</t>
    </rPh>
    <rPh sb="2" eb="4">
      <t>チホウ</t>
    </rPh>
    <rPh sb="5" eb="8">
      <t>イッタイテキ</t>
    </rPh>
    <rPh sb="14" eb="16">
      <t>テイキョウ</t>
    </rPh>
    <rPh sb="22" eb="24">
      <t>チイキ</t>
    </rPh>
    <rPh sb="25" eb="28">
      <t>リヨウシャ</t>
    </rPh>
    <rPh sb="35" eb="36">
      <t>コマ</t>
    </rPh>
    <rPh sb="38" eb="39">
      <t>コタ</t>
    </rPh>
    <phoneticPr fontId="5"/>
  </si>
  <si>
    <t>地方自治体内へのハローワーク常設窓口の設置により、自治体からのスムーズな誘導・情報共有等の連携が可能となっており、十分に活用されている。</t>
    <rPh sb="0" eb="2">
      <t>チホウ</t>
    </rPh>
    <rPh sb="2" eb="5">
      <t>ジチタイ</t>
    </rPh>
    <rPh sb="5" eb="6">
      <t>ナイ</t>
    </rPh>
    <rPh sb="14" eb="16">
      <t>ジョウセツ</t>
    </rPh>
    <rPh sb="19" eb="21">
      <t>セッチ</t>
    </rPh>
    <rPh sb="25" eb="28">
      <t>ジチタイ</t>
    </rPh>
    <rPh sb="36" eb="38">
      <t>ユウドウ</t>
    </rPh>
    <rPh sb="39" eb="41">
      <t>ジョウホウ</t>
    </rPh>
    <rPh sb="41" eb="43">
      <t>キョウユウ</t>
    </rPh>
    <rPh sb="43" eb="44">
      <t>トウ</t>
    </rPh>
    <rPh sb="45" eb="47">
      <t>レンケイ</t>
    </rPh>
    <rPh sb="48" eb="50">
      <t>カノウ</t>
    </rPh>
    <phoneticPr fontId="5"/>
  </si>
  <si>
    <t>生活保護受給者数が高止まりにあるとともに、新型コロナウイルス感染症の影響により生活困窮者が増加する中、地方自治体とハローワークによるワンストップ型の就労支援体制を全国的に整備し、就労による自立を目指す本事業は、国民や社会からのニーズを的確に反映している。</t>
    <rPh sb="0" eb="2">
      <t>セイカツ</t>
    </rPh>
    <rPh sb="2" eb="4">
      <t>ホゴ</t>
    </rPh>
    <rPh sb="4" eb="7">
      <t>ジュキュウシャ</t>
    </rPh>
    <rPh sb="7" eb="8">
      <t>スウ</t>
    </rPh>
    <rPh sb="9" eb="11">
      <t>タカド</t>
    </rPh>
    <rPh sb="21" eb="23">
      <t>シンガタ</t>
    </rPh>
    <rPh sb="30" eb="33">
      <t>カンセンショウ</t>
    </rPh>
    <rPh sb="34" eb="36">
      <t>エイキョウ</t>
    </rPh>
    <rPh sb="39" eb="41">
      <t>セイカツ</t>
    </rPh>
    <rPh sb="41" eb="44">
      <t>コンキュウシャ</t>
    </rPh>
    <rPh sb="45" eb="47">
      <t>ゾウカ</t>
    </rPh>
    <rPh sb="49" eb="50">
      <t>ナカ</t>
    </rPh>
    <rPh sb="51" eb="53">
      <t>チホウ</t>
    </rPh>
    <rPh sb="53" eb="56">
      <t>ジチタイ</t>
    </rPh>
    <rPh sb="72" eb="73">
      <t>ガタ</t>
    </rPh>
    <rPh sb="74" eb="76">
      <t>シュウロウ</t>
    </rPh>
    <rPh sb="76" eb="78">
      <t>シエン</t>
    </rPh>
    <rPh sb="78" eb="80">
      <t>タイセイ</t>
    </rPh>
    <rPh sb="81" eb="84">
      <t>ゼンコクテキ</t>
    </rPh>
    <rPh sb="85" eb="87">
      <t>セイビ</t>
    </rPh>
    <rPh sb="89" eb="91">
      <t>シュウロウ</t>
    </rPh>
    <rPh sb="97" eb="99">
      <t>メザ</t>
    </rPh>
    <rPh sb="105" eb="107">
      <t>コクミン</t>
    </rPh>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</si>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</sst>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136072</xdr:colOff>
      <xdr:row>748</xdr:row>
      <xdr:rowOff>0</xdr:rowOff>
    </xdr:from>
    <xdr:to>
      <xdr:col>34</xdr:col>
      <xdr:colOff>146885</xdr:colOff>
      <xdr:row>749</xdr:row>
      <xdr:rowOff>336777</xdr:rowOff>
    </xdr:to>
    <xdr:sp macro="" textlink="">
      <xdr:nvSpPr>
        <xdr:cNvPr id="4" name="正方形/長方形 3"/>
        <xdr:cNvSpPr/>
      </xdr:nvSpPr>
      <xdr:spPr>
        <a:xfrm>
          <a:off x="4422322" y="45788036"/>
          <a:ext cx="2664206" cy="6905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（精査中）</a:t>
          </a:r>
        </a:p>
      </xdr:txBody>
    </xdr:sp>
    <xdr:clientData/>
  </xdr:twoCellAnchor>
  <xdr:twoCellAnchor>
    <xdr:from>
      <xdr:col>22</xdr:col>
      <xdr:colOff>165652</xdr:colOff>
      <xdr:row>751</xdr:row>
      <xdr:rowOff>333670</xdr:rowOff>
    </xdr:from>
    <xdr:to>
      <xdr:col>33</xdr:col>
      <xdr:colOff>82826</xdr:colOff>
      <xdr:row>753</xdr:row>
      <xdr:rowOff>339588</xdr:rowOff>
    </xdr:to>
    <xdr:sp macro="" textlink="">
      <xdr:nvSpPr>
        <xdr:cNvPr id="5" name="大かっこ 4"/>
        <xdr:cNvSpPr/>
      </xdr:nvSpPr>
      <xdr:spPr>
        <a:xfrm>
          <a:off x="4538869" y="49830540"/>
          <a:ext cx="2103783" cy="718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・関係部局等との調整。</a:t>
          </a:r>
          <a:endParaRPr kumimoji="1" lang="en-US" altLang="ja-JP" sz="900"/>
        </a:p>
        <a:p>
          <a:pPr algn="l"/>
          <a:r>
            <a:rPr kumimoji="1" lang="ja-JP" altLang="en-US" sz="900"/>
            <a:t>・施策の企画・立案、都道府県労働局に対する指導等</a:t>
          </a:r>
        </a:p>
      </xdr:txBody>
    </xdr:sp>
    <xdr:clientData/>
  </xdr:twoCellAnchor>
  <xdr:twoCellAnchor>
    <xdr:from>
      <xdr:col>21</xdr:col>
      <xdr:colOff>157369</xdr:colOff>
      <xdr:row>754</xdr:row>
      <xdr:rowOff>217715</xdr:rowOff>
    </xdr:from>
    <xdr:to>
      <xdr:col>34</xdr:col>
      <xdr:colOff>190500</xdr:colOff>
      <xdr:row>756</xdr:row>
      <xdr:rowOff>176894</xdr:rowOff>
    </xdr:to>
    <xdr:sp macro="" textlink="">
      <xdr:nvSpPr>
        <xdr:cNvPr id="6" name="正方形/長方形 5"/>
        <xdr:cNvSpPr/>
      </xdr:nvSpPr>
      <xdr:spPr>
        <a:xfrm>
          <a:off x="4331804" y="49524085"/>
          <a:ext cx="2617305" cy="67148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（精査中）</a:t>
          </a:r>
        </a:p>
      </xdr:txBody>
    </xdr:sp>
    <xdr:clientData/>
  </xdr:twoCellAnchor>
  <xdr:twoCellAnchor>
    <xdr:from>
      <xdr:col>22</xdr:col>
      <xdr:colOff>54427</xdr:colOff>
      <xdr:row>756</xdr:row>
      <xdr:rowOff>299355</xdr:rowOff>
    </xdr:from>
    <xdr:to>
      <xdr:col>33</xdr:col>
      <xdr:colOff>108857</xdr:colOff>
      <xdr:row>760</xdr:row>
      <xdr:rowOff>265044</xdr:rowOff>
    </xdr:to>
    <xdr:sp macro="" textlink="">
      <xdr:nvSpPr>
        <xdr:cNvPr id="7" name="大かっこ 6"/>
        <xdr:cNvSpPr/>
      </xdr:nvSpPr>
      <xdr:spPr>
        <a:xfrm>
          <a:off x="4427644" y="51576985"/>
          <a:ext cx="2241039" cy="1390298"/>
        </a:xfrm>
        <a:prstGeom prst="bracketPair">
          <a:avLst>
            <a:gd name="adj" fmla="val 104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・自治体との常設窓口や巡回相談等のワンストップ型の支援体制を全国的に整備</a:t>
          </a:r>
          <a:endParaRPr kumimoji="1" lang="en-US" altLang="ja-JP" sz="900"/>
        </a:p>
        <a:p>
          <a:pPr algn="l">
            <a:lnSpc>
              <a:spcPts val="900"/>
            </a:lnSpc>
          </a:pPr>
          <a:r>
            <a:rPr kumimoji="1" lang="ja-JP" altLang="en-US" sz="900"/>
            <a:t>・就職支援ナビゲーターによる担当制によるきめ細かい職業相談・職業紹介の実施</a:t>
          </a:r>
          <a:endParaRPr kumimoji="1" lang="en-US" altLang="ja-JP" sz="900"/>
        </a:p>
        <a:p>
          <a:pPr algn="l">
            <a:lnSpc>
              <a:spcPts val="900"/>
            </a:lnSpc>
          </a:pPr>
          <a:r>
            <a:rPr kumimoji="1" lang="ja-JP" altLang="en-US" sz="900"/>
            <a:t>・自治体の担当者との綿密な連携によるチーム支援の実施</a:t>
          </a:r>
        </a:p>
      </xdr:txBody>
    </xdr:sp>
    <xdr:clientData/>
  </xdr:twoCellAnchor>
  <xdr:twoCellAnchor>
    <xdr:from>
      <xdr:col>27</xdr:col>
      <xdr:colOff>190499</xdr:colOff>
      <xdr:row>750</xdr:row>
      <xdr:rowOff>0</xdr:rowOff>
    </xdr:from>
    <xdr:to>
      <xdr:col>27</xdr:col>
      <xdr:colOff>193272</xdr:colOff>
      <xdr:row>751</xdr:row>
      <xdr:rowOff>329837</xdr:rowOff>
    </xdr:to>
    <xdr:cxnSp macro="">
      <xdr:nvCxnSpPr>
        <xdr:cNvPr id="8" name="直線矢印コネクタ 7"/>
        <xdr:cNvCxnSpPr/>
      </xdr:nvCxnSpPr>
      <xdr:spPr>
        <a:xfrm>
          <a:off x="5701392" y="46495607"/>
          <a:ext cx="2773" cy="6836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27215</xdr:colOff>
      <xdr:row>754</xdr:row>
      <xdr:rowOff>13608</xdr:rowOff>
    </xdr:from>
    <xdr:to>
      <xdr:col>32</xdr:col>
      <xdr:colOff>129377</xdr:colOff>
      <xdr:row>754</xdr:row>
      <xdr:rowOff>191036</xdr:rowOff>
    </xdr:to>
    <xdr:sp macro="" textlink="">
      <xdr:nvSpPr>
        <xdr:cNvPr id="9" name="正方形/長方形 8"/>
        <xdr:cNvSpPr/>
      </xdr:nvSpPr>
      <xdr:spPr>
        <a:xfrm>
          <a:off x="4721679" y="47924358"/>
          <a:ext cx="1939127" cy="1774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38</xdr:col>
      <xdr:colOff>41413</xdr:colOff>
      <xdr:row>116</xdr:row>
      <xdr:rowOff>149087</xdr:rowOff>
    </xdr:from>
    <xdr:to>
      <xdr:col>41</xdr:col>
      <xdr:colOff>157370</xdr:colOff>
      <xdr:row>116</xdr:row>
      <xdr:rowOff>421326</xdr:rowOff>
    </xdr:to>
    <xdr:sp macro="" textlink="">
      <xdr:nvSpPr>
        <xdr:cNvPr id="11" name="正方形/長方形 10"/>
        <xdr:cNvSpPr/>
      </xdr:nvSpPr>
      <xdr:spPr>
        <a:xfrm>
          <a:off x="7595152" y="14428304"/>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24848</xdr:colOff>
      <xdr:row>115</xdr:row>
      <xdr:rowOff>8283</xdr:rowOff>
    </xdr:from>
    <xdr:to>
      <xdr:col>41</xdr:col>
      <xdr:colOff>140805</xdr:colOff>
      <xdr:row>115</xdr:row>
      <xdr:rowOff>280522</xdr:rowOff>
    </xdr:to>
    <xdr:sp macro="" textlink="">
      <xdr:nvSpPr>
        <xdr:cNvPr id="30" name="正方形/長方形 29"/>
        <xdr:cNvSpPr/>
      </xdr:nvSpPr>
      <xdr:spPr>
        <a:xfrm>
          <a:off x="7578587" y="13989326"/>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44</xdr:col>
      <xdr:colOff>132522</xdr:colOff>
      <xdr:row>115</xdr:row>
      <xdr:rowOff>8282</xdr:rowOff>
    </xdr:from>
    <xdr:to>
      <xdr:col>48</xdr:col>
      <xdr:colOff>49697</xdr:colOff>
      <xdr:row>115</xdr:row>
      <xdr:rowOff>280521</xdr:rowOff>
    </xdr:to>
    <xdr:sp macro="" textlink="">
      <xdr:nvSpPr>
        <xdr:cNvPr id="31" name="正方形/長方形 30"/>
        <xdr:cNvSpPr/>
      </xdr:nvSpPr>
      <xdr:spPr>
        <a:xfrm>
          <a:off x="8878957" y="13989325"/>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44</xdr:col>
      <xdr:colOff>132522</xdr:colOff>
      <xdr:row>116</xdr:row>
      <xdr:rowOff>149087</xdr:rowOff>
    </xdr:from>
    <xdr:to>
      <xdr:col>48</xdr:col>
      <xdr:colOff>49697</xdr:colOff>
      <xdr:row>116</xdr:row>
      <xdr:rowOff>421326</xdr:rowOff>
    </xdr:to>
    <xdr:sp macro="" textlink="">
      <xdr:nvSpPr>
        <xdr:cNvPr id="32" name="正方形/長方形 31"/>
        <xdr:cNvSpPr/>
      </xdr:nvSpPr>
      <xdr:spPr>
        <a:xfrm>
          <a:off x="8878957" y="14428304"/>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30</xdr:col>
      <xdr:colOff>140805</xdr:colOff>
      <xdr:row>18</xdr:row>
      <xdr:rowOff>24848</xdr:rowOff>
    </xdr:from>
    <xdr:to>
      <xdr:col>34</xdr:col>
      <xdr:colOff>57979</xdr:colOff>
      <xdr:row>18</xdr:row>
      <xdr:rowOff>297087</xdr:rowOff>
    </xdr:to>
    <xdr:sp macro="" textlink="">
      <xdr:nvSpPr>
        <xdr:cNvPr id="33" name="正方形/長方形 32"/>
        <xdr:cNvSpPr/>
      </xdr:nvSpPr>
      <xdr:spPr>
        <a:xfrm>
          <a:off x="6104283" y="7611718"/>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157368</xdr:colOff>
      <xdr:row>708</xdr:row>
      <xdr:rowOff>149087</xdr:rowOff>
    </xdr:from>
    <xdr:to>
      <xdr:col>32</xdr:col>
      <xdr:colOff>74543</xdr:colOff>
      <xdr:row>708</xdr:row>
      <xdr:rowOff>421326</xdr:rowOff>
    </xdr:to>
    <xdr:sp macro="" textlink="">
      <xdr:nvSpPr>
        <xdr:cNvPr id="34" name="正方形/長方形 33"/>
        <xdr:cNvSpPr/>
      </xdr:nvSpPr>
      <xdr:spPr>
        <a:xfrm>
          <a:off x="5723281" y="29204478"/>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157370</xdr:colOff>
      <xdr:row>711</xdr:row>
      <xdr:rowOff>33130</xdr:rowOff>
    </xdr:from>
    <xdr:to>
      <xdr:col>32</xdr:col>
      <xdr:colOff>74545</xdr:colOff>
      <xdr:row>711</xdr:row>
      <xdr:rowOff>305369</xdr:rowOff>
    </xdr:to>
    <xdr:sp macro="" textlink="">
      <xdr:nvSpPr>
        <xdr:cNvPr id="35" name="正方形/長方形 34"/>
        <xdr:cNvSpPr/>
      </xdr:nvSpPr>
      <xdr:spPr>
        <a:xfrm>
          <a:off x="5723283" y="30753326"/>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49695</xdr:colOff>
      <xdr:row>788</xdr:row>
      <xdr:rowOff>24848</xdr:rowOff>
    </xdr:from>
    <xdr:to>
      <xdr:col>27</xdr:col>
      <xdr:colOff>165653</xdr:colOff>
      <xdr:row>788</xdr:row>
      <xdr:rowOff>297087</xdr:rowOff>
    </xdr:to>
    <xdr:sp macro="" textlink="">
      <xdr:nvSpPr>
        <xdr:cNvPr id="36" name="正方形/長方形 35"/>
        <xdr:cNvSpPr/>
      </xdr:nvSpPr>
      <xdr:spPr>
        <a:xfrm>
          <a:off x="4820478" y="52809913"/>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844</xdr:row>
      <xdr:rowOff>0</xdr:rowOff>
    </xdr:from>
    <xdr:to>
      <xdr:col>27</xdr:col>
      <xdr:colOff>115958</xdr:colOff>
      <xdr:row>844</xdr:row>
      <xdr:rowOff>272239</xdr:rowOff>
    </xdr:to>
    <xdr:sp macro="" textlink="">
      <xdr:nvSpPr>
        <xdr:cNvPr id="38" name="正方形/長方形 37"/>
        <xdr:cNvSpPr/>
      </xdr:nvSpPr>
      <xdr:spPr>
        <a:xfrm>
          <a:off x="4770783" y="582598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845</xdr:row>
      <xdr:rowOff>0</xdr:rowOff>
    </xdr:from>
    <xdr:to>
      <xdr:col>27</xdr:col>
      <xdr:colOff>115958</xdr:colOff>
      <xdr:row>845</xdr:row>
      <xdr:rowOff>272239</xdr:rowOff>
    </xdr:to>
    <xdr:sp macro="" textlink="">
      <xdr:nvSpPr>
        <xdr:cNvPr id="39" name="正方形/長方形 38"/>
        <xdr:cNvSpPr/>
      </xdr:nvSpPr>
      <xdr:spPr>
        <a:xfrm>
          <a:off x="4770783" y="588313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846</xdr:row>
      <xdr:rowOff>0</xdr:rowOff>
    </xdr:from>
    <xdr:to>
      <xdr:col>27</xdr:col>
      <xdr:colOff>115958</xdr:colOff>
      <xdr:row>846</xdr:row>
      <xdr:rowOff>272239</xdr:rowOff>
    </xdr:to>
    <xdr:sp macro="" textlink="">
      <xdr:nvSpPr>
        <xdr:cNvPr id="40" name="正方形/長方形 39"/>
        <xdr:cNvSpPr/>
      </xdr:nvSpPr>
      <xdr:spPr>
        <a:xfrm>
          <a:off x="4770783" y="594028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847</xdr:row>
      <xdr:rowOff>0</xdr:rowOff>
    </xdr:from>
    <xdr:to>
      <xdr:col>27</xdr:col>
      <xdr:colOff>115958</xdr:colOff>
      <xdr:row>847</xdr:row>
      <xdr:rowOff>272239</xdr:rowOff>
    </xdr:to>
    <xdr:sp macro="" textlink="">
      <xdr:nvSpPr>
        <xdr:cNvPr id="41" name="正方形/長方形 40"/>
        <xdr:cNvSpPr/>
      </xdr:nvSpPr>
      <xdr:spPr>
        <a:xfrm>
          <a:off x="4770783" y="599743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848</xdr:row>
      <xdr:rowOff>0</xdr:rowOff>
    </xdr:from>
    <xdr:to>
      <xdr:col>27</xdr:col>
      <xdr:colOff>115958</xdr:colOff>
      <xdr:row>848</xdr:row>
      <xdr:rowOff>272239</xdr:rowOff>
    </xdr:to>
    <xdr:sp macro="" textlink="">
      <xdr:nvSpPr>
        <xdr:cNvPr id="42" name="正方形/長方形 41"/>
        <xdr:cNvSpPr/>
      </xdr:nvSpPr>
      <xdr:spPr>
        <a:xfrm>
          <a:off x="4770783" y="605458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849</xdr:row>
      <xdr:rowOff>0</xdr:rowOff>
    </xdr:from>
    <xdr:to>
      <xdr:col>27</xdr:col>
      <xdr:colOff>115958</xdr:colOff>
      <xdr:row>849</xdr:row>
      <xdr:rowOff>272239</xdr:rowOff>
    </xdr:to>
    <xdr:sp macro="" textlink="">
      <xdr:nvSpPr>
        <xdr:cNvPr id="43" name="正方形/長方形 42"/>
        <xdr:cNvSpPr/>
      </xdr:nvSpPr>
      <xdr:spPr>
        <a:xfrm>
          <a:off x="4770783" y="611173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850</xdr:row>
      <xdr:rowOff>0</xdr:rowOff>
    </xdr:from>
    <xdr:to>
      <xdr:col>27</xdr:col>
      <xdr:colOff>115958</xdr:colOff>
      <xdr:row>850</xdr:row>
      <xdr:rowOff>272239</xdr:rowOff>
    </xdr:to>
    <xdr:sp macro="" textlink="">
      <xdr:nvSpPr>
        <xdr:cNvPr id="44" name="正方形/長方形 43"/>
        <xdr:cNvSpPr/>
      </xdr:nvSpPr>
      <xdr:spPr>
        <a:xfrm>
          <a:off x="4770783" y="616888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851</xdr:row>
      <xdr:rowOff>0</xdr:rowOff>
    </xdr:from>
    <xdr:to>
      <xdr:col>27</xdr:col>
      <xdr:colOff>115958</xdr:colOff>
      <xdr:row>851</xdr:row>
      <xdr:rowOff>272239</xdr:rowOff>
    </xdr:to>
    <xdr:sp macro="" textlink="">
      <xdr:nvSpPr>
        <xdr:cNvPr id="45" name="正方形/長方形 44"/>
        <xdr:cNvSpPr/>
      </xdr:nvSpPr>
      <xdr:spPr>
        <a:xfrm>
          <a:off x="4770783" y="622603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852</xdr:row>
      <xdr:rowOff>0</xdr:rowOff>
    </xdr:from>
    <xdr:to>
      <xdr:col>27</xdr:col>
      <xdr:colOff>115958</xdr:colOff>
      <xdr:row>852</xdr:row>
      <xdr:rowOff>272239</xdr:rowOff>
    </xdr:to>
    <xdr:sp macro="" textlink="">
      <xdr:nvSpPr>
        <xdr:cNvPr id="46" name="正方形/長方形 45"/>
        <xdr:cNvSpPr/>
      </xdr:nvSpPr>
      <xdr:spPr>
        <a:xfrm>
          <a:off x="4770783" y="628318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853</xdr:row>
      <xdr:rowOff>0</xdr:rowOff>
    </xdr:from>
    <xdr:to>
      <xdr:col>27</xdr:col>
      <xdr:colOff>115958</xdr:colOff>
      <xdr:row>853</xdr:row>
      <xdr:rowOff>272239</xdr:rowOff>
    </xdr:to>
    <xdr:sp macro="" textlink="">
      <xdr:nvSpPr>
        <xdr:cNvPr id="47" name="正方形/長方形 46"/>
        <xdr:cNvSpPr/>
      </xdr:nvSpPr>
      <xdr:spPr>
        <a:xfrm>
          <a:off x="4770783" y="634033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34</xdr:col>
      <xdr:colOff>0</xdr:colOff>
      <xdr:row>462</xdr:row>
      <xdr:rowOff>0</xdr:rowOff>
    </xdr:from>
    <xdr:to>
      <xdr:col>37</xdr:col>
      <xdr:colOff>115957</xdr:colOff>
      <xdr:row>462</xdr:row>
      <xdr:rowOff>272239</xdr:rowOff>
    </xdr:to>
    <xdr:sp macro="" textlink="">
      <xdr:nvSpPr>
        <xdr:cNvPr id="29" name="正方形/長方形 28"/>
        <xdr:cNvSpPr/>
      </xdr:nvSpPr>
      <xdr:spPr>
        <a:xfrm>
          <a:off x="6758609" y="22528696"/>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34</xdr:col>
      <xdr:colOff>0</xdr:colOff>
      <xdr:row>457</xdr:row>
      <xdr:rowOff>0</xdr:rowOff>
    </xdr:from>
    <xdr:to>
      <xdr:col>37</xdr:col>
      <xdr:colOff>115957</xdr:colOff>
      <xdr:row>457</xdr:row>
      <xdr:rowOff>272239</xdr:rowOff>
    </xdr:to>
    <xdr:sp macro="" textlink="">
      <xdr:nvSpPr>
        <xdr:cNvPr id="37" name="正方形/長方形 36"/>
        <xdr:cNvSpPr/>
      </xdr:nvSpPr>
      <xdr:spPr>
        <a:xfrm>
          <a:off x="6758609" y="21153783"/>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34</xdr:col>
      <xdr:colOff>0</xdr:colOff>
      <xdr:row>432</xdr:row>
      <xdr:rowOff>0</xdr:rowOff>
    </xdr:from>
    <xdr:to>
      <xdr:col>37</xdr:col>
      <xdr:colOff>115957</xdr:colOff>
      <xdr:row>432</xdr:row>
      <xdr:rowOff>272239</xdr:rowOff>
    </xdr:to>
    <xdr:sp macro="" textlink="">
      <xdr:nvSpPr>
        <xdr:cNvPr id="49" name="正方形/長方形 48"/>
        <xdr:cNvSpPr/>
      </xdr:nvSpPr>
      <xdr:spPr>
        <a:xfrm>
          <a:off x="6758609" y="197788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30</xdr:col>
      <xdr:colOff>0</xdr:colOff>
      <xdr:row>432</xdr:row>
      <xdr:rowOff>0</xdr:rowOff>
    </xdr:from>
    <xdr:to>
      <xdr:col>33</xdr:col>
      <xdr:colOff>115957</xdr:colOff>
      <xdr:row>432</xdr:row>
      <xdr:rowOff>272239</xdr:rowOff>
    </xdr:to>
    <xdr:sp macro="" textlink="">
      <xdr:nvSpPr>
        <xdr:cNvPr id="51" name="正方形/長方形 50"/>
        <xdr:cNvSpPr/>
      </xdr:nvSpPr>
      <xdr:spPr>
        <a:xfrm>
          <a:off x="5963478" y="1977887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30</xdr:col>
      <xdr:colOff>0</xdr:colOff>
      <xdr:row>434</xdr:row>
      <xdr:rowOff>0</xdr:rowOff>
    </xdr:from>
    <xdr:to>
      <xdr:col>33</xdr:col>
      <xdr:colOff>115957</xdr:colOff>
      <xdr:row>434</xdr:row>
      <xdr:rowOff>272239</xdr:rowOff>
    </xdr:to>
    <xdr:sp macro="" textlink="">
      <xdr:nvSpPr>
        <xdr:cNvPr id="52" name="正方形/長方形 51"/>
        <xdr:cNvSpPr/>
      </xdr:nvSpPr>
      <xdr:spPr>
        <a:xfrm>
          <a:off x="5963478" y="20375217"/>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34</xdr:col>
      <xdr:colOff>0</xdr:colOff>
      <xdr:row>434</xdr:row>
      <xdr:rowOff>0</xdr:rowOff>
    </xdr:from>
    <xdr:to>
      <xdr:col>37</xdr:col>
      <xdr:colOff>115957</xdr:colOff>
      <xdr:row>434</xdr:row>
      <xdr:rowOff>272239</xdr:rowOff>
    </xdr:to>
    <xdr:sp macro="" textlink="">
      <xdr:nvSpPr>
        <xdr:cNvPr id="53" name="正方形/長方形 52"/>
        <xdr:cNvSpPr/>
      </xdr:nvSpPr>
      <xdr:spPr>
        <a:xfrm>
          <a:off x="6758609" y="20375217"/>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30</xdr:col>
      <xdr:colOff>0</xdr:colOff>
      <xdr:row>463</xdr:row>
      <xdr:rowOff>298173</xdr:rowOff>
    </xdr:from>
    <xdr:to>
      <xdr:col>33</xdr:col>
      <xdr:colOff>115957</xdr:colOff>
      <xdr:row>464</xdr:row>
      <xdr:rowOff>272239</xdr:rowOff>
    </xdr:to>
    <xdr:sp macro="" textlink="">
      <xdr:nvSpPr>
        <xdr:cNvPr id="55" name="正方形/長方形 54"/>
        <xdr:cNvSpPr/>
      </xdr:nvSpPr>
      <xdr:spPr>
        <a:xfrm>
          <a:off x="5963478" y="23125043"/>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34</xdr:col>
      <xdr:colOff>0</xdr:colOff>
      <xdr:row>463</xdr:row>
      <xdr:rowOff>298173</xdr:rowOff>
    </xdr:from>
    <xdr:to>
      <xdr:col>37</xdr:col>
      <xdr:colOff>115957</xdr:colOff>
      <xdr:row>464</xdr:row>
      <xdr:rowOff>272239</xdr:rowOff>
    </xdr:to>
    <xdr:sp macro="" textlink="">
      <xdr:nvSpPr>
        <xdr:cNvPr id="56" name="正方形/長方形 55"/>
        <xdr:cNvSpPr/>
      </xdr:nvSpPr>
      <xdr:spPr>
        <a:xfrm>
          <a:off x="6758609" y="23125043"/>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34</xdr:col>
      <xdr:colOff>0</xdr:colOff>
      <xdr:row>459</xdr:row>
      <xdr:rowOff>0</xdr:rowOff>
    </xdr:from>
    <xdr:to>
      <xdr:col>37</xdr:col>
      <xdr:colOff>115957</xdr:colOff>
      <xdr:row>459</xdr:row>
      <xdr:rowOff>272239</xdr:rowOff>
    </xdr:to>
    <xdr:sp macro="" textlink="">
      <xdr:nvSpPr>
        <xdr:cNvPr id="57" name="正方形/長方形 56"/>
        <xdr:cNvSpPr/>
      </xdr:nvSpPr>
      <xdr:spPr>
        <a:xfrm>
          <a:off x="6758609" y="2175013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30</xdr:col>
      <xdr:colOff>0</xdr:colOff>
      <xdr:row>462</xdr:row>
      <xdr:rowOff>0</xdr:rowOff>
    </xdr:from>
    <xdr:to>
      <xdr:col>33</xdr:col>
      <xdr:colOff>115957</xdr:colOff>
      <xdr:row>462</xdr:row>
      <xdr:rowOff>272239</xdr:rowOff>
    </xdr:to>
    <xdr:sp macro="" textlink="">
      <xdr:nvSpPr>
        <xdr:cNvPr id="58" name="正方形/長方形 57"/>
        <xdr:cNvSpPr/>
      </xdr:nvSpPr>
      <xdr:spPr>
        <a:xfrm>
          <a:off x="5963478" y="22528696"/>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30</xdr:col>
      <xdr:colOff>0</xdr:colOff>
      <xdr:row>457</xdr:row>
      <xdr:rowOff>0</xdr:rowOff>
    </xdr:from>
    <xdr:to>
      <xdr:col>33</xdr:col>
      <xdr:colOff>115957</xdr:colOff>
      <xdr:row>457</xdr:row>
      <xdr:rowOff>272239</xdr:rowOff>
    </xdr:to>
    <xdr:sp macro="" textlink="">
      <xdr:nvSpPr>
        <xdr:cNvPr id="50" name="正方形/長方形 49"/>
        <xdr:cNvSpPr/>
      </xdr:nvSpPr>
      <xdr:spPr>
        <a:xfrm>
          <a:off x="5963478" y="21153783"/>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twoCellAnchor>
    <xdr:from>
      <xdr:col>30</xdr:col>
      <xdr:colOff>0</xdr:colOff>
      <xdr:row>459</xdr:row>
      <xdr:rowOff>0</xdr:rowOff>
    </xdr:from>
    <xdr:to>
      <xdr:col>33</xdr:col>
      <xdr:colOff>115957</xdr:colOff>
      <xdr:row>459</xdr:row>
      <xdr:rowOff>272239</xdr:rowOff>
    </xdr:to>
    <xdr:sp macro="" textlink="">
      <xdr:nvSpPr>
        <xdr:cNvPr id="54" name="正方形/長方形 53"/>
        <xdr:cNvSpPr/>
      </xdr:nvSpPr>
      <xdr:spPr>
        <a:xfrm>
          <a:off x="5963478" y="2175013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6" zoomScale="85" zoomScaleNormal="75" zoomScaleSheetLayoutView="85" zoomScalePageLayoutView="85" workbookViewId="0">
      <selection activeCell="P32" sqref="P32: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326</v>
      </c>
      <c r="AJ2" s="930" t="s">
        <v>654</v>
      </c>
      <c r="AK2" s="930"/>
      <c r="AL2" s="930"/>
      <c r="AM2" s="930"/>
      <c r="AN2" s="83" t="s">
        <v>326</v>
      </c>
      <c r="AO2" s="930">
        <v>20</v>
      </c>
      <c r="AP2" s="930"/>
      <c r="AQ2" s="930"/>
      <c r="AR2" s="84" t="s">
        <v>631</v>
      </c>
      <c r="AS2" s="936">
        <v>660</v>
      </c>
      <c r="AT2" s="936"/>
      <c r="AU2" s="936"/>
      <c r="AV2" s="83" t="str">
        <f>IF(AW2="","","-")</f>
        <v/>
      </c>
      <c r="AW2" s="896"/>
      <c r="AX2" s="896"/>
    </row>
    <row r="3" spans="1:50" ht="21" customHeight="1" thickBot="1" x14ac:dyDescent="0.2">
      <c r="A3" s="849" t="s">
        <v>624</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655</v>
      </c>
      <c r="AK3" s="851"/>
      <c r="AL3" s="851"/>
      <c r="AM3" s="851"/>
      <c r="AN3" s="851"/>
      <c r="AO3" s="851"/>
      <c r="AP3" s="851"/>
      <c r="AQ3" s="851"/>
      <c r="AR3" s="851"/>
      <c r="AS3" s="851"/>
      <c r="AT3" s="851"/>
      <c r="AU3" s="851"/>
      <c r="AV3" s="851"/>
      <c r="AW3" s="851"/>
      <c r="AX3" s="24" t="s">
        <v>64</v>
      </c>
    </row>
    <row r="4" spans="1:50" ht="24.75" customHeight="1" x14ac:dyDescent="0.15">
      <c r="A4" s="688" t="s">
        <v>25</v>
      </c>
      <c r="B4" s="689"/>
      <c r="C4" s="689"/>
      <c r="D4" s="689"/>
      <c r="E4" s="689"/>
      <c r="F4" s="689"/>
      <c r="G4" s="666" t="s">
        <v>632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423</v>
      </c>
      <c r="H5" s="821"/>
      <c r="I5" s="821"/>
      <c r="J5" s="821"/>
      <c r="K5" s="821"/>
      <c r="L5" s="821"/>
      <c r="M5" s="822" t="s">
        <v>65</v>
      </c>
      <c r="N5" s="823"/>
      <c r="O5" s="823"/>
      <c r="P5" s="823"/>
      <c r="Q5" s="823"/>
      <c r="R5" s="824"/>
      <c r="S5" s="825" t="s">
        <v>69</v>
      </c>
      <c r="T5" s="821"/>
      <c r="U5" s="821"/>
      <c r="V5" s="821"/>
      <c r="W5" s="821"/>
      <c r="X5" s="826"/>
      <c r="Y5" s="682" t="s">
        <v>3</v>
      </c>
      <c r="Z5" s="527"/>
      <c r="AA5" s="527"/>
      <c r="AB5" s="527"/>
      <c r="AC5" s="527"/>
      <c r="AD5" s="528"/>
      <c r="AE5" s="683" t="s">
        <v>634</v>
      </c>
      <c r="AF5" s="683"/>
      <c r="AG5" s="683"/>
      <c r="AH5" s="683"/>
      <c r="AI5" s="683"/>
      <c r="AJ5" s="683"/>
      <c r="AK5" s="683"/>
      <c r="AL5" s="683"/>
      <c r="AM5" s="683"/>
      <c r="AN5" s="683"/>
      <c r="AO5" s="683"/>
      <c r="AP5" s="684"/>
      <c r="AQ5" s="685" t="s">
        <v>635</v>
      </c>
      <c r="AR5" s="686"/>
      <c r="AS5" s="686"/>
      <c r="AT5" s="686"/>
      <c r="AU5" s="686"/>
      <c r="AV5" s="686"/>
      <c r="AW5" s="686"/>
      <c r="AX5" s="687"/>
    </row>
    <row r="6" spans="1:50" ht="39" customHeight="1" x14ac:dyDescent="0.15">
      <c r="A6" s="690" t="s">
        <v>4</v>
      </c>
      <c r="B6" s="691"/>
      <c r="C6" s="691"/>
      <c r="D6" s="691"/>
      <c r="E6" s="691"/>
      <c r="F6" s="691"/>
      <c r="G6" s="374" t="str">
        <f>入力規則等!F39</f>
        <v>一般会計、労働保険特別会計雇用勘定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3.2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8" t="s">
        <v>309</v>
      </c>
      <c r="Z7" s="424"/>
      <c r="AA7" s="424"/>
      <c r="AB7" s="424"/>
      <c r="AC7" s="424"/>
      <c r="AD7" s="909"/>
      <c r="AE7" s="897" t="s">
        <v>686</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79" t="s">
        <v>208</v>
      </c>
      <c r="B8" s="480"/>
      <c r="C8" s="480"/>
      <c r="D8" s="480"/>
      <c r="E8" s="480"/>
      <c r="F8" s="481"/>
      <c r="G8" s="931" t="str">
        <f>入力規則等!A27</f>
        <v>子ども・若者育成支援</v>
      </c>
      <c r="H8" s="704"/>
      <c r="I8" s="704"/>
      <c r="J8" s="704"/>
      <c r="K8" s="704"/>
      <c r="L8" s="704"/>
      <c r="M8" s="704"/>
      <c r="N8" s="704"/>
      <c r="O8" s="704"/>
      <c r="P8" s="704"/>
      <c r="Q8" s="704"/>
      <c r="R8" s="704"/>
      <c r="S8" s="704"/>
      <c r="T8" s="704"/>
      <c r="U8" s="704"/>
      <c r="V8" s="704"/>
      <c r="W8" s="704"/>
      <c r="X8" s="932"/>
      <c r="Y8" s="827" t="s">
        <v>209</v>
      </c>
      <c r="Z8" s="828"/>
      <c r="AA8" s="828"/>
      <c r="AB8" s="828"/>
      <c r="AC8" s="828"/>
      <c r="AD8" s="829"/>
      <c r="AE8" s="703" t="str">
        <f>入力規則等!K13</f>
        <v>社会保障、その他の事項経費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687</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669</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9" t="s">
        <v>24</v>
      </c>
      <c r="B12" s="950"/>
      <c r="C12" s="950"/>
      <c r="D12" s="950"/>
      <c r="E12" s="950"/>
      <c r="F12" s="951"/>
      <c r="G12" s="744"/>
      <c r="H12" s="745"/>
      <c r="I12" s="745"/>
      <c r="J12" s="745"/>
      <c r="K12" s="745"/>
      <c r="L12" s="745"/>
      <c r="M12" s="745"/>
      <c r="N12" s="745"/>
      <c r="O12" s="745"/>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8051</v>
      </c>
      <c r="Q13" s="642"/>
      <c r="R13" s="642"/>
      <c r="S13" s="642"/>
      <c r="T13" s="642"/>
      <c r="U13" s="642"/>
      <c r="V13" s="643"/>
      <c r="W13" s="641">
        <v>8131</v>
      </c>
      <c r="X13" s="642"/>
      <c r="Y13" s="642"/>
      <c r="Z13" s="642"/>
      <c r="AA13" s="642"/>
      <c r="AB13" s="642"/>
      <c r="AC13" s="643"/>
      <c r="AD13" s="641">
        <v>8195</v>
      </c>
      <c r="AE13" s="642"/>
      <c r="AF13" s="642"/>
      <c r="AG13" s="642"/>
      <c r="AH13" s="642"/>
      <c r="AI13" s="642"/>
      <c r="AJ13" s="643"/>
      <c r="AK13" s="641">
        <v>8296</v>
      </c>
      <c r="AL13" s="642"/>
      <c r="AM13" s="642"/>
      <c r="AN13" s="642"/>
      <c r="AO13" s="642"/>
      <c r="AP13" s="642"/>
      <c r="AQ13" s="643"/>
      <c r="AR13" s="905"/>
      <c r="AS13" s="906"/>
      <c r="AT13" s="906"/>
      <c r="AU13" s="906"/>
      <c r="AV13" s="906"/>
      <c r="AW13" s="906"/>
      <c r="AX13" s="907"/>
    </row>
    <row r="14" spans="1:50" ht="21" customHeight="1" x14ac:dyDescent="0.15">
      <c r="A14" s="598"/>
      <c r="B14" s="599"/>
      <c r="C14" s="599"/>
      <c r="D14" s="599"/>
      <c r="E14" s="599"/>
      <c r="F14" s="600"/>
      <c r="G14" s="709"/>
      <c r="H14" s="710"/>
      <c r="I14" s="695" t="s">
        <v>8</v>
      </c>
      <c r="J14" s="746"/>
      <c r="K14" s="746"/>
      <c r="L14" s="746"/>
      <c r="M14" s="746"/>
      <c r="N14" s="746"/>
      <c r="O14" s="747"/>
      <c r="P14" s="641" t="s">
        <v>656</v>
      </c>
      <c r="Q14" s="642"/>
      <c r="R14" s="642"/>
      <c r="S14" s="642"/>
      <c r="T14" s="642"/>
      <c r="U14" s="642"/>
      <c r="V14" s="643"/>
      <c r="W14" s="641" t="s">
        <v>656</v>
      </c>
      <c r="X14" s="642"/>
      <c r="Y14" s="642"/>
      <c r="Z14" s="642"/>
      <c r="AA14" s="642"/>
      <c r="AB14" s="642"/>
      <c r="AC14" s="643"/>
      <c r="AD14" s="641" t="s">
        <v>656</v>
      </c>
      <c r="AE14" s="642"/>
      <c r="AF14" s="642"/>
      <c r="AG14" s="642"/>
      <c r="AH14" s="642"/>
      <c r="AI14" s="642"/>
      <c r="AJ14" s="643"/>
      <c r="AK14" s="641" t="s">
        <v>656</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656</v>
      </c>
      <c r="Q15" s="642"/>
      <c r="R15" s="642"/>
      <c r="S15" s="642"/>
      <c r="T15" s="642"/>
      <c r="U15" s="642"/>
      <c r="V15" s="643"/>
      <c r="W15" s="641" t="s">
        <v>656</v>
      </c>
      <c r="X15" s="642"/>
      <c r="Y15" s="642"/>
      <c r="Z15" s="642"/>
      <c r="AA15" s="642"/>
      <c r="AB15" s="642"/>
      <c r="AC15" s="643"/>
      <c r="AD15" s="641" t="s">
        <v>656</v>
      </c>
      <c r="AE15" s="642"/>
      <c r="AF15" s="642"/>
      <c r="AG15" s="642"/>
      <c r="AH15" s="642"/>
      <c r="AI15" s="642"/>
      <c r="AJ15" s="643"/>
      <c r="AK15" s="641" t="s">
        <v>656</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656</v>
      </c>
      <c r="Q16" s="642"/>
      <c r="R16" s="642"/>
      <c r="S16" s="642"/>
      <c r="T16" s="642"/>
      <c r="U16" s="642"/>
      <c r="V16" s="643"/>
      <c r="W16" s="641" t="s">
        <v>656</v>
      </c>
      <c r="X16" s="642"/>
      <c r="Y16" s="642"/>
      <c r="Z16" s="642"/>
      <c r="AA16" s="642"/>
      <c r="AB16" s="642"/>
      <c r="AC16" s="643"/>
      <c r="AD16" s="641" t="s">
        <v>656</v>
      </c>
      <c r="AE16" s="642"/>
      <c r="AF16" s="642"/>
      <c r="AG16" s="642"/>
      <c r="AH16" s="642"/>
      <c r="AI16" s="642"/>
      <c r="AJ16" s="643"/>
      <c r="AK16" s="641" t="s">
        <v>656</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656</v>
      </c>
      <c r="Q17" s="642"/>
      <c r="R17" s="642"/>
      <c r="S17" s="642"/>
      <c r="T17" s="642"/>
      <c r="U17" s="642"/>
      <c r="V17" s="643"/>
      <c r="W17" s="641" t="s">
        <v>656</v>
      </c>
      <c r="X17" s="642"/>
      <c r="Y17" s="642"/>
      <c r="Z17" s="642"/>
      <c r="AA17" s="642"/>
      <c r="AB17" s="642"/>
      <c r="AC17" s="643"/>
      <c r="AD17" s="641" t="s">
        <v>656</v>
      </c>
      <c r="AE17" s="642"/>
      <c r="AF17" s="642"/>
      <c r="AG17" s="642"/>
      <c r="AH17" s="642"/>
      <c r="AI17" s="642"/>
      <c r="AJ17" s="643"/>
      <c r="AK17" s="641" t="s">
        <v>656</v>
      </c>
      <c r="AL17" s="642"/>
      <c r="AM17" s="642"/>
      <c r="AN17" s="642"/>
      <c r="AO17" s="642"/>
      <c r="AP17" s="642"/>
      <c r="AQ17" s="643"/>
      <c r="AR17" s="903"/>
      <c r="AS17" s="903"/>
      <c r="AT17" s="903"/>
      <c r="AU17" s="903"/>
      <c r="AV17" s="903"/>
      <c r="AW17" s="903"/>
      <c r="AX17" s="904"/>
    </row>
    <row r="18" spans="1:50" ht="24.75" customHeight="1" x14ac:dyDescent="0.15">
      <c r="A18" s="598"/>
      <c r="B18" s="599"/>
      <c r="C18" s="599"/>
      <c r="D18" s="599"/>
      <c r="E18" s="599"/>
      <c r="F18" s="600"/>
      <c r="G18" s="711"/>
      <c r="H18" s="712"/>
      <c r="I18" s="700" t="s">
        <v>20</v>
      </c>
      <c r="J18" s="701"/>
      <c r="K18" s="701"/>
      <c r="L18" s="701"/>
      <c r="M18" s="701"/>
      <c r="N18" s="701"/>
      <c r="O18" s="702"/>
      <c r="P18" s="860">
        <f>SUM(P13:V17)</f>
        <v>8051</v>
      </c>
      <c r="Q18" s="861"/>
      <c r="R18" s="861"/>
      <c r="S18" s="861"/>
      <c r="T18" s="861"/>
      <c r="U18" s="861"/>
      <c r="V18" s="862"/>
      <c r="W18" s="860">
        <f>SUM(W13:AC17)</f>
        <v>8131</v>
      </c>
      <c r="X18" s="861"/>
      <c r="Y18" s="861"/>
      <c r="Z18" s="861"/>
      <c r="AA18" s="861"/>
      <c r="AB18" s="861"/>
      <c r="AC18" s="862"/>
      <c r="AD18" s="860">
        <f>SUM(AD13:AJ17)</f>
        <v>8195</v>
      </c>
      <c r="AE18" s="861"/>
      <c r="AF18" s="861"/>
      <c r="AG18" s="861"/>
      <c r="AH18" s="861"/>
      <c r="AI18" s="861"/>
      <c r="AJ18" s="862"/>
      <c r="AK18" s="860">
        <f>SUM(AK13:AQ17)</f>
        <v>8296</v>
      </c>
      <c r="AL18" s="861"/>
      <c r="AM18" s="861"/>
      <c r="AN18" s="861"/>
      <c r="AO18" s="861"/>
      <c r="AP18" s="861"/>
      <c r="AQ18" s="862"/>
      <c r="AR18" s="860">
        <f>SUM(AR13:AX17)</f>
        <v>0</v>
      </c>
      <c r="AS18" s="861"/>
      <c r="AT18" s="861"/>
      <c r="AU18" s="861"/>
      <c r="AV18" s="861"/>
      <c r="AW18" s="861"/>
      <c r="AX18" s="863"/>
    </row>
    <row r="19" spans="1:50" ht="24.75" customHeight="1" x14ac:dyDescent="0.15">
      <c r="A19" s="598"/>
      <c r="B19" s="599"/>
      <c r="C19" s="599"/>
      <c r="D19" s="599"/>
      <c r="E19" s="599"/>
      <c r="F19" s="600"/>
      <c r="G19" s="858" t="s">
        <v>9</v>
      </c>
      <c r="H19" s="859"/>
      <c r="I19" s="859"/>
      <c r="J19" s="859"/>
      <c r="K19" s="859"/>
      <c r="L19" s="859"/>
      <c r="M19" s="859"/>
      <c r="N19" s="859"/>
      <c r="O19" s="859"/>
      <c r="P19" s="641">
        <v>7253</v>
      </c>
      <c r="Q19" s="642"/>
      <c r="R19" s="642"/>
      <c r="S19" s="642"/>
      <c r="T19" s="642"/>
      <c r="U19" s="642"/>
      <c r="V19" s="643"/>
      <c r="W19" s="641">
        <v>7424</v>
      </c>
      <c r="X19" s="642"/>
      <c r="Y19" s="642"/>
      <c r="Z19" s="642"/>
      <c r="AA19" s="642"/>
      <c r="AB19" s="642"/>
      <c r="AC19" s="643"/>
      <c r="AD19" s="641"/>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8" t="s">
        <v>10</v>
      </c>
      <c r="H20" s="859"/>
      <c r="I20" s="859"/>
      <c r="J20" s="859"/>
      <c r="K20" s="859"/>
      <c r="L20" s="859"/>
      <c r="M20" s="859"/>
      <c r="N20" s="859"/>
      <c r="O20" s="859"/>
      <c r="P20" s="301">
        <f>IF(P18=0, "-", SUM(P19)/P18)</f>
        <v>0.90088187802757425</v>
      </c>
      <c r="Q20" s="301"/>
      <c r="R20" s="301"/>
      <c r="S20" s="301"/>
      <c r="T20" s="301"/>
      <c r="U20" s="301"/>
      <c r="V20" s="301"/>
      <c r="W20" s="301">
        <f t="shared" ref="W20" si="0">IF(W18=0, "-", SUM(W19)/W18)</f>
        <v>0.91304882548272048</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52"/>
      <c r="G21" s="299" t="s">
        <v>274</v>
      </c>
      <c r="H21" s="300"/>
      <c r="I21" s="300"/>
      <c r="J21" s="300"/>
      <c r="K21" s="300"/>
      <c r="L21" s="300"/>
      <c r="M21" s="300"/>
      <c r="N21" s="300"/>
      <c r="O21" s="300"/>
      <c r="P21" s="301">
        <f>IF(P19=0, "-", SUM(P19)/SUM(P13,P14))</f>
        <v>0.90088187802757425</v>
      </c>
      <c r="Q21" s="301"/>
      <c r="R21" s="301"/>
      <c r="S21" s="301"/>
      <c r="T21" s="301"/>
      <c r="U21" s="301"/>
      <c r="V21" s="301"/>
      <c r="W21" s="301">
        <f t="shared" ref="W21" si="2">IF(W19=0, "-", SUM(W19)/SUM(W13,W14))</f>
        <v>0.91304882548272048</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629</v>
      </c>
      <c r="B22" s="959"/>
      <c r="C22" s="959"/>
      <c r="D22" s="959"/>
      <c r="E22" s="959"/>
      <c r="F22" s="960"/>
      <c r="G22" s="954" t="s">
        <v>254</v>
      </c>
      <c r="H22" s="207"/>
      <c r="I22" s="207"/>
      <c r="J22" s="207"/>
      <c r="K22" s="207"/>
      <c r="L22" s="207"/>
      <c r="M22" s="207"/>
      <c r="N22" s="207"/>
      <c r="O22" s="208"/>
      <c r="P22" s="919" t="s">
        <v>627</v>
      </c>
      <c r="Q22" s="207"/>
      <c r="R22" s="207"/>
      <c r="S22" s="207"/>
      <c r="T22" s="207"/>
      <c r="U22" s="207"/>
      <c r="V22" s="208"/>
      <c r="W22" s="919" t="s">
        <v>628</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x14ac:dyDescent="0.15">
      <c r="A23" s="961"/>
      <c r="B23" s="962"/>
      <c r="C23" s="962"/>
      <c r="D23" s="962"/>
      <c r="E23" s="962"/>
      <c r="F23" s="963"/>
      <c r="G23" s="955" t="s">
        <v>638</v>
      </c>
      <c r="H23" s="956"/>
      <c r="I23" s="956"/>
      <c r="J23" s="956"/>
      <c r="K23" s="956"/>
      <c r="L23" s="956"/>
      <c r="M23" s="956"/>
      <c r="N23" s="956"/>
      <c r="O23" s="957"/>
      <c r="P23" s="905">
        <v>7121</v>
      </c>
      <c r="Q23" s="906"/>
      <c r="R23" s="906"/>
      <c r="S23" s="906"/>
      <c r="T23" s="906"/>
      <c r="U23" s="906"/>
      <c r="V23" s="920"/>
      <c r="W23" s="905"/>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21" t="s">
        <v>639</v>
      </c>
      <c r="H24" s="922"/>
      <c r="I24" s="922"/>
      <c r="J24" s="922"/>
      <c r="K24" s="922"/>
      <c r="L24" s="922"/>
      <c r="M24" s="922"/>
      <c r="N24" s="922"/>
      <c r="O24" s="923"/>
      <c r="P24" s="641">
        <v>1085</v>
      </c>
      <c r="Q24" s="642"/>
      <c r="R24" s="642"/>
      <c r="S24" s="642"/>
      <c r="T24" s="642"/>
      <c r="U24" s="642"/>
      <c r="V24" s="643"/>
      <c r="W24" s="641"/>
      <c r="X24" s="642"/>
      <c r="Y24" s="642"/>
      <c r="Z24" s="642"/>
      <c r="AA24" s="642"/>
      <c r="AB24" s="642"/>
      <c r="AC24" s="64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21" t="s">
        <v>640</v>
      </c>
      <c r="H25" s="922"/>
      <c r="I25" s="922"/>
      <c r="J25" s="922"/>
      <c r="K25" s="922"/>
      <c r="L25" s="922"/>
      <c r="M25" s="922"/>
      <c r="N25" s="922"/>
      <c r="O25" s="923"/>
      <c r="P25" s="641">
        <v>64</v>
      </c>
      <c r="Q25" s="642"/>
      <c r="R25" s="642"/>
      <c r="S25" s="642"/>
      <c r="T25" s="642"/>
      <c r="U25" s="642"/>
      <c r="V25" s="643"/>
      <c r="W25" s="641"/>
      <c r="X25" s="642"/>
      <c r="Y25" s="642"/>
      <c r="Z25" s="642"/>
      <c r="AA25" s="642"/>
      <c r="AB25" s="642"/>
      <c r="AC25" s="64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21" t="s">
        <v>641</v>
      </c>
      <c r="H26" s="922"/>
      <c r="I26" s="922"/>
      <c r="J26" s="922"/>
      <c r="K26" s="922"/>
      <c r="L26" s="922"/>
      <c r="M26" s="922"/>
      <c r="N26" s="922"/>
      <c r="O26" s="923"/>
      <c r="P26" s="641">
        <v>15</v>
      </c>
      <c r="Q26" s="642"/>
      <c r="R26" s="642"/>
      <c r="S26" s="642"/>
      <c r="T26" s="642"/>
      <c r="U26" s="642"/>
      <c r="V26" s="643"/>
      <c r="W26" s="641"/>
      <c r="X26" s="642"/>
      <c r="Y26" s="642"/>
      <c r="Z26" s="642"/>
      <c r="AA26" s="642"/>
      <c r="AB26" s="642"/>
      <c r="AC26" s="64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21" t="s">
        <v>657</v>
      </c>
      <c r="H27" s="922"/>
      <c r="I27" s="922"/>
      <c r="J27" s="922"/>
      <c r="K27" s="922"/>
      <c r="L27" s="922"/>
      <c r="M27" s="922"/>
      <c r="N27" s="922"/>
      <c r="O27" s="923"/>
      <c r="P27" s="641">
        <v>11</v>
      </c>
      <c r="Q27" s="642"/>
      <c r="R27" s="642"/>
      <c r="S27" s="642"/>
      <c r="T27" s="642"/>
      <c r="U27" s="642"/>
      <c r="V27" s="643"/>
      <c r="W27" s="641"/>
      <c r="X27" s="642"/>
      <c r="Y27" s="642"/>
      <c r="Z27" s="642"/>
      <c r="AA27" s="642"/>
      <c r="AB27" s="642"/>
      <c r="AC27" s="64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258</v>
      </c>
      <c r="H28" s="925"/>
      <c r="I28" s="925"/>
      <c r="J28" s="925"/>
      <c r="K28" s="925"/>
      <c r="L28" s="925"/>
      <c r="M28" s="925"/>
      <c r="N28" s="925"/>
      <c r="O28" s="926"/>
      <c r="P28" s="860">
        <f>P29-SUM(P23:P27)</f>
        <v>0</v>
      </c>
      <c r="Q28" s="861"/>
      <c r="R28" s="861"/>
      <c r="S28" s="861"/>
      <c r="T28" s="861"/>
      <c r="U28" s="861"/>
      <c r="V28" s="862"/>
      <c r="W28" s="860">
        <f>W29-SUM(W23:W27)</f>
        <v>0</v>
      </c>
      <c r="X28" s="861"/>
      <c r="Y28" s="861"/>
      <c r="Z28" s="861"/>
      <c r="AA28" s="861"/>
      <c r="AB28" s="861"/>
      <c r="AC28" s="86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1">
        <f>AK13</f>
        <v>8296</v>
      </c>
      <c r="Q29" s="642"/>
      <c r="R29" s="642"/>
      <c r="S29" s="642"/>
      <c r="T29" s="642"/>
      <c r="U29" s="642"/>
      <c r="V29" s="643"/>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3" t="s">
        <v>270</v>
      </c>
      <c r="B30" s="844"/>
      <c r="C30" s="844"/>
      <c r="D30" s="844"/>
      <c r="E30" s="844"/>
      <c r="F30" s="845"/>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310</v>
      </c>
      <c r="AF30" s="840"/>
      <c r="AG30" s="840"/>
      <c r="AH30" s="841"/>
      <c r="AI30" s="900" t="s">
        <v>332</v>
      </c>
      <c r="AJ30" s="900"/>
      <c r="AK30" s="900"/>
      <c r="AL30" s="839"/>
      <c r="AM30" s="900" t="s">
        <v>429</v>
      </c>
      <c r="AN30" s="900"/>
      <c r="AO30" s="900"/>
      <c r="AP30" s="839"/>
      <c r="AQ30" s="751" t="s">
        <v>184</v>
      </c>
      <c r="AR30" s="752"/>
      <c r="AS30" s="752"/>
      <c r="AT30" s="753"/>
      <c r="AU30" s="758" t="s">
        <v>133</v>
      </c>
      <c r="AV30" s="758"/>
      <c r="AW30" s="758"/>
      <c r="AX30" s="902"/>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1"/>
      <c r="AJ31" s="901"/>
      <c r="AK31" s="901"/>
      <c r="AL31" s="392"/>
      <c r="AM31" s="901"/>
      <c r="AN31" s="901"/>
      <c r="AO31" s="901"/>
      <c r="AP31" s="392"/>
      <c r="AQ31" s="235" t="s">
        <v>656</v>
      </c>
      <c r="AR31" s="186"/>
      <c r="AS31" s="121" t="s">
        <v>185</v>
      </c>
      <c r="AT31" s="122"/>
      <c r="AU31" s="185">
        <v>3</v>
      </c>
      <c r="AV31" s="185"/>
      <c r="AW31" s="377" t="s">
        <v>175</v>
      </c>
      <c r="AX31" s="378"/>
    </row>
    <row r="32" spans="1:50" ht="23.25" customHeight="1" x14ac:dyDescent="0.15">
      <c r="A32" s="382"/>
      <c r="B32" s="380"/>
      <c r="C32" s="380"/>
      <c r="D32" s="380"/>
      <c r="E32" s="380"/>
      <c r="F32" s="381"/>
      <c r="G32" s="548" t="s">
        <v>672</v>
      </c>
      <c r="H32" s="549"/>
      <c r="I32" s="549"/>
      <c r="J32" s="549"/>
      <c r="K32" s="549"/>
      <c r="L32" s="549"/>
      <c r="M32" s="549"/>
      <c r="N32" s="549"/>
      <c r="O32" s="550"/>
      <c r="P32" s="93" t="s">
        <v>668</v>
      </c>
      <c r="Q32" s="93"/>
      <c r="R32" s="93"/>
      <c r="S32" s="93"/>
      <c r="T32" s="93"/>
      <c r="U32" s="93"/>
      <c r="V32" s="93"/>
      <c r="W32" s="93"/>
      <c r="X32" s="94"/>
      <c r="Y32" s="455" t="s">
        <v>12</v>
      </c>
      <c r="Z32" s="515"/>
      <c r="AA32" s="516"/>
      <c r="AB32" s="842" t="s">
        <v>14</v>
      </c>
      <c r="AC32" s="842"/>
      <c r="AD32" s="842"/>
      <c r="AE32" s="203">
        <v>67</v>
      </c>
      <c r="AF32" s="204"/>
      <c r="AG32" s="204"/>
      <c r="AH32" s="204"/>
      <c r="AI32" s="203">
        <v>65</v>
      </c>
      <c r="AJ32" s="204"/>
      <c r="AK32" s="204"/>
      <c r="AL32" s="204"/>
      <c r="AM32" s="203">
        <v>59</v>
      </c>
      <c r="AN32" s="204"/>
      <c r="AO32" s="204"/>
      <c r="AP32" s="204"/>
      <c r="AQ32" s="321" t="s">
        <v>656</v>
      </c>
      <c r="AR32" s="193"/>
      <c r="AS32" s="193"/>
      <c r="AT32" s="322"/>
      <c r="AU32" s="204" t="s">
        <v>656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842" t="s">
        <v>14</v>
      </c>
      <c r="AC33" s="842"/>
      <c r="AD33" s="842"/>
      <c r="AE33" s="203">
        <v>67</v>
      </c>
      <c r="AF33" s="204"/>
      <c r="AG33" s="204"/>
      <c r="AH33" s="204"/>
      <c r="AI33" s="203">
        <v>67</v>
      </c>
      <c r="AJ33" s="204"/>
      <c r="AK33" s="204"/>
      <c r="AL33" s="204"/>
      <c r="AM33" s="203">
        <v>66</v>
      </c>
      <c r="AN33" s="204"/>
      <c r="AO33" s="204"/>
      <c r="AP33" s="204"/>
      <c r="AQ33" s="321" t="s">
        <v>656</v>
      </c>
      <c r="AR33" s="193"/>
      <c r="AS33" s="193"/>
      <c r="AT33" s="322"/>
      <c r="AU33" s="204">
        <v>63.7</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97</v>
      </c>
      <c r="AJ34" s="204"/>
      <c r="AK34" s="204"/>
      <c r="AL34" s="204"/>
      <c r="AM34" s="203">
        <v>89</v>
      </c>
      <c r="AN34" s="204"/>
      <c r="AO34" s="204"/>
      <c r="AP34" s="204"/>
      <c r="AQ34" s="321" t="s">
        <v>656</v>
      </c>
      <c r="AR34" s="193"/>
      <c r="AS34" s="193"/>
      <c r="AT34" s="322"/>
      <c r="AU34" s="204" t="s">
        <v>656</v>
      </c>
      <c r="AV34" s="204"/>
      <c r="AW34" s="204"/>
      <c r="AX34" s="206"/>
    </row>
    <row r="35" spans="1:51" ht="23.25" customHeight="1" x14ac:dyDescent="0.15">
      <c r="A35" s="213" t="s">
        <v>300</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5"/>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5"/>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10" t="s">
        <v>133</v>
      </c>
      <c r="AV51" s="910"/>
      <c r="AW51" s="910"/>
      <c r="AX51" s="911"/>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10" t="s">
        <v>133</v>
      </c>
      <c r="AV58" s="910"/>
      <c r="AW58" s="910"/>
      <c r="AX58" s="911"/>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3"/>
      <c r="AY79">
        <f>COUNTIF($AR$79,"☑")</f>
        <v>0</v>
      </c>
    </row>
    <row r="80" spans="1:51" ht="18.75" hidden="1" customHeight="1" x14ac:dyDescent="0.15">
      <c r="A80" s="846"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6"/>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7"/>
      <c r="AY82">
        <f t="shared" ref="AY82:AY89" si="10">$AY$80</f>
        <v>0</v>
      </c>
    </row>
    <row r="83" spans="1:60" ht="22.5" hidden="1" customHeight="1" x14ac:dyDescent="0.15">
      <c r="A83" s="847"/>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8"/>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9"/>
      <c r="AY83">
        <f t="shared" si="10"/>
        <v>0</v>
      </c>
    </row>
    <row r="84" spans="1:60" ht="19.5" hidden="1" customHeight="1" x14ac:dyDescent="0.15">
      <c r="A84" s="847"/>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0"/>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618111</v>
      </c>
      <c r="AF101" s="267"/>
      <c r="AG101" s="267"/>
      <c r="AH101" s="267"/>
      <c r="AI101" s="267">
        <v>594269</v>
      </c>
      <c r="AJ101" s="267"/>
      <c r="AK101" s="267"/>
      <c r="AL101" s="267"/>
      <c r="AM101" s="267">
        <v>592355</v>
      </c>
      <c r="AN101" s="267"/>
      <c r="AO101" s="267"/>
      <c r="AP101" s="267"/>
      <c r="AQ101" s="267" t="s">
        <v>656</v>
      </c>
      <c r="AR101" s="267"/>
      <c r="AS101" s="267"/>
      <c r="AT101" s="267"/>
      <c r="AU101" s="203" t="s">
        <v>656</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612000</v>
      </c>
      <c r="AF102" s="267"/>
      <c r="AG102" s="267"/>
      <c r="AH102" s="267"/>
      <c r="AI102" s="267">
        <v>599830</v>
      </c>
      <c r="AJ102" s="267"/>
      <c r="AK102" s="267"/>
      <c r="AL102" s="267"/>
      <c r="AM102" s="267">
        <v>572242</v>
      </c>
      <c r="AN102" s="267"/>
      <c r="AO102" s="267"/>
      <c r="AP102" s="267"/>
      <c r="AQ102" s="267">
        <v>577500</v>
      </c>
      <c r="AR102" s="267"/>
      <c r="AS102" s="267"/>
      <c r="AT102" s="267"/>
      <c r="AU102" s="210" t="s">
        <v>656</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5" t="s">
        <v>464</v>
      </c>
      <c r="AR115" s="576"/>
      <c r="AS115" s="576"/>
      <c r="AT115" s="576"/>
      <c r="AU115" s="576"/>
      <c r="AV115" s="576"/>
      <c r="AW115" s="576"/>
      <c r="AX115" s="577"/>
    </row>
    <row r="116" spans="1:51" ht="23.25" customHeight="1" x14ac:dyDescent="0.15">
      <c r="A116" s="420"/>
      <c r="B116" s="421"/>
      <c r="C116" s="421"/>
      <c r="D116" s="421"/>
      <c r="E116" s="421"/>
      <c r="F116" s="422"/>
      <c r="G116" s="372" t="s">
        <v>673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c r="AC116" s="447"/>
      <c r="AD116" s="448"/>
      <c r="AE116" s="267">
        <v>93149</v>
      </c>
      <c r="AF116" s="267"/>
      <c r="AG116" s="267"/>
      <c r="AH116" s="267"/>
      <c r="AI116" s="267">
        <v>102311</v>
      </c>
      <c r="AJ116" s="267"/>
      <c r="AK116" s="267"/>
      <c r="AL116" s="267"/>
      <c r="AM116" s="267"/>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74" t="s">
        <v>689</v>
      </c>
      <c r="AF117" s="535"/>
      <c r="AG117" s="535"/>
      <c r="AH117" s="535"/>
      <c r="AI117" s="574" t="s">
        <v>688</v>
      </c>
      <c r="AJ117" s="535"/>
      <c r="AK117" s="535"/>
      <c r="AL117" s="535"/>
      <c r="AM117" s="880" t="s">
        <v>665</v>
      </c>
      <c r="AN117" s="881"/>
      <c r="AO117" s="881"/>
      <c r="AP117" s="882"/>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5" t="s">
        <v>464</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5" t="s">
        <v>464</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5" t="s">
        <v>464</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5"/>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6"/>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2"/>
      <c r="Z127" s="913"/>
      <c r="AA127" s="914"/>
      <c r="AB127" s="392" t="s">
        <v>11</v>
      </c>
      <c r="AC127" s="393"/>
      <c r="AD127" s="394"/>
      <c r="AE127" s="232" t="s">
        <v>310</v>
      </c>
      <c r="AF127" s="232"/>
      <c r="AG127" s="232"/>
      <c r="AH127" s="232"/>
      <c r="AI127" s="232" t="s">
        <v>332</v>
      </c>
      <c r="AJ127" s="232"/>
      <c r="AK127" s="232"/>
      <c r="AL127" s="232"/>
      <c r="AM127" s="232" t="s">
        <v>429</v>
      </c>
      <c r="AN127" s="232"/>
      <c r="AO127" s="232"/>
      <c r="AP127" s="232"/>
      <c r="AQ127" s="575" t="s">
        <v>464</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664</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647</v>
      </c>
      <c r="H134" s="93"/>
      <c r="I134" s="93"/>
      <c r="J134" s="93"/>
      <c r="K134" s="93"/>
      <c r="L134" s="93"/>
      <c r="M134" s="93"/>
      <c r="N134" s="93"/>
      <c r="O134" s="93"/>
      <c r="P134" s="93"/>
      <c r="Q134" s="93"/>
      <c r="R134" s="93"/>
      <c r="S134" s="93"/>
      <c r="T134" s="93"/>
      <c r="U134" s="93"/>
      <c r="V134" s="93"/>
      <c r="W134" s="93"/>
      <c r="X134" s="94"/>
      <c r="Y134" s="187" t="s">
        <v>199</v>
      </c>
      <c r="Z134" s="188"/>
      <c r="AA134" s="189"/>
      <c r="AB134" s="190" t="s">
        <v>291</v>
      </c>
      <c r="AC134" s="191"/>
      <c r="AD134" s="191"/>
      <c r="AE134" s="192">
        <v>67</v>
      </c>
      <c r="AF134" s="193"/>
      <c r="AG134" s="193"/>
      <c r="AH134" s="193"/>
      <c r="AI134" s="192">
        <v>65</v>
      </c>
      <c r="AJ134" s="193"/>
      <c r="AK134" s="193"/>
      <c r="AL134" s="193"/>
      <c r="AM134" s="192">
        <v>59</v>
      </c>
      <c r="AN134" s="193"/>
      <c r="AO134" s="193"/>
      <c r="AP134" s="193"/>
      <c r="AQ134" s="192" t="s">
        <v>664</v>
      </c>
      <c r="AR134" s="193"/>
      <c r="AS134" s="193"/>
      <c r="AT134" s="193"/>
      <c r="AU134" s="192" t="s">
        <v>664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291</v>
      </c>
      <c r="AC135" s="199"/>
      <c r="AD135" s="199"/>
      <c r="AE135" s="192">
        <v>67</v>
      </c>
      <c r="AF135" s="193"/>
      <c r="AG135" s="193"/>
      <c r="AH135" s="193"/>
      <c r="AI135" s="192">
        <v>67</v>
      </c>
      <c r="AJ135" s="193"/>
      <c r="AK135" s="193"/>
      <c r="AL135" s="193"/>
      <c r="AM135" s="192">
        <v>66</v>
      </c>
      <c r="AN135" s="193"/>
      <c r="AO135" s="193"/>
      <c r="AP135" s="193"/>
      <c r="AQ135" s="192" t="s">
        <v>664</v>
      </c>
      <c r="AR135" s="193"/>
      <c r="AS135" s="193"/>
      <c r="AT135" s="193"/>
      <c r="AU135" s="192">
        <v>63.7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7"/>
      <c r="E430" s="160" t="s">
        <v>319</v>
      </c>
      <c r="F430" s="883"/>
      <c r="G430" s="884" t="s">
        <v>204</v>
      </c>
      <c r="H430" s="111"/>
      <c r="I430" s="111"/>
      <c r="J430" s="885" t="s">
        <v>205</v>
      </c>
      <c r="K430" s="886"/>
      <c r="L430" s="886"/>
      <c r="M430" s="886"/>
      <c r="N430" s="886"/>
      <c r="O430" s="886"/>
      <c r="P430" s="886"/>
      <c r="Q430" s="886"/>
      <c r="R430" s="886"/>
      <c r="S430" s="886"/>
      <c r="T430" s="887"/>
      <c r="U430" s="572" t="s">
        <v>680</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1</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v>1</v>
      </c>
      <c r="AF432" s="186"/>
      <c r="AG432" s="121" t="s">
        <v>185</v>
      </c>
      <c r="AH432" s="122"/>
      <c r="AI432" s="320"/>
      <c r="AJ432" s="320"/>
      <c r="AK432" s="320"/>
      <c r="AL432" s="142"/>
      <c r="AM432" s="320"/>
      <c r="AN432" s="320"/>
      <c r="AO432" s="320"/>
      <c r="AP432" s="142"/>
      <c r="AQ432" s="235" t="s">
        <v>656</v>
      </c>
      <c r="AR432" s="186"/>
      <c r="AS432" s="121" t="s">
        <v>185</v>
      </c>
      <c r="AT432" s="122"/>
      <c r="AU432" s="186">
        <v>3</v>
      </c>
      <c r="AV432" s="186"/>
      <c r="AW432" s="121" t="s">
        <v>175</v>
      </c>
      <c r="AX432" s="181"/>
      <c r="AY432">
        <f>$AY$431</f>
        <v>1</v>
      </c>
    </row>
    <row r="433" spans="1:51" ht="23.25" customHeight="1" x14ac:dyDescent="0.15">
      <c r="A433" s="175"/>
      <c r="B433" s="172"/>
      <c r="C433" s="166"/>
      <c r="D433" s="172"/>
      <c r="E433" s="323"/>
      <c r="F433" s="324"/>
      <c r="G433" s="92" t="s">
        <v>648</v>
      </c>
      <c r="H433" s="93"/>
      <c r="I433" s="93"/>
      <c r="J433" s="93"/>
      <c r="K433" s="93"/>
      <c r="L433" s="93"/>
      <c r="M433" s="93"/>
      <c r="N433" s="93"/>
      <c r="O433" s="93"/>
      <c r="P433" s="93"/>
      <c r="Q433" s="93"/>
      <c r="R433" s="93"/>
      <c r="S433" s="93"/>
      <c r="T433" s="93"/>
      <c r="U433" s="93"/>
      <c r="V433" s="93"/>
      <c r="W433" s="93"/>
      <c r="X433" s="94"/>
      <c r="Y433" s="187" t="s">
        <v>12</v>
      </c>
      <c r="Z433" s="188"/>
      <c r="AA433" s="189"/>
      <c r="AB433" s="199" t="s">
        <v>14</v>
      </c>
      <c r="AC433" s="199"/>
      <c r="AD433" s="199"/>
      <c r="AE433" s="321" t="s">
        <v>656</v>
      </c>
      <c r="AF433" s="193"/>
      <c r="AG433" s="193"/>
      <c r="AH433" s="193"/>
      <c r="AI433" s="321" t="s">
        <v>656</v>
      </c>
      <c r="AJ433" s="193"/>
      <c r="AK433" s="193"/>
      <c r="AL433" s="193"/>
      <c r="AM433" s="321" t="s">
        <v>656</v>
      </c>
      <c r="AN433" s="193"/>
      <c r="AO433" s="193"/>
      <c r="AP433" s="322"/>
      <c r="AQ433" s="321" t="s">
        <v>656</v>
      </c>
      <c r="AR433" s="193"/>
      <c r="AS433" s="193"/>
      <c r="AT433" s="322"/>
      <c r="AU433" s="193" t="s">
        <v>656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14</v>
      </c>
      <c r="AC434" s="191"/>
      <c r="AD434" s="191"/>
      <c r="AE434" s="321">
        <v>65</v>
      </c>
      <c r="AF434" s="193"/>
      <c r="AG434" s="193"/>
      <c r="AH434" s="322"/>
      <c r="AI434" s="321">
        <v>65</v>
      </c>
      <c r="AJ434" s="193"/>
      <c r="AK434" s="193"/>
      <c r="AL434" s="193"/>
      <c r="AM434" s="321" t="s">
        <v>656</v>
      </c>
      <c r="AN434" s="193"/>
      <c r="AO434" s="193"/>
      <c r="AP434" s="322"/>
      <c r="AQ434" s="321" t="s">
        <v>656</v>
      </c>
      <c r="AR434" s="193"/>
      <c r="AS434" s="193"/>
      <c r="AT434" s="322"/>
      <c r="AU434" s="193">
        <v>65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656</v>
      </c>
      <c r="AF435" s="193"/>
      <c r="AG435" s="193"/>
      <c r="AH435" s="322"/>
      <c r="AI435" s="321" t="s">
        <v>656</v>
      </c>
      <c r="AJ435" s="193"/>
      <c r="AK435" s="193"/>
      <c r="AL435" s="193"/>
      <c r="AM435" s="321" t="s">
        <v>656</v>
      </c>
      <c r="AN435" s="193"/>
      <c r="AO435" s="193"/>
      <c r="AP435" s="322"/>
      <c r="AQ435" s="321" t="s">
        <v>656</v>
      </c>
      <c r="AR435" s="193"/>
      <c r="AS435" s="193"/>
      <c r="AT435" s="322"/>
      <c r="AU435" s="193" t="s">
        <v>656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v>1</v>
      </c>
      <c r="AF457" s="186"/>
      <c r="AG457" s="121" t="s">
        <v>185</v>
      </c>
      <c r="AH457" s="122"/>
      <c r="AI457" s="320"/>
      <c r="AJ457" s="320"/>
      <c r="AK457" s="320"/>
      <c r="AL457" s="142"/>
      <c r="AM457" s="320"/>
      <c r="AN457" s="320"/>
      <c r="AO457" s="320"/>
      <c r="AP457" s="142"/>
      <c r="AQ457" s="235" t="s">
        <v>656</v>
      </c>
      <c r="AR457" s="186"/>
      <c r="AS457" s="121" t="s">
        <v>185</v>
      </c>
      <c r="AT457" s="122"/>
      <c r="AU457" s="186">
        <v>3</v>
      </c>
      <c r="AV457" s="186"/>
      <c r="AW457" s="121" t="s">
        <v>175</v>
      </c>
      <c r="AX457" s="181"/>
      <c r="AY457">
        <f>$AY$456</f>
        <v>1</v>
      </c>
    </row>
    <row r="458" spans="1:51" ht="23.25" customHeight="1" x14ac:dyDescent="0.15">
      <c r="A458" s="175"/>
      <c r="B458" s="172"/>
      <c r="C458" s="166"/>
      <c r="D458" s="172"/>
      <c r="E458" s="323"/>
      <c r="F458" s="324"/>
      <c r="G458" s="92" t="s">
        <v>649</v>
      </c>
      <c r="H458" s="93"/>
      <c r="I458" s="93"/>
      <c r="J458" s="93"/>
      <c r="K458" s="93"/>
      <c r="L458" s="93"/>
      <c r="M458" s="93"/>
      <c r="N458" s="93"/>
      <c r="O458" s="93"/>
      <c r="P458" s="93"/>
      <c r="Q458" s="93"/>
      <c r="R458" s="93"/>
      <c r="S458" s="93"/>
      <c r="T458" s="93"/>
      <c r="U458" s="93"/>
      <c r="V458" s="93"/>
      <c r="W458" s="93"/>
      <c r="X458" s="94"/>
      <c r="Y458" s="187" t="s">
        <v>12</v>
      </c>
      <c r="Z458" s="188"/>
      <c r="AA458" s="189"/>
      <c r="AB458" s="199" t="s">
        <v>14</v>
      </c>
      <c r="AC458" s="199"/>
      <c r="AD458" s="199"/>
      <c r="AE458" s="321" t="s">
        <v>326</v>
      </c>
      <c r="AF458" s="193"/>
      <c r="AG458" s="193"/>
      <c r="AH458" s="322"/>
      <c r="AI458" s="321" t="s">
        <v>656</v>
      </c>
      <c r="AJ458" s="193"/>
      <c r="AK458" s="193"/>
      <c r="AL458" s="193"/>
      <c r="AM458" s="321" t="s">
        <v>656</v>
      </c>
      <c r="AN458" s="193"/>
      <c r="AO458" s="193"/>
      <c r="AP458" s="322"/>
      <c r="AQ458" s="321" t="s">
        <v>656</v>
      </c>
      <c r="AR458" s="193"/>
      <c r="AS458" s="193"/>
      <c r="AT458" s="322"/>
      <c r="AU458" s="193" t="s">
        <v>656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14</v>
      </c>
      <c r="AC459" s="191"/>
      <c r="AD459" s="191"/>
      <c r="AE459" s="321">
        <v>50</v>
      </c>
      <c r="AF459" s="193"/>
      <c r="AG459" s="193"/>
      <c r="AH459" s="322"/>
      <c r="AI459" s="321">
        <v>50</v>
      </c>
      <c r="AJ459" s="193"/>
      <c r="AK459" s="193"/>
      <c r="AL459" s="193"/>
      <c r="AM459" s="321" t="s">
        <v>656</v>
      </c>
      <c r="AN459" s="193"/>
      <c r="AO459" s="193"/>
      <c r="AP459" s="322"/>
      <c r="AQ459" s="321" t="s">
        <v>656</v>
      </c>
      <c r="AR459" s="193"/>
      <c r="AS459" s="193"/>
      <c r="AT459" s="322"/>
      <c r="AU459" s="193">
        <v>50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326</v>
      </c>
      <c r="AF460" s="193"/>
      <c r="AG460" s="193"/>
      <c r="AH460" s="322"/>
      <c r="AI460" s="321" t="s">
        <v>656</v>
      </c>
      <c r="AJ460" s="193"/>
      <c r="AK460" s="193"/>
      <c r="AL460" s="193"/>
      <c r="AM460" s="321" t="s">
        <v>656</v>
      </c>
      <c r="AN460" s="193"/>
      <c r="AO460" s="193"/>
      <c r="AP460" s="322"/>
      <c r="AQ460" s="321" t="s">
        <v>656</v>
      </c>
      <c r="AR460" s="193"/>
      <c r="AS460" s="193"/>
      <c r="AT460" s="322"/>
      <c r="AU460" s="193" t="s">
        <v>656</v>
      </c>
      <c r="AV460" s="193"/>
      <c r="AW460" s="193"/>
      <c r="AX460" s="194"/>
      <c r="AY460">
        <f t="shared" si="68"/>
        <v>1</v>
      </c>
    </row>
    <row r="461" spans="1:51" ht="18.75"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1</v>
      </c>
    </row>
    <row r="462" spans="1:51" ht="18.75"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v>1</v>
      </c>
      <c r="AF462" s="186"/>
      <c r="AG462" s="121" t="s">
        <v>185</v>
      </c>
      <c r="AH462" s="122"/>
      <c r="AI462" s="320"/>
      <c r="AJ462" s="320"/>
      <c r="AK462" s="320"/>
      <c r="AL462" s="142"/>
      <c r="AM462" s="320"/>
      <c r="AN462" s="320"/>
      <c r="AO462" s="320"/>
      <c r="AP462" s="142"/>
      <c r="AQ462" s="235" t="s">
        <v>656</v>
      </c>
      <c r="AR462" s="186"/>
      <c r="AS462" s="121" t="s">
        <v>185</v>
      </c>
      <c r="AT462" s="122"/>
      <c r="AU462" s="186">
        <v>3</v>
      </c>
      <c r="AV462" s="186"/>
      <c r="AW462" s="121" t="s">
        <v>175</v>
      </c>
      <c r="AX462" s="181"/>
      <c r="AY462">
        <f>$AY$461</f>
        <v>1</v>
      </c>
    </row>
    <row r="463" spans="1:51" ht="23.25" customHeight="1" x14ac:dyDescent="0.15">
      <c r="A463" s="175"/>
      <c r="B463" s="172"/>
      <c r="C463" s="166"/>
      <c r="D463" s="172"/>
      <c r="E463" s="323"/>
      <c r="F463" s="324"/>
      <c r="G463" s="92" t="s">
        <v>650</v>
      </c>
      <c r="H463" s="93"/>
      <c r="I463" s="93"/>
      <c r="J463" s="93"/>
      <c r="K463" s="93"/>
      <c r="L463" s="93"/>
      <c r="M463" s="93"/>
      <c r="N463" s="93"/>
      <c r="O463" s="93"/>
      <c r="P463" s="93"/>
      <c r="Q463" s="93"/>
      <c r="R463" s="93"/>
      <c r="S463" s="93"/>
      <c r="T463" s="93"/>
      <c r="U463" s="93"/>
      <c r="V463" s="93"/>
      <c r="W463" s="93"/>
      <c r="X463" s="94"/>
      <c r="Y463" s="187" t="s">
        <v>12</v>
      </c>
      <c r="Z463" s="188"/>
      <c r="AA463" s="189"/>
      <c r="AB463" s="199" t="s">
        <v>14</v>
      </c>
      <c r="AC463" s="199"/>
      <c r="AD463" s="199"/>
      <c r="AE463" s="321" t="s">
        <v>656</v>
      </c>
      <c r="AF463" s="193"/>
      <c r="AG463" s="193"/>
      <c r="AH463" s="193"/>
      <c r="AI463" s="321" t="s">
        <v>656</v>
      </c>
      <c r="AJ463" s="193"/>
      <c r="AK463" s="193"/>
      <c r="AL463" s="193"/>
      <c r="AM463" s="321" t="s">
        <v>656</v>
      </c>
      <c r="AN463" s="193"/>
      <c r="AO463" s="193"/>
      <c r="AP463" s="322"/>
      <c r="AQ463" s="321" t="s">
        <v>656</v>
      </c>
      <c r="AR463" s="193"/>
      <c r="AS463" s="193"/>
      <c r="AT463" s="322"/>
      <c r="AU463" s="193" t="s">
        <v>656</v>
      </c>
      <c r="AV463" s="193"/>
      <c r="AW463" s="193"/>
      <c r="AX463" s="194"/>
      <c r="AY463">
        <f t="shared" ref="AY463:AY465" si="69">$AY$461</f>
        <v>1</v>
      </c>
    </row>
    <row r="464" spans="1:51" ht="23.25"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t="s">
        <v>14</v>
      </c>
      <c r="AC464" s="191"/>
      <c r="AD464" s="191"/>
      <c r="AE464" s="321">
        <v>45</v>
      </c>
      <c r="AF464" s="193"/>
      <c r="AG464" s="193"/>
      <c r="AH464" s="322"/>
      <c r="AI464" s="321">
        <v>45</v>
      </c>
      <c r="AJ464" s="193"/>
      <c r="AK464" s="193"/>
      <c r="AL464" s="193"/>
      <c r="AM464" s="321" t="s">
        <v>656</v>
      </c>
      <c r="AN464" s="193"/>
      <c r="AO464" s="193"/>
      <c r="AP464" s="322"/>
      <c r="AQ464" s="321" t="s">
        <v>656</v>
      </c>
      <c r="AR464" s="193"/>
      <c r="AS464" s="193"/>
      <c r="AT464" s="322"/>
      <c r="AU464" s="193">
        <v>45</v>
      </c>
      <c r="AV464" s="193"/>
      <c r="AW464" s="193"/>
      <c r="AX464" s="194"/>
      <c r="AY464">
        <f t="shared" si="69"/>
        <v>1</v>
      </c>
    </row>
    <row r="465" spans="1:51" ht="23.25"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t="s">
        <v>656</v>
      </c>
      <c r="AF465" s="193"/>
      <c r="AG465" s="193"/>
      <c r="AH465" s="322"/>
      <c r="AI465" s="321" t="s">
        <v>656</v>
      </c>
      <c r="AJ465" s="193"/>
      <c r="AK465" s="193"/>
      <c r="AL465" s="193"/>
      <c r="AM465" s="321" t="s">
        <v>656</v>
      </c>
      <c r="AN465" s="193"/>
      <c r="AO465" s="193"/>
      <c r="AP465" s="322"/>
      <c r="AQ465" s="321" t="s">
        <v>656</v>
      </c>
      <c r="AR465" s="193"/>
      <c r="AS465" s="193"/>
      <c r="AT465" s="322"/>
      <c r="AU465" s="193" t="s">
        <v>656</v>
      </c>
      <c r="AV465" s="193"/>
      <c r="AW465" s="193"/>
      <c r="AX465" s="194"/>
      <c r="AY465">
        <f t="shared" si="69"/>
        <v>1</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4" t="s">
        <v>204</v>
      </c>
      <c r="H484" s="111"/>
      <c r="I484" s="111"/>
      <c r="J484" s="885" t="s">
        <v>651</v>
      </c>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87" customHeight="1" x14ac:dyDescent="0.15">
      <c r="A702" s="852" t="s">
        <v>139</v>
      </c>
      <c r="B702" s="853"/>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637</v>
      </c>
      <c r="AE702" s="327"/>
      <c r="AF702" s="327"/>
      <c r="AG702" s="364" t="s">
        <v>697</v>
      </c>
      <c r="AH702" s="365"/>
      <c r="AI702" s="365"/>
      <c r="AJ702" s="365"/>
      <c r="AK702" s="365"/>
      <c r="AL702" s="365"/>
      <c r="AM702" s="365"/>
      <c r="AN702" s="365"/>
      <c r="AO702" s="365"/>
      <c r="AP702" s="365"/>
      <c r="AQ702" s="365"/>
      <c r="AR702" s="365"/>
      <c r="AS702" s="365"/>
      <c r="AT702" s="365"/>
      <c r="AU702" s="365"/>
      <c r="AV702" s="365"/>
      <c r="AW702" s="365"/>
      <c r="AX702" s="366"/>
    </row>
    <row r="703" spans="1:51" ht="93" customHeight="1" x14ac:dyDescent="0.15">
      <c r="A703" s="854"/>
      <c r="B703" s="855"/>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637</v>
      </c>
      <c r="AE703" s="308"/>
      <c r="AF703" s="308"/>
      <c r="AG703" s="89" t="s">
        <v>690</v>
      </c>
      <c r="AH703" s="90"/>
      <c r="AI703" s="90"/>
      <c r="AJ703" s="90"/>
      <c r="AK703" s="90"/>
      <c r="AL703" s="90"/>
      <c r="AM703" s="90"/>
      <c r="AN703" s="90"/>
      <c r="AO703" s="90"/>
      <c r="AP703" s="90"/>
      <c r="AQ703" s="90"/>
      <c r="AR703" s="90"/>
      <c r="AS703" s="90"/>
      <c r="AT703" s="90"/>
      <c r="AU703" s="90"/>
      <c r="AV703" s="90"/>
      <c r="AW703" s="90"/>
      <c r="AX703" s="91"/>
    </row>
    <row r="704" spans="1:51" ht="69.75" customHeight="1" x14ac:dyDescent="0.15">
      <c r="A704" s="856"/>
      <c r="B704" s="857"/>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637</v>
      </c>
      <c r="AE704" s="767"/>
      <c r="AF704" s="767"/>
      <c r="AG704" s="153" t="s">
        <v>691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653</v>
      </c>
      <c r="AE705" s="699"/>
      <c r="AF705" s="699"/>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301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652</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652</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653</v>
      </c>
      <c r="AE708" s="589"/>
      <c r="AF708" s="589"/>
      <c r="AG708" s="726"/>
      <c r="AH708" s="727"/>
      <c r="AI708" s="727"/>
      <c r="AJ708" s="727"/>
      <c r="AK708" s="727"/>
      <c r="AL708" s="727"/>
      <c r="AM708" s="727"/>
      <c r="AN708" s="727"/>
      <c r="AO708" s="727"/>
      <c r="AP708" s="727"/>
      <c r="AQ708" s="727"/>
      <c r="AR708" s="727"/>
      <c r="AS708" s="727"/>
      <c r="AT708" s="727"/>
      <c r="AU708" s="727"/>
      <c r="AV708" s="727"/>
      <c r="AW708" s="727"/>
      <c r="AX708" s="728"/>
    </row>
    <row r="709" spans="1:50" ht="48"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637</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57"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637</v>
      </c>
      <c r="AE711" s="308"/>
      <c r="AF711" s="308"/>
      <c r="AG711" s="89" t="s">
        <v>692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653</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39"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637</v>
      </c>
      <c r="AE714" s="789"/>
      <c r="AF714" s="790"/>
      <c r="AG714" s="720" t="s">
        <v>693</v>
      </c>
      <c r="AH714" s="721"/>
      <c r="AI714" s="721"/>
      <c r="AJ714" s="721"/>
      <c r="AK714" s="721"/>
      <c r="AL714" s="721"/>
      <c r="AM714" s="721"/>
      <c r="AN714" s="721"/>
      <c r="AO714" s="721"/>
      <c r="AP714" s="721"/>
      <c r="AQ714" s="721"/>
      <c r="AR714" s="721"/>
      <c r="AS714" s="721"/>
      <c r="AT714" s="721"/>
      <c r="AU714" s="721"/>
      <c r="AV714" s="721"/>
      <c r="AW714" s="721"/>
      <c r="AX714" s="722"/>
    </row>
    <row r="715" spans="1:50" ht="106.5"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666</v>
      </c>
      <c r="AE715" s="589"/>
      <c r="AF715" s="640"/>
      <c r="AG715" s="726" t="s">
        <v>694</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637</v>
      </c>
      <c r="AE716" s="611"/>
      <c r="AF716" s="611"/>
      <c r="AG716" s="89" t="s">
        <v>695</v>
      </c>
      <c r="AH716" s="90"/>
      <c r="AI716" s="90"/>
      <c r="AJ716" s="90"/>
      <c r="AK716" s="90"/>
      <c r="AL716" s="90"/>
      <c r="AM716" s="90"/>
      <c r="AN716" s="90"/>
      <c r="AO716" s="90"/>
      <c r="AP716" s="90"/>
      <c r="AQ716" s="90"/>
      <c r="AR716" s="90"/>
      <c r="AS716" s="90"/>
      <c r="AT716" s="90"/>
      <c r="AU716" s="90"/>
      <c r="AV716" s="90"/>
      <c r="AW716" s="90"/>
      <c r="AX716" s="91"/>
    </row>
    <row r="717" spans="1:50" ht="90"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637</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71.25"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637</v>
      </c>
      <c r="AE718" s="308"/>
      <c r="AF718" s="308"/>
      <c r="AG718" s="115" t="s">
        <v>696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637</v>
      </c>
      <c r="AE719" s="589"/>
      <c r="AF719" s="589"/>
      <c r="AG719" s="113" t="s">
        <v>684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t="s">
        <v>655</v>
      </c>
      <c r="D721" s="279"/>
      <c r="E721" s="279"/>
      <c r="F721" s="280"/>
      <c r="G721" s="269">
        <v>20</v>
      </c>
      <c r="H721" s="270"/>
      <c r="I721" s="63" t="str">
        <f>IF(OR(G721="　", G721=""), "", "-")</f>
        <v>-</v>
      </c>
      <c r="J721" s="273">
        <v>667</v>
      </c>
      <c r="K721" s="273"/>
      <c r="L721" s="63" t="str">
        <f>IF(M721="","","-")</f>
        <v/>
      </c>
      <c r="M721" s="64"/>
      <c r="N721" s="286" t="s">
        <v>671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1" t="s">
        <v>685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685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698</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6" t="s">
        <v>594</v>
      </c>
      <c r="B737" s="196"/>
      <c r="C737" s="196"/>
      <c r="D737" s="197"/>
      <c r="E737" s="940" t="s">
        <v>664</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317</v>
      </c>
      <c r="B738" s="346"/>
      <c r="C738" s="346"/>
      <c r="D738" s="346"/>
      <c r="E738" s="940" t="s">
        <v>664</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316</v>
      </c>
      <c r="B739" s="346"/>
      <c r="C739" s="346"/>
      <c r="D739" s="346"/>
      <c r="E739" s="940" t="s">
        <v>664</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315</v>
      </c>
      <c r="B740" s="346"/>
      <c r="C740" s="346"/>
      <c r="D740" s="346"/>
      <c r="E740" s="940" t="s">
        <v>658</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314</v>
      </c>
      <c r="B741" s="346"/>
      <c r="C741" s="346"/>
      <c r="D741" s="346"/>
      <c r="E741" s="940" t="s">
        <v>659</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313</v>
      </c>
      <c r="B742" s="346"/>
      <c r="C742" s="346"/>
      <c r="D742" s="346"/>
      <c r="E742" s="940" t="s">
        <v>660</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312</v>
      </c>
      <c r="B743" s="346"/>
      <c r="C743" s="346"/>
      <c r="D743" s="346"/>
      <c r="E743" s="940" t="s">
        <v>661</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311</v>
      </c>
      <c r="B744" s="346"/>
      <c r="C744" s="346"/>
      <c r="D744" s="346"/>
      <c r="E744" s="940" t="s">
        <v>662</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310</v>
      </c>
      <c r="B745" s="346"/>
      <c r="C745" s="346"/>
      <c r="D745" s="346"/>
      <c r="E745" s="977" t="s">
        <v>663</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467</v>
      </c>
      <c r="B746" s="346"/>
      <c r="C746" s="346"/>
      <c r="D746" s="346"/>
      <c r="E746" s="946" t="s">
        <v>655</v>
      </c>
      <c r="F746" s="944"/>
      <c r="G746" s="944"/>
      <c r="H746" s="85" t="str">
        <f>IF(E746="","","-")</f>
        <v>-</v>
      </c>
      <c r="I746" s="944"/>
      <c r="J746" s="944"/>
      <c r="K746" s="85" t="str">
        <f>IF(I746="","","-")</f>
        <v/>
      </c>
      <c r="L746" s="945">
        <v>593</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429</v>
      </c>
      <c r="B747" s="346"/>
      <c r="C747" s="346"/>
      <c r="D747" s="346"/>
      <c r="E747" s="946" t="s">
        <v>655</v>
      </c>
      <c r="F747" s="944"/>
      <c r="G747" s="944"/>
      <c r="H747" s="85" t="str">
        <f>IF(E747="","","-")</f>
        <v>-</v>
      </c>
      <c r="I747" s="944"/>
      <c r="J747" s="944"/>
      <c r="K747" s="85" t="str">
        <f>IF(I747="","","-")</f>
        <v/>
      </c>
      <c r="L747" s="945">
        <v>602</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306</v>
      </c>
      <c r="B787" s="613"/>
      <c r="C787" s="613"/>
      <c r="D787" s="613"/>
      <c r="E787" s="613"/>
      <c r="F787" s="614"/>
      <c r="G787" s="579" t="s">
        <v>674</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675</v>
      </c>
      <c r="H789" s="655"/>
      <c r="I789" s="655"/>
      <c r="J789" s="655"/>
      <c r="K789" s="656"/>
      <c r="L789" s="648"/>
      <c r="M789" s="649"/>
      <c r="N789" s="649"/>
      <c r="O789" s="649"/>
      <c r="P789" s="649"/>
      <c r="Q789" s="649"/>
      <c r="R789" s="649"/>
      <c r="S789" s="649"/>
      <c r="T789" s="649"/>
      <c r="U789" s="649"/>
      <c r="V789" s="649"/>
      <c r="W789" s="649"/>
      <c r="X789" s="650"/>
      <c r="Y789" s="367"/>
      <c r="Z789" s="368"/>
      <c r="AA789" s="368"/>
      <c r="AB789" s="786"/>
      <c r="AC789" s="654"/>
      <c r="AD789" s="655"/>
      <c r="AE789" s="655"/>
      <c r="AF789" s="655"/>
      <c r="AG789" s="656"/>
      <c r="AH789" s="648"/>
      <c r="AI789" s="649"/>
      <c r="AJ789" s="649"/>
      <c r="AK789" s="649"/>
      <c r="AL789" s="649"/>
      <c r="AM789" s="649"/>
      <c r="AN789" s="649"/>
      <c r="AO789" s="649"/>
      <c r="AP789" s="649"/>
      <c r="AQ789" s="649"/>
      <c r="AR789" s="649"/>
      <c r="AS789" s="649"/>
      <c r="AT789" s="650"/>
      <c r="AU789" s="367"/>
      <c r="AV789" s="368"/>
      <c r="AW789" s="368"/>
      <c r="AX789" s="369"/>
    </row>
    <row r="790" spans="1:51" ht="24.75" customHeight="1" x14ac:dyDescent="0.15">
      <c r="A790" s="615"/>
      <c r="B790" s="616"/>
      <c r="C790" s="616"/>
      <c r="D790" s="616"/>
      <c r="E790" s="616"/>
      <c r="F790" s="617"/>
      <c r="G790" s="590" t="s">
        <v>676</v>
      </c>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t="s">
        <v>677</v>
      </c>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t="s">
        <v>678</v>
      </c>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15">
      <c r="A845" s="355">
        <v>1</v>
      </c>
      <c r="B845" s="355">
        <v>1</v>
      </c>
      <c r="C845" s="343" t="s">
        <v>679</v>
      </c>
      <c r="D845" s="328"/>
      <c r="E845" s="328"/>
      <c r="F845" s="328"/>
      <c r="G845" s="328"/>
      <c r="H845" s="328"/>
      <c r="I845" s="328"/>
      <c r="J845" s="329">
        <v>6000012070001</v>
      </c>
      <c r="K845" s="330"/>
      <c r="L845" s="330"/>
      <c r="M845" s="330"/>
      <c r="N845" s="330"/>
      <c r="O845" s="330"/>
      <c r="P845" s="344" t="s">
        <v>682</v>
      </c>
      <c r="Q845" s="331"/>
      <c r="R845" s="331"/>
      <c r="S845" s="331"/>
      <c r="T845" s="331"/>
      <c r="U845" s="331"/>
      <c r="V845" s="331"/>
      <c r="W845" s="331"/>
      <c r="X845" s="331"/>
      <c r="Y845" s="332"/>
      <c r="Z845" s="333"/>
      <c r="AA845" s="333"/>
      <c r="AB845" s="334"/>
      <c r="AC845" s="335"/>
      <c r="AD845" s="336"/>
      <c r="AE845" s="336"/>
      <c r="AF845" s="336"/>
      <c r="AG845" s="336"/>
      <c r="AH845" s="351" t="s">
        <v>683</v>
      </c>
      <c r="AI845" s="352"/>
      <c r="AJ845" s="352"/>
      <c r="AK845" s="352"/>
      <c r="AL845" s="339" t="s">
        <v>683</v>
      </c>
      <c r="AM845" s="340"/>
      <c r="AN845" s="340"/>
      <c r="AO845" s="341"/>
      <c r="AP845" s="342"/>
      <c r="AQ845" s="342"/>
      <c r="AR845" s="342"/>
      <c r="AS845" s="342"/>
      <c r="AT845" s="342"/>
      <c r="AU845" s="342"/>
      <c r="AV845" s="342"/>
      <c r="AW845" s="342"/>
      <c r="AX845" s="342"/>
    </row>
    <row r="846" spans="1:51" ht="45" customHeight="1" x14ac:dyDescent="0.15">
      <c r="A846" s="355">
        <v>2</v>
      </c>
      <c r="B846" s="355">
        <v>1</v>
      </c>
      <c r="C846" s="343" t="s">
        <v>679</v>
      </c>
      <c r="D846" s="328"/>
      <c r="E846" s="328"/>
      <c r="F846" s="328"/>
      <c r="G846" s="328"/>
      <c r="H846" s="328"/>
      <c r="I846" s="328"/>
      <c r="J846" s="329">
        <v>6000012070001</v>
      </c>
      <c r="K846" s="330"/>
      <c r="L846" s="330"/>
      <c r="M846" s="330"/>
      <c r="N846" s="330"/>
      <c r="O846" s="330"/>
      <c r="P846" s="331" t="s">
        <v>682</v>
      </c>
      <c r="Q846" s="331"/>
      <c r="R846" s="331"/>
      <c r="S846" s="331"/>
      <c r="T846" s="331"/>
      <c r="U846" s="331"/>
      <c r="V846" s="331"/>
      <c r="W846" s="331"/>
      <c r="X846" s="331"/>
      <c r="Y846" s="332"/>
      <c r="Z846" s="333"/>
      <c r="AA846" s="333"/>
      <c r="AB846" s="334"/>
      <c r="AC846" s="335"/>
      <c r="AD846" s="336"/>
      <c r="AE846" s="336"/>
      <c r="AF846" s="336"/>
      <c r="AG846" s="336"/>
      <c r="AH846" s="351" t="s">
        <v>683</v>
      </c>
      <c r="AI846" s="352"/>
      <c r="AJ846" s="352"/>
      <c r="AK846" s="352"/>
      <c r="AL846" s="339" t="s">
        <v>683</v>
      </c>
      <c r="AM846" s="340"/>
      <c r="AN846" s="340"/>
      <c r="AO846" s="341"/>
      <c r="AP846" s="342"/>
      <c r="AQ846" s="342"/>
      <c r="AR846" s="342"/>
      <c r="AS846" s="342"/>
      <c r="AT846" s="342"/>
      <c r="AU846" s="342"/>
      <c r="AV846" s="342"/>
      <c r="AW846" s="342"/>
      <c r="AX846" s="342"/>
      <c r="AY846">
        <f>COUNTA($C$846)</f>
        <v>1</v>
      </c>
    </row>
    <row r="847" spans="1:51" ht="45" customHeight="1" x14ac:dyDescent="0.15">
      <c r="A847" s="355">
        <v>3</v>
      </c>
      <c r="B847" s="355">
        <v>1</v>
      </c>
      <c r="C847" s="343" t="s">
        <v>679</v>
      </c>
      <c r="D847" s="328"/>
      <c r="E847" s="328"/>
      <c r="F847" s="328"/>
      <c r="G847" s="328"/>
      <c r="H847" s="328"/>
      <c r="I847" s="328"/>
      <c r="J847" s="329">
        <v>6000012070001</v>
      </c>
      <c r="K847" s="330"/>
      <c r="L847" s="330"/>
      <c r="M847" s="330"/>
      <c r="N847" s="330"/>
      <c r="O847" s="330"/>
      <c r="P847" s="344" t="s">
        <v>682</v>
      </c>
      <c r="Q847" s="331"/>
      <c r="R847" s="331"/>
      <c r="S847" s="331"/>
      <c r="T847" s="331"/>
      <c r="U847" s="331"/>
      <c r="V847" s="331"/>
      <c r="W847" s="331"/>
      <c r="X847" s="331"/>
      <c r="Y847" s="332"/>
      <c r="Z847" s="333"/>
      <c r="AA847" s="333"/>
      <c r="AB847" s="334"/>
      <c r="AC847" s="335"/>
      <c r="AD847" s="336"/>
      <c r="AE847" s="336"/>
      <c r="AF847" s="336"/>
      <c r="AG847" s="336"/>
      <c r="AH847" s="337" t="s">
        <v>683</v>
      </c>
      <c r="AI847" s="338"/>
      <c r="AJ847" s="338"/>
      <c r="AK847" s="338"/>
      <c r="AL847" s="339" t="s">
        <v>683</v>
      </c>
      <c r="AM847" s="340"/>
      <c r="AN847" s="340"/>
      <c r="AO847" s="341"/>
      <c r="AP847" s="342"/>
      <c r="AQ847" s="342"/>
      <c r="AR847" s="342"/>
      <c r="AS847" s="342"/>
      <c r="AT847" s="342"/>
      <c r="AU847" s="342"/>
      <c r="AV847" s="342"/>
      <c r="AW847" s="342"/>
      <c r="AX847" s="342"/>
      <c r="AY847">
        <f>COUNTA($C$847)</f>
        <v>1</v>
      </c>
    </row>
    <row r="848" spans="1:51" ht="45" customHeight="1" x14ac:dyDescent="0.15">
      <c r="A848" s="355">
        <v>4</v>
      </c>
      <c r="B848" s="355">
        <v>1</v>
      </c>
      <c r="C848" s="343" t="s">
        <v>679</v>
      </c>
      <c r="D848" s="328"/>
      <c r="E848" s="328"/>
      <c r="F848" s="328"/>
      <c r="G848" s="328"/>
      <c r="H848" s="328"/>
      <c r="I848" s="328"/>
      <c r="J848" s="329">
        <v>6000012070001</v>
      </c>
      <c r="K848" s="330"/>
      <c r="L848" s="330"/>
      <c r="M848" s="330"/>
      <c r="N848" s="330"/>
      <c r="O848" s="330"/>
      <c r="P848" s="344" t="s">
        <v>682</v>
      </c>
      <c r="Q848" s="331"/>
      <c r="R848" s="331"/>
      <c r="S848" s="331"/>
      <c r="T848" s="331"/>
      <c r="U848" s="331"/>
      <c r="V848" s="331"/>
      <c r="W848" s="331"/>
      <c r="X848" s="331"/>
      <c r="Y848" s="332"/>
      <c r="Z848" s="333"/>
      <c r="AA848" s="333"/>
      <c r="AB848" s="334"/>
      <c r="AC848" s="335"/>
      <c r="AD848" s="336"/>
      <c r="AE848" s="336"/>
      <c r="AF848" s="336"/>
      <c r="AG848" s="336"/>
      <c r="AH848" s="337" t="s">
        <v>683</v>
      </c>
      <c r="AI848" s="338"/>
      <c r="AJ848" s="338"/>
      <c r="AK848" s="338"/>
      <c r="AL848" s="339" t="s">
        <v>683</v>
      </c>
      <c r="AM848" s="340"/>
      <c r="AN848" s="340"/>
      <c r="AO848" s="341"/>
      <c r="AP848" s="342"/>
      <c r="AQ848" s="342"/>
      <c r="AR848" s="342"/>
      <c r="AS848" s="342"/>
      <c r="AT848" s="342"/>
      <c r="AU848" s="342"/>
      <c r="AV848" s="342"/>
      <c r="AW848" s="342"/>
      <c r="AX848" s="342"/>
      <c r="AY848">
        <f>COUNTA($C$848)</f>
        <v>1</v>
      </c>
    </row>
    <row r="849" spans="1:51" ht="45" customHeight="1" x14ac:dyDescent="0.15">
      <c r="A849" s="355">
        <v>5</v>
      </c>
      <c r="B849" s="355">
        <v>1</v>
      </c>
      <c r="C849" s="343" t="s">
        <v>679</v>
      </c>
      <c r="D849" s="328"/>
      <c r="E849" s="328"/>
      <c r="F849" s="328"/>
      <c r="G849" s="328"/>
      <c r="H849" s="328"/>
      <c r="I849" s="328"/>
      <c r="J849" s="329">
        <v>6000012070001</v>
      </c>
      <c r="K849" s="330"/>
      <c r="L849" s="330"/>
      <c r="M849" s="330"/>
      <c r="N849" s="330"/>
      <c r="O849" s="330"/>
      <c r="P849" s="331" t="s">
        <v>682</v>
      </c>
      <c r="Q849" s="331"/>
      <c r="R849" s="331"/>
      <c r="S849" s="331"/>
      <c r="T849" s="331"/>
      <c r="U849" s="331"/>
      <c r="V849" s="331"/>
      <c r="W849" s="331"/>
      <c r="X849" s="331"/>
      <c r="Y849" s="332"/>
      <c r="Z849" s="333"/>
      <c r="AA849" s="333"/>
      <c r="AB849" s="334"/>
      <c r="AC849" s="335"/>
      <c r="AD849" s="336"/>
      <c r="AE849" s="336"/>
      <c r="AF849" s="336"/>
      <c r="AG849" s="336"/>
      <c r="AH849" s="337" t="s">
        <v>683</v>
      </c>
      <c r="AI849" s="338"/>
      <c r="AJ849" s="338"/>
      <c r="AK849" s="338"/>
      <c r="AL849" s="339" t="s">
        <v>683</v>
      </c>
      <c r="AM849" s="340"/>
      <c r="AN849" s="340"/>
      <c r="AO849" s="341"/>
      <c r="AP849" s="342"/>
      <c r="AQ849" s="342"/>
      <c r="AR849" s="342"/>
      <c r="AS849" s="342"/>
      <c r="AT849" s="342"/>
      <c r="AU849" s="342"/>
      <c r="AV849" s="342"/>
      <c r="AW849" s="342"/>
      <c r="AX849" s="342"/>
      <c r="AY849">
        <f>COUNTA($C$849)</f>
        <v>1</v>
      </c>
    </row>
    <row r="850" spans="1:51" ht="45" customHeight="1" x14ac:dyDescent="0.15">
      <c r="A850" s="355">
        <v>6</v>
      </c>
      <c r="B850" s="355">
        <v>1</v>
      </c>
      <c r="C850" s="343" t="s">
        <v>679</v>
      </c>
      <c r="D850" s="328"/>
      <c r="E850" s="328"/>
      <c r="F850" s="328"/>
      <c r="G850" s="328"/>
      <c r="H850" s="328"/>
      <c r="I850" s="328"/>
      <c r="J850" s="329">
        <v>6000012070001</v>
      </c>
      <c r="K850" s="330"/>
      <c r="L850" s="330"/>
      <c r="M850" s="330"/>
      <c r="N850" s="330"/>
      <c r="O850" s="330"/>
      <c r="P850" s="331" t="s">
        <v>682</v>
      </c>
      <c r="Q850" s="331"/>
      <c r="R850" s="331"/>
      <c r="S850" s="331"/>
      <c r="T850" s="331"/>
      <c r="U850" s="331"/>
      <c r="V850" s="331"/>
      <c r="W850" s="331"/>
      <c r="X850" s="331"/>
      <c r="Y850" s="332"/>
      <c r="Z850" s="333"/>
      <c r="AA850" s="333"/>
      <c r="AB850" s="334"/>
      <c r="AC850" s="335"/>
      <c r="AD850" s="336"/>
      <c r="AE850" s="336"/>
      <c r="AF850" s="336"/>
      <c r="AG850" s="336"/>
      <c r="AH850" s="337" t="s">
        <v>683</v>
      </c>
      <c r="AI850" s="338"/>
      <c r="AJ850" s="338"/>
      <c r="AK850" s="338"/>
      <c r="AL850" s="339" t="s">
        <v>683</v>
      </c>
      <c r="AM850" s="340"/>
      <c r="AN850" s="340"/>
      <c r="AO850" s="341"/>
      <c r="AP850" s="342"/>
      <c r="AQ850" s="342"/>
      <c r="AR850" s="342"/>
      <c r="AS850" s="342"/>
      <c r="AT850" s="342"/>
      <c r="AU850" s="342"/>
      <c r="AV850" s="342"/>
      <c r="AW850" s="342"/>
      <c r="AX850" s="342"/>
      <c r="AY850">
        <f>COUNTA($C$850)</f>
        <v>1</v>
      </c>
    </row>
    <row r="851" spans="1:51" ht="45" customHeight="1" x14ac:dyDescent="0.15">
      <c r="A851" s="355">
        <v>7</v>
      </c>
      <c r="B851" s="355">
        <v>1</v>
      </c>
      <c r="C851" s="343" t="s">
        <v>679</v>
      </c>
      <c r="D851" s="328"/>
      <c r="E851" s="328"/>
      <c r="F851" s="328"/>
      <c r="G851" s="328"/>
      <c r="H851" s="328"/>
      <c r="I851" s="328"/>
      <c r="J851" s="329">
        <v>6000012070001</v>
      </c>
      <c r="K851" s="330"/>
      <c r="L851" s="330"/>
      <c r="M851" s="330"/>
      <c r="N851" s="330"/>
      <c r="O851" s="330"/>
      <c r="P851" s="331" t="s">
        <v>682</v>
      </c>
      <c r="Q851" s="331"/>
      <c r="R851" s="331"/>
      <c r="S851" s="331"/>
      <c r="T851" s="331"/>
      <c r="U851" s="331"/>
      <c r="V851" s="331"/>
      <c r="W851" s="331"/>
      <c r="X851" s="331"/>
      <c r="Y851" s="332"/>
      <c r="Z851" s="333"/>
      <c r="AA851" s="333"/>
      <c r="AB851" s="334"/>
      <c r="AC851" s="335"/>
      <c r="AD851" s="336"/>
      <c r="AE851" s="336"/>
      <c r="AF851" s="336"/>
      <c r="AG851" s="336"/>
      <c r="AH851" s="337" t="s">
        <v>683</v>
      </c>
      <c r="AI851" s="338"/>
      <c r="AJ851" s="338"/>
      <c r="AK851" s="338"/>
      <c r="AL851" s="339" t="s">
        <v>683</v>
      </c>
      <c r="AM851" s="340"/>
      <c r="AN851" s="340"/>
      <c r="AO851" s="341"/>
      <c r="AP851" s="342"/>
      <c r="AQ851" s="342"/>
      <c r="AR851" s="342"/>
      <c r="AS851" s="342"/>
      <c r="AT851" s="342"/>
      <c r="AU851" s="342"/>
      <c r="AV851" s="342"/>
      <c r="AW851" s="342"/>
      <c r="AX851" s="342"/>
      <c r="AY851">
        <f>COUNTA($C$851)</f>
        <v>1</v>
      </c>
    </row>
    <row r="852" spans="1:51" ht="45" customHeight="1" x14ac:dyDescent="0.15">
      <c r="A852" s="355">
        <v>8</v>
      </c>
      <c r="B852" s="355">
        <v>1</v>
      </c>
      <c r="C852" s="343" t="s">
        <v>679</v>
      </c>
      <c r="D852" s="328"/>
      <c r="E852" s="328"/>
      <c r="F852" s="328"/>
      <c r="G852" s="328"/>
      <c r="H852" s="328"/>
      <c r="I852" s="328"/>
      <c r="J852" s="329">
        <v>6000012070001</v>
      </c>
      <c r="K852" s="330"/>
      <c r="L852" s="330"/>
      <c r="M852" s="330"/>
      <c r="N852" s="330"/>
      <c r="O852" s="330"/>
      <c r="P852" s="331" t="s">
        <v>682</v>
      </c>
      <c r="Q852" s="331"/>
      <c r="R852" s="331"/>
      <c r="S852" s="331"/>
      <c r="T852" s="331"/>
      <c r="U852" s="331"/>
      <c r="V852" s="331"/>
      <c r="W852" s="331"/>
      <c r="X852" s="331"/>
      <c r="Y852" s="332"/>
      <c r="Z852" s="333"/>
      <c r="AA852" s="333"/>
      <c r="AB852" s="334"/>
      <c r="AC852" s="335"/>
      <c r="AD852" s="336"/>
      <c r="AE852" s="336"/>
      <c r="AF852" s="336"/>
      <c r="AG852" s="336"/>
      <c r="AH852" s="337" t="s">
        <v>683</v>
      </c>
      <c r="AI852" s="338"/>
      <c r="AJ852" s="338"/>
      <c r="AK852" s="338"/>
      <c r="AL852" s="339" t="s">
        <v>683</v>
      </c>
      <c r="AM852" s="340"/>
      <c r="AN852" s="340"/>
      <c r="AO852" s="341"/>
      <c r="AP852" s="342"/>
      <c r="AQ852" s="342"/>
      <c r="AR852" s="342"/>
      <c r="AS852" s="342"/>
      <c r="AT852" s="342"/>
      <c r="AU852" s="342"/>
      <c r="AV852" s="342"/>
      <c r="AW852" s="342"/>
      <c r="AX852" s="342"/>
      <c r="AY852">
        <f>COUNTA($C$852)</f>
        <v>1</v>
      </c>
    </row>
    <row r="853" spans="1:51" ht="45" customHeight="1" x14ac:dyDescent="0.15">
      <c r="A853" s="355">
        <v>9</v>
      </c>
      <c r="B853" s="355">
        <v>1</v>
      </c>
      <c r="C853" s="343" t="s">
        <v>679</v>
      </c>
      <c r="D853" s="328"/>
      <c r="E853" s="328"/>
      <c r="F853" s="328"/>
      <c r="G853" s="328"/>
      <c r="H853" s="328"/>
      <c r="I853" s="328"/>
      <c r="J853" s="329">
        <v>6000012070001</v>
      </c>
      <c r="K853" s="330"/>
      <c r="L853" s="330"/>
      <c r="M853" s="330"/>
      <c r="N853" s="330"/>
      <c r="O853" s="330"/>
      <c r="P853" s="331" t="s">
        <v>682</v>
      </c>
      <c r="Q853" s="331"/>
      <c r="R853" s="331"/>
      <c r="S853" s="331"/>
      <c r="T853" s="331"/>
      <c r="U853" s="331"/>
      <c r="V853" s="331"/>
      <c r="W853" s="331"/>
      <c r="X853" s="331"/>
      <c r="Y853" s="332"/>
      <c r="Z853" s="333"/>
      <c r="AA853" s="333"/>
      <c r="AB853" s="334"/>
      <c r="AC853" s="335"/>
      <c r="AD853" s="336"/>
      <c r="AE853" s="336"/>
      <c r="AF853" s="336"/>
      <c r="AG853" s="336"/>
      <c r="AH853" s="337" t="s">
        <v>683</v>
      </c>
      <c r="AI853" s="338"/>
      <c r="AJ853" s="338"/>
      <c r="AK853" s="338"/>
      <c r="AL853" s="339"/>
      <c r="AM853" s="340"/>
      <c r="AN853" s="340"/>
      <c r="AO853" s="341"/>
      <c r="AP853" s="342"/>
      <c r="AQ853" s="342"/>
      <c r="AR853" s="342"/>
      <c r="AS853" s="342"/>
      <c r="AT853" s="342"/>
      <c r="AU853" s="342"/>
      <c r="AV853" s="342"/>
      <c r="AW853" s="342"/>
      <c r="AX853" s="342"/>
      <c r="AY853">
        <f>COUNTA($C$853)</f>
        <v>1</v>
      </c>
    </row>
    <row r="854" spans="1:51" ht="45" customHeight="1" x14ac:dyDescent="0.15">
      <c r="A854" s="355">
        <v>10</v>
      </c>
      <c r="B854" s="355">
        <v>1</v>
      </c>
      <c r="C854" s="343" t="s">
        <v>679</v>
      </c>
      <c r="D854" s="328"/>
      <c r="E854" s="328"/>
      <c r="F854" s="328"/>
      <c r="G854" s="328"/>
      <c r="H854" s="328"/>
      <c r="I854" s="328"/>
      <c r="J854" s="329">
        <v>6000012070001</v>
      </c>
      <c r="K854" s="330"/>
      <c r="L854" s="330"/>
      <c r="M854" s="330"/>
      <c r="N854" s="330"/>
      <c r="O854" s="330"/>
      <c r="P854" s="331" t="s">
        <v>682</v>
      </c>
      <c r="Q854" s="331"/>
      <c r="R854" s="331"/>
      <c r="S854" s="331"/>
      <c r="T854" s="331"/>
      <c r="U854" s="331"/>
      <c r="V854" s="331"/>
      <c r="W854" s="331"/>
      <c r="X854" s="331"/>
      <c r="Y854" s="332"/>
      <c r="Z854" s="333"/>
      <c r="AA854" s="333"/>
      <c r="AB854" s="334"/>
      <c r="AC854" s="335"/>
      <c r="AD854" s="336"/>
      <c r="AE854" s="336"/>
      <c r="AF854" s="336"/>
      <c r="AG854" s="336"/>
      <c r="AH854" s="337" t="s">
        <v>683</v>
      </c>
      <c r="AI854" s="338"/>
      <c r="AJ854" s="338"/>
      <c r="AK854" s="338"/>
      <c r="AL854" s="339"/>
      <c r="AM854" s="340"/>
      <c r="AN854" s="340"/>
      <c r="AO854" s="341"/>
      <c r="AP854" s="342"/>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0">
    <cfRule type="expression" dxfId="2093" priority="13881">
      <formula>IF(RIGHT(TEXT(Y790,"0.#"),1)=".",FALSE,TRUE)</formula>
    </cfRule>
    <cfRule type="expression" dxfId="2092" priority="13882">
      <formula>IF(RIGHT(TEXT(Y790,"0.#"),1)=".",TRUE,FALSE)</formula>
    </cfRule>
  </conditionalFormatting>
  <conditionalFormatting sqref="Y799">
    <cfRule type="expression" dxfId="2091" priority="13877">
      <formula>IF(RIGHT(TEXT(Y799,"0.#"),1)=".",FALSE,TRUE)</formula>
    </cfRule>
    <cfRule type="expression" dxfId="2090" priority="13878">
      <formula>IF(RIGHT(TEXT(Y799,"0.#"),1)=".",TRUE,FALSE)</formula>
    </cfRule>
  </conditionalFormatting>
  <conditionalFormatting sqref="Y830:Y837 Y828 Y817:Y824 Y815 Y804:Y811 Y802">
    <cfRule type="expression" dxfId="2089" priority="13659">
      <formula>IF(RIGHT(TEXT(Y802,"0.#"),1)=".",FALSE,TRUE)</formula>
    </cfRule>
    <cfRule type="expression" dxfId="2088" priority="13660">
      <formula>IF(RIGHT(TEXT(Y802,"0.#"),1)=".",TRUE,FALSE)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W19:AJ19">
    <cfRule type="expression" dxfId="2085" priority="13705">
      <formula>IF(RIGHT(TEXT(W19,"0.#"),1)=".",FALSE,TRUE)</formula>
    </cfRule>
    <cfRule type="expression" dxfId="2084" priority="13706">
      <formula>IF(RIGHT(TEXT(W19,"0.#"),1)=".",TRUE,FALSE)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91:Y798 Y789">
    <cfRule type="expression" dxfId="2081" priority="13683">
      <formula>IF(RIGHT(TEXT(Y789,"0.#"),1)=".",FALSE,TRUE)</formula>
    </cfRule>
    <cfRule type="expression" dxfId="2080" priority="13684">
      <formula>IF(RIGHT(TEXT(Y789,"0.#"),1)=".",TRUE,FALSE)</formula>
    </cfRule>
  </conditionalFormatting>
  <conditionalFormatting sqref="AU790">
    <cfRule type="expression" dxfId="2079" priority="13681">
      <formula>IF(RIGHT(TEXT(AU790,"0.#"),1)=".",FALSE,TRUE)</formula>
    </cfRule>
    <cfRule type="expression" dxfId="2078" priority="13682">
      <formula>IF(RIGHT(TEXT(AU790,"0.#"),1)=".",TRUE,FALSE)</formula>
    </cfRule>
  </conditionalFormatting>
  <conditionalFormatting sqref="AU799">
    <cfRule type="expression" dxfId="2077" priority="13679">
      <formula>IF(RIGHT(TEXT(AU799,"0.#"),1)=".",FALSE,TRUE)</formula>
    </cfRule>
    <cfRule type="expression" dxfId="2076" priority="13680">
      <formula>IF(RIGHT(TEXT(AU799,"0.#"),1)=".",TRUE,FALSE)</formula>
    </cfRule>
  </conditionalFormatting>
  <conditionalFormatting sqref="AU791:AU798 AU789">
    <cfRule type="expression" dxfId="2075" priority="13677">
      <formula>IF(RIGHT(TEXT(AU789,"0.#"),1)=".",FALSE,TRUE)</formula>
    </cfRule>
    <cfRule type="expression" dxfId="2074" priority="13678">
      <formula>IF(RIGHT(TEXT(AU789,"0.#"),1)=".",TRUE,FALSE)</formula>
    </cfRule>
  </conditionalFormatting>
  <conditionalFormatting sqref="Y829 Y816 Y803">
    <cfRule type="expression" dxfId="2073" priority="13663">
      <formula>IF(RIGHT(TEXT(Y803,"0.#"),1)=".",FALSE,TRUE)</formula>
    </cfRule>
    <cfRule type="expression" dxfId="2072" priority="13664">
      <formula>IF(RIGHT(TEXT(Y803,"0.#"),1)=".",TRUE,FALSE)</formula>
    </cfRule>
  </conditionalFormatting>
  <conditionalFormatting sqref="Y838 Y825 Y812">
    <cfRule type="expression" dxfId="2071" priority="13661">
      <formula>IF(RIGHT(TEXT(Y812,"0.#"),1)=".",FALSE,TRUE)</formula>
    </cfRule>
    <cfRule type="expression" dxfId="2070" priority="13662">
      <formula>IF(RIGHT(TEXT(Y812,"0.#"),1)=".",TRUE,FALSE)</formula>
    </cfRule>
  </conditionalFormatting>
  <conditionalFormatting sqref="AU829 AU816 AU803">
    <cfRule type="expression" dxfId="2069" priority="13657">
      <formula>IF(RIGHT(TEXT(AU803,"0.#"),1)=".",FALSE,TRUE)</formula>
    </cfRule>
    <cfRule type="expression" dxfId="2068" priority="13658">
      <formula>IF(RIGHT(TEXT(AU803,"0.#"),1)=".",TRUE,FALSE)</formula>
    </cfRule>
  </conditionalFormatting>
  <conditionalFormatting sqref="AU838 AU825 AU812">
    <cfRule type="expression" dxfId="2067" priority="13655">
      <formula>IF(RIGHT(TEXT(AU812,"0.#"),1)=".",FALSE,TRUE)</formula>
    </cfRule>
    <cfRule type="expression" dxfId="2066" priority="13656">
      <formula>IF(RIGHT(TEXT(AU812,"0.#"),1)=".",TRUE,FALSE)</formula>
    </cfRule>
  </conditionalFormatting>
  <conditionalFormatting sqref="AU830:AU837 AU828 AU817:AU824 AU815 AU804:AU811 AU802">
    <cfRule type="expression" dxfId="2065" priority="13653">
      <formula>IF(RIGHT(TEXT(AU802,"0.#"),1)=".",FALSE,TRUE)</formula>
    </cfRule>
    <cfRule type="expression" dxfId="2064" priority="13654">
      <formula>IF(RIGHT(TEXT(AU802,"0.#"),1)=".",TRUE,FALSE)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7:AO874">
    <cfRule type="expression" dxfId="1799" priority="6631">
      <formula>IF(AND(AL847&gt;=0, RIGHT(TEXT(AL847,"0.#"),1)&lt;&gt;"."),TRUE,FALSE)</formula>
    </cfRule>
    <cfRule type="expression" dxfId="1798" priority="6632">
      <formula>IF(AND(AL847&gt;=0, RIGHT(TEXT(AL847,"0.#"),1)="."),TRUE,FALSE)</formula>
    </cfRule>
    <cfRule type="expression" dxfId="1797" priority="6633">
      <formula>IF(AND(AL847&lt;0, RIGHT(TEXT(AL847,"0.#"),1)&lt;&gt;"."),TRUE,FALSE)</formula>
    </cfRule>
    <cfRule type="expression" dxfId="1796" priority="6634">
      <formula>IF(AND(AL847&lt;0, RIGHT(TEXT(AL847,"0.#"),1)="."),TRUE,FALSE)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P19:V19">
    <cfRule type="expression" dxfId="5" priority="5">
      <formula>IF(RIGHT(TEXT(P19,"0.#"),1)=".",FALSE,TRUE)</formula>
    </cfRule>
    <cfRule type="expression" dxfId="4" priority="6">
      <formula>IF(RIGHT(TEXT(P19,"0.#"),1)=".",TRUE,FALSE)</formula>
    </cfRule>
  </conditionalFormatting>
  <conditionalFormatting sqref="AE458">
    <cfRule type="expression" dxfId="3" priority="3">
      <formula>IF(RIGHT(TEXT(AE458,"0.#"),1)=".",FALSE,TRUE)</formula>
    </cfRule>
    <cfRule type="expression" dxfId="2" priority="4">
      <formula>IF(RIGHT(TEXT(AE458,"0.#"),1)=".",TRUE,FALSE)</formula>
    </cfRule>
  </conditionalFormatting>
  <conditionalFormatting sqref="AE460">
    <cfRule type="expression" dxfId="1" priority="1">
      <formula>IF(RIGHT(TEXT(AE460,"0.#"),1)=".",FALSE,TRUE)</formula>
    </cfRule>
    <cfRule type="expression" dxfId="0" priority="2">
      <formula>IF(RIGHT(TEXT(AE460,"0.#"),1)=".",TRUE,FALSE)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t="s">
        <v>637</v>
      </c>
      <c r="M2" s="13" t="str">
        <f>IF(L2="","",K2)</f>
        <v>社会保障</v>
      </c>
      <c r="N2" s="13" t="str">
        <f>IF(M2="","",IF(N1&lt;&gt;"",CONCATENATE(N1,"、",M2),M2))</f>
        <v>社会保障</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t="s">
        <v>637</v>
      </c>
      <c r="C11" s="13" t="str">
        <f t="shared" si="0"/>
        <v>子ども・若者育成支援</v>
      </c>
      <c r="D11" s="13" t="str">
        <f t="shared" si="8"/>
        <v>子ども・若者育成支援</v>
      </c>
      <c r="F11" s="18" t="s">
        <v>117</v>
      </c>
      <c r="G11" s="17"/>
      <c r="H11" s="13" t="str">
        <f t="shared" si="1"/>
        <v/>
      </c>
      <c r="I11" s="13" t="str">
        <f t="shared" si="5"/>
        <v>一般会計</v>
      </c>
      <c r="K11" s="14" t="s">
        <v>110</v>
      </c>
      <c r="L11" s="15" t="s">
        <v>637</v>
      </c>
      <c r="M11" s="13" t="str">
        <f t="shared" si="2"/>
        <v>その他の事項経費</v>
      </c>
      <c r="N11" s="13" t="str">
        <f t="shared" si="6"/>
        <v>社会保障、その他の事項経費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子ども・若者育成支援</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子ども・若者育成支援</v>
      </c>
      <c r="F14" s="18" t="s">
        <v>120</v>
      </c>
      <c r="G14" s="17" t="s">
        <v>637</v>
      </c>
      <c r="H14" s="13" t="str">
        <f t="shared" si="1"/>
        <v>労働保険特別会計雇用勘定</v>
      </c>
      <c r="I14" s="13" t="str">
        <f t="shared" si="5"/>
        <v>一般会計、労働保険特別会計雇用勘定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子ども・若者育成支援</v>
      </c>
      <c r="F15" s="18" t="s">
        <v>121</v>
      </c>
      <c r="G15" s="17"/>
      <c r="H15" s="13" t="str">
        <f t="shared" si="1"/>
        <v/>
      </c>
      <c r="I15" s="13" t="str">
        <f t="shared" si="5"/>
        <v>一般会計、労働保険特別会計雇用勘定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子ども・若者育成支援</v>
      </c>
      <c r="F16" s="18" t="s">
        <v>122</v>
      </c>
      <c r="G16" s="17"/>
      <c r="H16" s="13" t="str">
        <f t="shared" si="1"/>
        <v/>
      </c>
      <c r="I16" s="13" t="str">
        <f t="shared" si="5"/>
        <v>一般会計、労働保険特別会計雇用勘定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子ども・若者育成支援</v>
      </c>
      <c r="F17" s="18" t="s">
        <v>123</v>
      </c>
      <c r="G17" s="17"/>
      <c r="H17" s="13" t="str">
        <f t="shared" si="1"/>
        <v/>
      </c>
      <c r="I17" s="13" t="str">
        <f t="shared" si="5"/>
        <v>一般会計、労働保険特別会計雇用勘定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子ども・若者育成支援</v>
      </c>
      <c r="F18" s="18" t="s">
        <v>124</v>
      </c>
      <c r="G18" s="17"/>
      <c r="H18" s="13" t="str">
        <f t="shared" si="1"/>
        <v/>
      </c>
      <c r="I18" s="13" t="str">
        <f t="shared" si="5"/>
        <v>一般会計、労働保険特別会計雇用勘定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子ども・若者育成支援</v>
      </c>
      <c r="F19" s="18" t="s">
        <v>125</v>
      </c>
      <c r="G19" s="17"/>
      <c r="H19" s="13" t="str">
        <f t="shared" si="1"/>
        <v/>
      </c>
      <c r="I19" s="13" t="str">
        <f t="shared" si="5"/>
        <v>一般会計、労働保険特別会計雇用勘定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子ども・若者育成支援</v>
      </c>
      <c r="F20" s="18" t="s">
        <v>234</v>
      </c>
      <c r="G20" s="17"/>
      <c r="H20" s="13" t="str">
        <f t="shared" si="1"/>
        <v/>
      </c>
      <c r="I20" s="13" t="str">
        <f t="shared" si="5"/>
        <v>一般会計、労働保険特別会計雇用勘定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子ども・若者育成支援</v>
      </c>
      <c r="F21" s="18" t="s">
        <v>126</v>
      </c>
      <c r="G21" s="17"/>
      <c r="H21" s="13" t="str">
        <f t="shared" si="1"/>
        <v/>
      </c>
      <c r="I21" s="13" t="str">
        <f t="shared" si="5"/>
        <v>一般会計、労働保険特別会計雇用勘定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子ども・若者育成支援</v>
      </c>
      <c r="F22" s="18" t="s">
        <v>127</v>
      </c>
      <c r="G22" s="17"/>
      <c r="H22" s="13" t="str">
        <f t="shared" si="1"/>
        <v/>
      </c>
      <c r="I22" s="13" t="str">
        <f t="shared" si="5"/>
        <v>一般会計、労働保険特別会計雇用勘定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子ども・若者育成支援</v>
      </c>
      <c r="F23" s="18" t="s">
        <v>128</v>
      </c>
      <c r="G23" s="17"/>
      <c r="H23" s="13" t="str">
        <f t="shared" si="1"/>
        <v/>
      </c>
      <c r="I23" s="13" t="str">
        <f t="shared" si="5"/>
        <v>一般会計、労働保険特別会計雇用勘定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子ども・若者育成支援</v>
      </c>
      <c r="F24" s="18" t="s">
        <v>329</v>
      </c>
      <c r="G24" s="17"/>
      <c r="H24" s="13" t="str">
        <f t="shared" si="1"/>
        <v/>
      </c>
      <c r="I24" s="13" t="str">
        <f t="shared" si="5"/>
        <v>一般会計、労働保険特別会計雇用勘定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子ども・若者育成支援</v>
      </c>
      <c r="B27" s="13"/>
      <c r="F27" s="18" t="s">
        <v>131</v>
      </c>
      <c r="G27" s="17"/>
      <c r="H27" s="13" t="str">
        <f t="shared" si="1"/>
        <v/>
      </c>
      <c r="I27" s="13" t="str">
        <f t="shared" si="5"/>
        <v>一般会計、労働保険特別会計雇用勘定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里枝(tanaka-satoe)</dc:creator>
  <cp:lastModifiedBy>厚生労働省ネットワークシステム</cp:lastModifiedBy>
  <cp:lastPrinted>2021-05-21T12:59:40Z</cp:lastPrinted>
  <dcterms:created xsi:type="dcterms:W3CDTF">2012-03-13T00:50:25Z</dcterms:created>
  <dcterms:modified xsi:type="dcterms:W3CDTF">2021-06-29T01:16:14Z</dcterms:modified>
</cp:coreProperties>
</file>