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0640" windowHeight="9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645" i="3"/>
  <c r="AY271" i="3"/>
  <c r="AY255" i="3"/>
  <c r="AY369"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<sst xmlns="http://schemas.openxmlformats.org/spreadsheetml/2006/main" count="3239" uniqueCount="851">
  <si>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</si>
  <si>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</si>
  <si>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</si>
  <si>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</si>
  <si>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</si>
  <si>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</si>
  <si>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</si>
  <si>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</si>
  <si>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</si>
  <si>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</si>
  <si>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</si>
  <si>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</si>
  <si>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</si>
  <si>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</si>
  <si>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</si>
  <si>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</si>
  <si>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</si>
  <si>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</si>
  <si>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</si>
  <si>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</si>
  <si>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</si>
  <si>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</si>
  <si>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</si>
  <si>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</si>
  <si>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</si>
  <si>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</si>
  <si>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</si>
  <si>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</si>
  <si>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</si>
  <si>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</si>
  <si>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</si>
  <si>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</si>
  <si>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</si>
  <si>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</si>
  <si>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</si>
  <si>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</si>
  <si>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</si>
  <si>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</si>
  <si>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</si>
  <si>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</si>
  <si>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</si>
  <si>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</si>
  <si>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</si>
  <si>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</si>
  <si>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</si>
  <si>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</si>
  <si>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</si>
  <si>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</si>
  <si>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</si>
  <si>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</si>
  <si>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</si>
  <si>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</si>
  <si>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</si>
  <si>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</si>
  <si>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</si>
  <si>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</si>
  <si>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</si>
  <si>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</si>
  <si>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</si>
  <si>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</si>
  <si>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</si>
  <si>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</si>
  <si>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</si>
  <si>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</si>
  <si>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</si>
  <si>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</si>
  <si>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</si>
  <si>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</si>
  <si>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</si>
  <si>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</si>
  <si>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</si>
  <si>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</si>
  <si>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</si>
  <si>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</si>
  <si>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</si>
  <si>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</si>
  <si>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</si>
  <si>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</si>
  <si>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</si>
  <si>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</si>
  <si>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</si>
  <si>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</si>
  <si>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</si>
  <si>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</si>
  <si>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</si>
  <si>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</si>
  <si>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</si>
  <si>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</si>
  <si>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</si>
  <si>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</si>
  <si>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</si>
  <si>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</si>
  <si>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</si>
  <si>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</si>
  <si>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</si>
  <si>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</si>
  <si>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</si>
  <si>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</si>
  <si>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</si>
  <si>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</si>
  <si>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</si>
  <si>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</si>
  <si>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</si>
  <si>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</si>
  <si>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</si>
  <si>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</si>
  <si>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</si>
  <si>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</si>
  <si>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</si>
  <si>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</si>
  <si>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</si>
  <si>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</si>
  <si>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</si>
  <si>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</si>
  <si>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</si>
  <si>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</si>
  <si>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</si>
  <si>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</si>
  <si>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</si>
  <si>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</si>
  <si>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</si>
  <si>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</si>
  <si>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</si>
  <si>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</si>
  <si>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</si>
  <si>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</si>
  <si>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</si>
  <si>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</si>
  <si>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</si>
  <si>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</si>
  <si>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</si>
  <si>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</si>
  <si>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</si>
  <si>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</si>
  <si>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</si>
  <si>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</si>
  <si>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</si>
  <si>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</si>
  <si>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</si>
  <si>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</si>
  <si>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</si>
  <si>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</si>
  <si>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</si>
  <si>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</si>
  <si>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</si>
  <si>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</si>
  <si>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</si>
  <si>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</si>
  <si>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</si>
  <si>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</si>
  <si>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</si>
  <si>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</si>
  <si>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</si>
  <si>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</si>
  <si>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</si>
  <si>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</si>
  <si>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</si>
  <si>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</si>
  <si>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</si>
  <si>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</si>
  <si>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</si>
  <si>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</si>
  <si>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</si>
  <si>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</si>
  <si>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</si>
  <si>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</si>
  <si>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</si>
  <si>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</si>
  <si>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</si>
  <si>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</si>
  <si>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</si>
  <si>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</si>
  <si>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</si>
  <si>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</si>
  <si>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</si>
  <si>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</si>
  <si>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</si>
  <si>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</si>
  <si>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</si>
  <si>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</si>
  <si>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</si>
  <si>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</si>
  <si>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</si>
  <si>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</si>
  <si>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</si>
  <si>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</si>
  <si>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</si>
  <si>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</si>
  <si>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</si>
  <si>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</si>
  <si>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</si>
  <si>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</si>
  <si>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</si>
  <si>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</si>
  <si>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</si>
  <si>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</si>
  <si>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</si>
  <si>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</si>
  <si>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</si>
  <si>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</si>
  <si>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</si>
  <si>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</si>
  <si>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</si>
  <si>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</si>
  <si>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</si>
  <si>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</si>
  <si>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</si>
  <si>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</si>
  <si>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</si>
  <si>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</si>
  <si>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</si>
  <si>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</si>
  <si>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</si>
  <si>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</si>
  <si>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</si>
  <si>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</si>
  <si>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</si>
  <si>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</si>
  <si>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</si>
  <si>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</si>
  <si>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</si>
  <si>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</si>
  <si>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</si>
  <si>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</si>
  <si>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</si>
  <si>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</si>
  <si>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</si>
  <si>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</si>
  <si>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</si>
  <si>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</si>
  <si>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</si>
  <si>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</si>
  <si>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</si>
  <si>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</si>
  <si>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</si>
  <si>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</si>
  <si>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</si>
  <si>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</si>
  <si>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</si>
  <si>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</si>
  <si>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</si>
  <si>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</si>
  <si>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</si>
  <si>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</si>
  <si>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</si>
  <si>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</si>
  <si>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</si>
  <si>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</si>
  <si>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</si>
  <si>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</si>
  <si>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</si>
  <si>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</si>
  <si>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</si>
  <si>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</si>
  <si>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</si>
  <si>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</si>
  <si>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</si>
  <si>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</si>
  <si>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</si>
  <si>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</si>
  <si>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</si>
  <si>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</si>
  <si>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</si>
  <si>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</si>
  <si>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</si>
  <si>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</si>
  <si>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</si>
  <si>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</si>
  <si>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</si>
  <si>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</si>
  <si>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</si>
  <si>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</si>
  <si>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</si>
  <si>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</si>
  <si>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</si>
  <si>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</si>
  <si>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</si>
  <si>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</si>
  <si>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</si>
  <si>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</si>
  <si>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</si>
  <si>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</si>
  <si>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</si>
  <si>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</si>
  <si>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</si>
  <si>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</si>
  <si>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</si>
  <si>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</si>
  <si>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</si>
  <si>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</si>
  <si>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</si>
  <si>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</si>
  <si>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</si>
  <si>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</si>
  <si>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</si>
  <si>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</si>
  <si>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</si>
  <si>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</si>
  <si>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</si>
  <si>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</si>
  <si>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</si>
  <si>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</si>
  <si>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</si>
  <si>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</si>
  <si>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</si>
  <si>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</si>
  <si>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</si>
  <si>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</si>
  <si>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</si>
  <si>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</si>
  <si>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</si>
  <si>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</si>
  <si>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</si>
  <si>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</si>
  <si>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</si>
  <si>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</si>
  <si>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</si>
  <si>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</si>
  <si>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</si>
  <si>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</si>
  <si>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</si>
  <si>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</si>
  <si>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</si>
  <si>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</si>
  <si>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</si>
  <si>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</si>
  <si>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</si>
  <si>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</si>
  <si>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</si>
  <si>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</si>
  <si>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</si>
  <si>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</si>
  <si>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</si>
  <si>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</si>
  <si>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</si>
  <si>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</si>
  <si>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</si>
  <si>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</si>
  <si>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</si>
  <si>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</si>
  <si>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</si>
  <si>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</si>
  <si>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</si>
  <si>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</si>
  <si>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</si>
  <si>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</si>
  <si>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</si>
  <si>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</si>
  <si>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</si>
  <si>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</si>
  <si>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</si>
  <si>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</si>
  <si>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</si>
  <si>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</si>
  <si>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</si>
  <si>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</si>
  <si>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</si>
  <si>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</si>
  <si>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</si>
  <si>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</si>
  <si>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</si>
  <si>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</si>
  <si>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</si>
  <si>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</si>
  <si>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</si>
  <si>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</si>
  <si>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</si>
  <si>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</si>
  <si>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</si>
  <si>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</si>
  <si>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</si>
  <si>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</si>
  <si>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</si>
  <si>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</si>
  <si>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</si>
  <si>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</si>
  <si>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</si>
  <si>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</si>
  <si>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</si>
  <si>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</si>
  <si>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</si>
  <si>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</si>
  <si>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</si>
  <si>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</si>
  <si>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</si>
  <si>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</si>
  <si>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</si>
  <si>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</si>
  <si>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</si>
  <si>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</si>
  <si>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</si>
  <si>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</si>
  <si>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</si>
  <si>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</si>
  <si>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</si>
  <si>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</si>
  <si>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</si>
  <si>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</si>
  <si>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</si>
  <si>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</si>
  <si>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</si>
  <si>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</si>
  <si>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</si>
  <si>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</si>
  <si>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</si>
  <si>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</si>
  <si>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</si>
  <si>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</si>
  <si>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</si>
  <si>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</si>
  <si>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</si>
  <si>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</si>
  <si>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</si>
  <si>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</si>
  <si>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</si>
  <si>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</si>
  <si>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</si>
  <si>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</si>
  <si>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</si>
  <si>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</si>
  <si>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</si>
  <si>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</si>
  <si>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</si>
  <si>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</si>
  <si>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</si>
  <si>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</si>
  <si>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</si>
  <si>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</si>
  <si>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</si>
  <si>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</si>
  <si>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</si>
  <si>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</si>
  <si>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</si>
  <si>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</si>
  <si>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</si>
  <si>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</si>
  <si>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</si>
  <si>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</si>
  <si>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</si>
  <si>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</si>
  <si>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</si>
  <si>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</si>
  <si>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</si>
  <si>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</si>
  <si>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</si>
  <si>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</si>
  <si>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</si>
  <si>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</si>
  <si>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</si>
  <si>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</si>
  <si>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</si>
  <si>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</si>
  <si>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</si>
  <si>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</si>
  <si>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</si>
  <si>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</si>
  <si>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</si>
  <si>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</si>
  <si>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</si>
  <si>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</si>
  <si>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</si>
  <si>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</si>
  <si>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</si>
  <si>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</si>
  <si>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</si>
  <si>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</si>
  <si>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</si>
  <si>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</si>
  <si>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</si>
  <si>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</si>
  <si>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</si>
  <si>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</si>
  <si>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</si>
  <si>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</si>
  <si>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</si>
  <si>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</si>
  <si>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</si>
  <si>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</si>
  <si>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</si>
  <si>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</si>
  <si>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</si>
  <si>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</si>
  <si>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</si>
  <si>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</si>
  <si>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</si>
  <si>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</si>
  <si>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</si>
  <si>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</si>
  <si>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</si>
  <si>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</si>
  <si>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</si>
  <si>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</si>
  <si>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</si>
  <si>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</si>
  <si>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</si>
  <si>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</si>
  <si>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</si>
  <si>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</si>
  <si>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</si>
  <si>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</si>
  <si>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</si>
  <si>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</si>
  <si>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</si>
  <si>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</si>
  <si>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</si>
  <si>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</si>
  <si>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</si>
  <si>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</si>
  <si>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</si>
  <si>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</si>
  <si>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</si>
  <si>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</si>
  <si>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</si>
  <si>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</si>
  <si>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</si>
  <si>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</si>
  <si>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</si>
  <si>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</si>
  <si>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</si>
  <si>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</si>
  <si>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</si>
  <si>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</si>
  <si>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</si>
  <si>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</si>
  <si>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</si>
  <si>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</si>
  <si>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</si>
  <si>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</si>
  <si>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</si>
  <si>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</si>
  <si>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</si>
  <si>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</si>
  <si>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</si>
  <si>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</si>
  <si>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</si>
  <si>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</si>
  <si>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</si>
  <si>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</si>
  <si>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</si>
  <si>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</si>
  <si>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</si>
  <si>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</si>
  <si>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</si>
  <si>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</si>
  <si>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</si>
  <si>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</si>
  <si>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</si>
  <si>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</si>
  <si>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</si>
  <si>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</si>
  <si>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</si>
  <si>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</si>
  <si>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</si>
  <si>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</si>
  <si>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</si>
  <si>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</si>
  <si>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</si>
  <si>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</si>
  <si>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</si>
  <si>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</si>
  <si>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</si>
  <si>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</si>
  <si>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</si>
  <si>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</si>
  <si>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</si>
  <si>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</si>
  <si>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</si>
  <si>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</si>
  <si>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</si>
  <si>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</si>
  <si>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</si>
  <si>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</si>
  <si>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</si>
  <si>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</si>
  <si>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</si>
  <si>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</si>
  <si>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</si>
  <si>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</si>
  <si>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</si>
  <si>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</si>
  <si>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</si>
  <si>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</si>
  <si>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</si>
  <si>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</si>
  <si>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</si>
  <si>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</si>
  <si>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</si>
  <si>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</si>
  <si>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</si>
  <si>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</si>
  <si>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</si>
  <si>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</si>
  <si>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</si>
  <si>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</si>
  <si>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</si>
  <si>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</si>
  <si>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</si>
  <si>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</si>
  <si>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</si>
  <si>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</si>
  <si>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</si>
  <si>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</si>
  <si>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</si>
  <si>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</si>
  <si>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</si>
  <si>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</si>
  <si>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</si>
  <si>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</si>
  <si>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</si>
  <si>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</si>
  <si>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</si>
  <si>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</si>
  <si>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</si>
  <si>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</si>
  <si>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</si>
  <si>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</si>
  <si>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</si>
  <si>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</si>
  <si>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</si>
  <si>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</si>
  <si>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</si>
  <si>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</si>
  <si>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</si>
  <si>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</si>
  <si>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</si>
  <si>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</si>
  <si>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</si>
  <si>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</si>
  <si>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</si>
  <si>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</si>
  <si>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</si>
  <si>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</si>
  <si>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</si>
  <si>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</si>
  <si>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</si>
  <si>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</si>
  <si>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</si>
  <si>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</si>
  <si>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</si>
  <si>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</si>
  <si>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</si>
  <si>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</si>
  <si>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</si>
  <si>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</si>
  <si>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</si>
  <si>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</si>
  <si>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</si>
  <si>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</si>
  <si>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</si>
  <si>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</si>
  <si>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</si>
  <si>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</si>
  <si>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</si>
  <si>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</si>
  <si>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</si>
  <si>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</si>
  <si>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</si>
  <si>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</si>
  <si>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</si>
  <si>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</si>
  <si>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</si>
  <si>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</si>
  <si>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</si>
  <si>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</si>
  <si>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</si>
  <si>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</si>
  <si>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</si>
  <si>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</si>
  <si>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</si>
  <si>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</si>
  <si>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</si>
  <si>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</si>
  <si>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</si>
  <si>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</si>
  <si>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</si>
  <si>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</si>
  <si>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</si>
  <si>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</si>
  <si>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</si>
  <si>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</si>
  <si>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</si>
  <si>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</si>
  <si>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</si>
  <si>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</si>
  <si>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</si>
  <si>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</si>
  <si>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</si>
  <si>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</si>
  <si>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</si>
  <si>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</si>
  <si>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</si>
  <si>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</si>
  <si>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</si>
  <si>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</si>
  <si>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</si>
  <si>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</si>
  <si>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</si>
  <si>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</si>
  <si>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</si>
  <si>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</si>
  <si>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</si>
  <si>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</si>
  <si>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</si>
  <si>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</si>
  <si>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</si>
  <si>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労働時間等の設定改善の促進等を通じた仕事と生活の調和対策の推進（テレワーク普及促進等対策）</t>
  </si>
  <si>
    <t>雇用環境・均等局</t>
  </si>
  <si>
    <t>在宅労働課長
宮下　雅行</t>
  </si>
  <si>
    <t>平成19年度</t>
  </si>
  <si>
    <t>終了予定なし</t>
  </si>
  <si>
    <t>在宅労働課</t>
  </si>
  <si>
    <t>労働者災害補償保険法第29条第1項第3号、雇用保険法第62条第1項第6号</t>
  </si>
  <si>
    <t>「ニッポン一億総活躍プラン」(平成28年6月2日閣議決定)、「働き方改革実行計画」（平成29年3月28日働き方改革実現会議決定）、「世界最先端デジタル国家創造宣言・官民データ活用推進基本計画」（平成30年6月15日閣議決定により改定）及び「未来投資戦略2018」（平成30年6月15日閣議決定）等</t>
  </si>
  <si>
    <t>子育てや介護等と仕事の両立を促す働き方としてテレワークを普及することにより、仕事と生活の調和を推進する。</t>
  </si>
  <si>
    <t>-</t>
  </si>
  <si>
    <t>雇用安定等給付金</t>
  </si>
  <si>
    <t>労働時間等設定改善
援助事業委託費</t>
  </si>
  <si>
    <t>仕事と家庭両立支援事業等委託費</t>
  </si>
  <si>
    <t>テレワーク相談センターの相談事業において、相談者にアンケート調査を実施し、「問い合わせの目的が達成できた」旨の回答割合を80％とする。</t>
  </si>
  <si>
    <t>相談者に対するアンケート調査において、「問い合わせの目的が達成できた」旨の回答を得る割合
（計算式）
「問い合わせの目的が達成できた」旨の回答者数／アンケート回答相談者数</t>
  </si>
  <si>
    <t>相談者アンケート</t>
  </si>
  <si>
    <t>支給申請状況</t>
  </si>
  <si>
    <t>サテライトオフィスを利用し、継続利用を希望する企業の８０％以上から、更なる改善点の抽出を行う。
(令和元年度までの目標）</t>
  </si>
  <si>
    <t>サテライトオフィスを利用する企業（継続利用を希望するもの）に対するアンケート調査において、サテライトオフィス利用に関する何らかの改善事項があるとの回答割合
（計算式）
サテライトオフィス利用に関する何らかの改善事項があるとする回答数／サテライトオフィスを利用する企業（継続利用を希望するもの）のアンケート回答数</t>
  </si>
  <si>
    <t>利用者アンケート</t>
  </si>
  <si>
    <t>テレワーク・セミナーの労務管理の講義について、受講者にアンケート調査を実施し、「『在宅勤務ガイドライン』（平成30年２月『雇用型テレワークガイドライン』に刷新）及び『VDTガイドライン』について理解することができた」旨の回答割合を80％とする。</t>
  </si>
  <si>
    <t>受講者に対するアンケート調査において、「『在宅勤務ガイドライン』（平成30年２月『雇用型テレワークガイドライン』に刷新）及び『VDTガイドライン』について理解することができた」旨の回答を得る割合
（計算式）
「『在宅勤務ガイドライン』（平成30年２月『雇用型テレワークガイドライン』に刷新）及び『VDTガイドライン』について理解することができた」旨の回答者数／アンケート回答受講者数</t>
  </si>
  <si>
    <t>受講者アンケート</t>
  </si>
  <si>
    <t>テレワーク宣言をした企業の関連企業に対して実施するヒアリングにおいて、「テレワークの導入を検討する」「テレワークの導入に興味を持った」と回答した企業の割合を６０％とする。
(令和２年度は、テレワークの導入の検討に積極的な回答をした企業の割合）</t>
  </si>
  <si>
    <t>関連企業に対して実施するヒアリングにおいて、「テレワークの導入を検討する」「テレワークの導入に興味を持った」と回答した企業の割合
（計算式）
「テレワークの導入を検討する」「テレワークの導入に興味を持った」との回答者数／ヒアリング回答企業数
(令和２年度は、テレワークの導入の検討に積極的な回答をした企業の割合）</t>
  </si>
  <si>
    <t>ヒアリング対象者アンケート</t>
  </si>
  <si>
    <t>テレワーク相談センターに対する相談件数（24年度以降は「テレワーク相談センターホームページ」からの資料のダウンロード件数含む。）</t>
  </si>
  <si>
    <t>件</t>
  </si>
  <si>
    <t>人</t>
  </si>
  <si>
    <t>X：テレワーク相談センター委託費／
Y：テレワーク相談センターに対する相談件数（ホームページからの資料のダウンロード件数含む）　　　　　　　　　　　　　　　　　</t>
    <phoneticPr fontId="5"/>
  </si>
  <si>
    <t>円/件数</t>
  </si>
  <si>
    <t>　　X/Y</t>
    <phoneticPr fontId="5"/>
  </si>
  <si>
    <t>X：サテライトオフィスモデル事業委託費／
Y：サテライトオフィス設置箇所数
（令和元年度限りの指標）　　　　　　　　　　　　　　　</t>
    <phoneticPr fontId="5"/>
  </si>
  <si>
    <t>円/箇所</t>
  </si>
  <si>
    <t>X：テレワークセミナー委託費／
Y：テレワークセミナー集客数　</t>
    <phoneticPr fontId="5"/>
  </si>
  <si>
    <t>円/人</t>
  </si>
  <si>
    <t>Ⅳ-３　働き方改革により多様で柔軟な働き方を実現するとともに、勤労者生活の充実を図ること</t>
  </si>
  <si>
    <t>Ⅳ－３－１　長時間労働の抑制、年次有給休暇取得促進等により、ワーク・ライフ・バランスの観点から多様で柔軟な働き方を実現すること</t>
  </si>
  <si>
    <t>テレワーク導入企業の割合</t>
  </si>
  <si>
    <t>総務省</t>
  </si>
  <si>
    <t>国土交通省</t>
  </si>
  <si>
    <t>地域活性化推進経費</t>
  </si>
  <si>
    <t>国家戦略特区のテレワークに関する援助</t>
  </si>
  <si>
    <t>661</t>
  </si>
  <si>
    <t>598</t>
  </si>
  <si>
    <t>535</t>
  </si>
  <si>
    <t>440</t>
  </si>
  <si>
    <t>449</t>
  </si>
  <si>
    <t>462</t>
  </si>
  <si>
    <t>464</t>
  </si>
  <si>
    <t>490</t>
  </si>
  <si>
    <t>○</t>
  </si>
  <si>
    <t>厚労</t>
  </si>
  <si>
    <t>-</t>
    <phoneticPr fontId="5"/>
  </si>
  <si>
    <t>－</t>
    <phoneticPr fontId="5"/>
  </si>
  <si>
    <t>テレワークはワーク・ライフ・バランスの実現や育児等と仕事の両立、新型コロナウイルス感染拡大防止に資する働き方であり、国民や社会のニーズを的確に反映している。</t>
    <rPh sb="32" eb="34">
      <t>シンガタ</t>
    </rPh>
    <rPh sb="41" eb="47">
      <t>カンセンカクダイボウシ</t>
    </rPh>
    <phoneticPr fontId="5"/>
  </si>
  <si>
    <t>全国均一で、労働関係法令を遵守するなど、適正な労務管理下における良質なテレワークを普及させる必要があるため国が実施する必要がある。</t>
    <phoneticPr fontId="5"/>
  </si>
  <si>
    <t>テレワークのガイドラインが改定され、テレワークの普及に関する事項は閣議決定等で求められているところから、政策的優先度は高い。
また、本事業はテレワークの導入を検討している企業を支援することで、テレワークの普及促進を図るものであるため、政策目的の達成手段として必要かつ適切な事業である。</t>
    <rPh sb="13" eb="15">
      <t>カイテイ</t>
    </rPh>
    <rPh sb="24" eb="26">
      <t>フキュウ</t>
    </rPh>
    <rPh sb="27" eb="28">
      <t>カン</t>
    </rPh>
    <rPh sb="30" eb="32">
      <t>ジコウ</t>
    </rPh>
    <rPh sb="33" eb="35">
      <t>カクギ</t>
    </rPh>
    <rPh sb="35" eb="37">
      <t>ケッテイ</t>
    </rPh>
    <rPh sb="37" eb="38">
      <t>トウ</t>
    </rPh>
    <rPh sb="39" eb="40">
      <t>モト</t>
    </rPh>
    <rPh sb="52" eb="55">
      <t>セイサクテキ</t>
    </rPh>
    <rPh sb="55" eb="58">
      <t>ユウセンド</t>
    </rPh>
    <rPh sb="59" eb="60">
      <t>タカ</t>
    </rPh>
    <rPh sb="66" eb="67">
      <t>ホン</t>
    </rPh>
    <rPh sb="67" eb="69">
      <t>ジギョウ</t>
    </rPh>
    <rPh sb="76" eb="78">
      <t>ドウニュウ</t>
    </rPh>
    <rPh sb="79" eb="81">
      <t>ケントウ</t>
    </rPh>
    <rPh sb="85" eb="87">
      <t>キギョウ</t>
    </rPh>
    <rPh sb="88" eb="90">
      <t>シエン</t>
    </rPh>
    <rPh sb="102" eb="104">
      <t>フキュウ</t>
    </rPh>
    <rPh sb="104" eb="106">
      <t>ソクシン</t>
    </rPh>
    <rPh sb="107" eb="108">
      <t>ハカ</t>
    </rPh>
    <rPh sb="117" eb="119">
      <t>セイサク</t>
    </rPh>
    <rPh sb="119" eb="121">
      <t>モクテキ</t>
    </rPh>
    <rPh sb="122" eb="124">
      <t>タッセイ</t>
    </rPh>
    <rPh sb="124" eb="126">
      <t>シュダン</t>
    </rPh>
    <rPh sb="129" eb="131">
      <t>ヒツヨウ</t>
    </rPh>
    <rPh sb="133" eb="135">
      <t>テキセツ</t>
    </rPh>
    <rPh sb="136" eb="138">
      <t>ジギョウ</t>
    </rPh>
    <phoneticPr fontId="5"/>
  </si>
  <si>
    <t>無</t>
  </si>
  <si>
    <t>有</t>
  </si>
  <si>
    <t>一般競争入札(総合評価落札方式等）により調達している。
1者応札であった事業については、応札期間の十分な確保や入札説明会での分かりやすい説明に努めるなど、改善のための取組を行っている。</t>
  </si>
  <si>
    <t>本事業は、事業主から徴収した労災保険料及び雇用保険料を財源とし、適正な労務管理下における良質なテレワークの普及促進は長時間労働による健康障害の防止及び雇用の安定・離職防止等につながり、事業主や労働者が受益者となることから、妥当である。</t>
    <rPh sb="19" eb="20">
      <t>オヨ</t>
    </rPh>
    <rPh sb="21" eb="23">
      <t>コヨウ</t>
    </rPh>
    <rPh sb="23" eb="26">
      <t>ホケンリョウ</t>
    </rPh>
    <rPh sb="73" eb="74">
      <t>オヨ</t>
    </rPh>
    <rPh sb="75" eb="77">
      <t>コヨウ</t>
    </rPh>
    <rPh sb="78" eb="80">
      <t>アンテイ</t>
    </rPh>
    <rPh sb="81" eb="83">
      <t>リショク</t>
    </rPh>
    <rPh sb="83" eb="85">
      <t>ボウシ</t>
    </rPh>
    <rPh sb="92" eb="95">
      <t>ジギョウヌシ</t>
    </rPh>
    <rPh sb="96" eb="99">
      <t>ロウドウシャ</t>
    </rPh>
    <rPh sb="111" eb="113">
      <t>ダトウ</t>
    </rPh>
    <phoneticPr fontId="5"/>
  </si>
  <si>
    <t>一般競争入札(総合評価落札方式等）により調達するなど、コスト削減に取り組んでいる。単位あたりコストが増加している理由としては、新型コロナウイルス感染拡大によるテレワークへの注目が高まったことを受け、例年よりも大幅に申請件数が増加した助成金及び支給事務に係る委託費が増額したためであり、本事業全体としては妥当である。</t>
    <rPh sb="33" eb="34">
      <t>ト</t>
    </rPh>
    <rPh sb="35" eb="36">
      <t>ク</t>
    </rPh>
    <rPh sb="41" eb="43">
      <t>タンイ</t>
    </rPh>
    <rPh sb="50" eb="52">
      <t>ゾウカ</t>
    </rPh>
    <rPh sb="56" eb="58">
      <t>リユウ</t>
    </rPh>
    <rPh sb="63" eb="65">
      <t>シンガタ</t>
    </rPh>
    <rPh sb="96" eb="97">
      <t>ウ</t>
    </rPh>
    <rPh sb="99" eb="101">
      <t>レイネン</t>
    </rPh>
    <rPh sb="104" eb="106">
      <t>オオハバ</t>
    </rPh>
    <rPh sb="107" eb="109">
      <t>シンセイ</t>
    </rPh>
    <rPh sb="109" eb="111">
      <t>ケンスウ</t>
    </rPh>
    <rPh sb="112" eb="114">
      <t>ゾウカ</t>
    </rPh>
    <rPh sb="116" eb="119">
      <t>ジョセイキン</t>
    </rPh>
    <rPh sb="119" eb="120">
      <t>オヨ</t>
    </rPh>
    <rPh sb="121" eb="123">
      <t>シキュウ</t>
    </rPh>
    <rPh sb="123" eb="125">
      <t>ジム</t>
    </rPh>
    <rPh sb="126" eb="127">
      <t>カカ</t>
    </rPh>
    <rPh sb="128" eb="131">
      <t>イタクヒ</t>
    </rPh>
    <rPh sb="132" eb="134">
      <t>ゾウガク</t>
    </rPh>
    <rPh sb="142" eb="143">
      <t>ホン</t>
    </rPh>
    <rPh sb="143" eb="145">
      <t>ジギョウ</t>
    </rPh>
    <rPh sb="145" eb="147">
      <t>ゼンタイ</t>
    </rPh>
    <rPh sb="151" eb="153">
      <t>ダトウ</t>
    </rPh>
    <phoneticPr fontId="5"/>
  </si>
  <si>
    <t>‐</t>
  </si>
  <si>
    <t>調達手続きの中で、事業内容を精査し、真に必要な経費を支出している。</t>
  </si>
  <si>
    <t>△</t>
  </si>
  <si>
    <t>一つを除き、成果実績は成果目標を上回っている。</t>
    <rPh sb="0" eb="1">
      <t>ヒト</t>
    </rPh>
    <rPh sb="3" eb="4">
      <t>ノゾ</t>
    </rPh>
    <rPh sb="6" eb="8">
      <t>セイカ</t>
    </rPh>
    <rPh sb="8" eb="10">
      <t>ジッセキ</t>
    </rPh>
    <rPh sb="11" eb="13">
      <t>セイカ</t>
    </rPh>
    <rPh sb="13" eb="15">
      <t>モクヒョウ</t>
    </rPh>
    <rPh sb="16" eb="18">
      <t>ウワマワ</t>
    </rPh>
    <phoneticPr fontId="5"/>
  </si>
  <si>
    <t>テレワークは、ICTを活用し、時間と場所を有効に活用できる柔軟な働き方である。テレワークの導入についての相談対応や、好事例の紹介、導入経費の助成等の導入支援を行うことにより、テレワークの導入企業が増え、そこで働く方が仕事と育児や介護等を両立させることが可能となるなど、多様で柔軟な働き方の実現に寄与するもの。</t>
    <rPh sb="98" eb="99">
      <t>フ</t>
    </rPh>
    <phoneticPr fontId="5"/>
  </si>
  <si>
    <t>テレワークの導入に向けた個別の相談支援、テレワーク導入の気運の醸成の双方を実施しており、適切な手段・方法である。また、テレワークには労務管理やICTといった専門的な知識を要するため、民間団体の活用や委託事業など効果的に実施できている。</t>
    <rPh sb="6" eb="8">
      <t>ドウニュウ</t>
    </rPh>
    <rPh sb="9" eb="10">
      <t>ム</t>
    </rPh>
    <rPh sb="12" eb="14">
      <t>コベツ</t>
    </rPh>
    <rPh sb="15" eb="17">
      <t>ソウダン</t>
    </rPh>
    <rPh sb="17" eb="19">
      <t>シエン</t>
    </rPh>
    <rPh sb="25" eb="27">
      <t>ドウニュウ</t>
    </rPh>
    <rPh sb="28" eb="30">
      <t>キウン</t>
    </rPh>
    <rPh sb="31" eb="33">
      <t>ジョウセイ</t>
    </rPh>
    <rPh sb="34" eb="36">
      <t>ソウホウ</t>
    </rPh>
    <rPh sb="37" eb="39">
      <t>ジッシ</t>
    </rPh>
    <rPh sb="44" eb="46">
      <t>テキセツ</t>
    </rPh>
    <rPh sb="47" eb="49">
      <t>シュダン</t>
    </rPh>
    <rPh sb="50" eb="52">
      <t>ホウホウ</t>
    </rPh>
    <rPh sb="66" eb="68">
      <t>ロウム</t>
    </rPh>
    <rPh sb="68" eb="70">
      <t>カンリ</t>
    </rPh>
    <rPh sb="78" eb="81">
      <t>センモンテキ</t>
    </rPh>
    <rPh sb="82" eb="84">
      <t>チシキ</t>
    </rPh>
    <rPh sb="85" eb="86">
      <t>ヨウ</t>
    </rPh>
    <rPh sb="91" eb="93">
      <t>ミンカン</t>
    </rPh>
    <rPh sb="93" eb="95">
      <t>ダンタイ</t>
    </rPh>
    <rPh sb="96" eb="98">
      <t>カツヨウ</t>
    </rPh>
    <rPh sb="99" eb="101">
      <t>イタク</t>
    </rPh>
    <rPh sb="101" eb="103">
      <t>ジギョウ</t>
    </rPh>
    <rPh sb="105" eb="108">
      <t>コウカテキ</t>
    </rPh>
    <rPh sb="109" eb="111">
      <t>ジッシ</t>
    </rPh>
    <phoneticPr fontId="5"/>
  </si>
  <si>
    <t>活動実績は目標を達成している。</t>
    <rPh sb="0" eb="2">
      <t>カツドウ</t>
    </rPh>
    <rPh sb="2" eb="4">
      <t>ジッセキ</t>
    </rPh>
    <rPh sb="5" eb="7">
      <t>モクヒョウ</t>
    </rPh>
    <rPh sb="8" eb="10">
      <t>タッセイ</t>
    </rPh>
    <phoneticPr fontId="5"/>
  </si>
  <si>
    <t>セミナーにおいて各種資料を配布しているほか、ホームページでも公開している。</t>
    <rPh sb="8" eb="10">
      <t>カクシュ</t>
    </rPh>
    <rPh sb="10" eb="12">
      <t>シリョウ</t>
    </rPh>
    <rPh sb="13" eb="15">
      <t>ハイフ</t>
    </rPh>
    <rPh sb="30" eb="32">
      <t>コウカイ</t>
    </rPh>
    <phoneticPr fontId="5"/>
  </si>
  <si>
    <t>A.　一般社団法人日本テレワーク協会</t>
    <rPh sb="3" eb="5">
      <t>イッパン</t>
    </rPh>
    <rPh sb="5" eb="9">
      <t>シャダンホウジン</t>
    </rPh>
    <rPh sb="9" eb="11">
      <t>ニホン</t>
    </rPh>
    <rPh sb="16" eb="18">
      <t>キョウカイ</t>
    </rPh>
    <phoneticPr fontId="5"/>
  </si>
  <si>
    <t>D.　凸版印刷株式会社</t>
    <rPh sb="3" eb="11">
      <t>トッパンインサツカブシキガイシャ</t>
    </rPh>
    <phoneticPr fontId="5"/>
  </si>
  <si>
    <t>E.　社会保険労務士法人NSR</t>
    <rPh sb="3" eb="12">
      <t>シャカイホケンロウムシホウジン</t>
    </rPh>
    <phoneticPr fontId="5"/>
  </si>
  <si>
    <t>F.　一般社団法人日本テレワーク協会</t>
    <rPh sb="3" eb="5">
      <t>イッパン</t>
    </rPh>
    <rPh sb="5" eb="9">
      <t>シャダンホウジン</t>
    </rPh>
    <rPh sb="9" eb="11">
      <t>ニホン</t>
    </rPh>
    <rPh sb="16" eb="18">
      <t>キョウカイ</t>
    </rPh>
    <phoneticPr fontId="5"/>
  </si>
  <si>
    <t>事業費</t>
    <rPh sb="0" eb="2">
      <t>ジギョウ</t>
    </rPh>
    <phoneticPr fontId="5"/>
  </si>
  <si>
    <t>セミナー・表彰式開催経費等</t>
    <rPh sb="5" eb="8">
      <t>ヒョウショウシキ</t>
    </rPh>
    <rPh sb="8" eb="10">
      <t>カイサイ</t>
    </rPh>
    <rPh sb="10" eb="12">
      <t>ケイヒ</t>
    </rPh>
    <rPh sb="12" eb="13">
      <t>トウ</t>
    </rPh>
    <phoneticPr fontId="5"/>
  </si>
  <si>
    <t>管理諸経費</t>
    <rPh sb="0" eb="2">
      <t>カンリ</t>
    </rPh>
    <rPh sb="2" eb="5">
      <t>ショケイヒ</t>
    </rPh>
    <rPh sb="3" eb="5">
      <t>ケイヒ</t>
    </rPh>
    <phoneticPr fontId="5"/>
  </si>
  <si>
    <t>消費税</t>
    <rPh sb="0" eb="3">
      <t>ショウヒゼイ</t>
    </rPh>
    <phoneticPr fontId="5"/>
  </si>
  <si>
    <t>事業費</t>
    <rPh sb="0" eb="3">
      <t>ジギョウヒ</t>
    </rPh>
    <phoneticPr fontId="5"/>
  </si>
  <si>
    <t>管理諸経費</t>
    <rPh sb="0" eb="2">
      <t>カンリ</t>
    </rPh>
    <rPh sb="2" eb="3">
      <t>ショ</t>
    </rPh>
    <rPh sb="3" eb="5">
      <t>ケイヒ</t>
    </rPh>
    <phoneticPr fontId="5"/>
  </si>
  <si>
    <t>C.　株式会社読売エージェンシー</t>
    <rPh sb="3" eb="7">
      <t>カブシキガイシャ</t>
    </rPh>
    <rPh sb="7" eb="9">
      <t>ヨミウリ</t>
    </rPh>
    <phoneticPr fontId="5"/>
  </si>
  <si>
    <t>消費税</t>
    <rPh sb="0" eb="3">
      <t>ショウヒゼイ</t>
    </rPh>
    <phoneticPr fontId="5"/>
  </si>
  <si>
    <t>各種一般管理費</t>
    <rPh sb="0" eb="2">
      <t>カクシュ</t>
    </rPh>
    <rPh sb="2" eb="4">
      <t>イッパン</t>
    </rPh>
    <rPh sb="4" eb="7">
      <t>カンリヒ</t>
    </rPh>
    <phoneticPr fontId="5"/>
  </si>
  <si>
    <t>周知広報経費等</t>
  </si>
  <si>
    <t>相談センター運営費等</t>
    <rPh sb="0" eb="2">
      <t>ソウダン</t>
    </rPh>
    <rPh sb="6" eb="9">
      <t>ウンエイヒ</t>
    </rPh>
    <rPh sb="9" eb="10">
      <t>トウ</t>
    </rPh>
    <phoneticPr fontId="5"/>
  </si>
  <si>
    <t>B.　加山興業株式会社</t>
    <rPh sb="3" eb="5">
      <t>カヤマ</t>
    </rPh>
    <rPh sb="5" eb="7">
      <t>コウギョウ</t>
    </rPh>
    <rPh sb="7" eb="11">
      <t>カブシキガイシャ</t>
    </rPh>
    <phoneticPr fontId="5"/>
  </si>
  <si>
    <t>雑役務費、備品等</t>
    <rPh sb="0" eb="1">
      <t>ザツ</t>
    </rPh>
    <rPh sb="1" eb="3">
      <t>エキム</t>
    </rPh>
    <rPh sb="3" eb="4">
      <t>ヒ</t>
    </rPh>
    <rPh sb="5" eb="7">
      <t>ビヒン</t>
    </rPh>
    <rPh sb="7" eb="8">
      <t>トウ</t>
    </rPh>
    <phoneticPr fontId="5"/>
  </si>
  <si>
    <t>株式会社ユニオン</t>
  </si>
  <si>
    <t>ウィル社会保険労務士法人</t>
  </si>
  <si>
    <t>株式会社興和自動車興業</t>
  </si>
  <si>
    <t>株式会社駒ヶ根電化</t>
  </si>
  <si>
    <t>九州エスエスケイ株式会社</t>
  </si>
  <si>
    <t>みやこ債権回収株式会社</t>
  </si>
  <si>
    <t>株式会社シー・アール・エム</t>
  </si>
  <si>
    <t>株式会社クロダ</t>
  </si>
  <si>
    <t>テレワーク導入に係る計画に基づく措置の実施</t>
    <rPh sb="5" eb="7">
      <t>ドウニュウ</t>
    </rPh>
    <rPh sb="8" eb="9">
      <t>カカ</t>
    </rPh>
    <rPh sb="10" eb="12">
      <t>ケイカク</t>
    </rPh>
    <rPh sb="13" eb="14">
      <t>モト</t>
    </rPh>
    <rPh sb="16" eb="18">
      <t>ソチ</t>
    </rPh>
    <rPh sb="19" eb="21">
      <t>ジッシ</t>
    </rPh>
    <phoneticPr fontId="5"/>
  </si>
  <si>
    <t>補助金等交付</t>
  </si>
  <si>
    <t>-</t>
    <phoneticPr fontId="5"/>
  </si>
  <si>
    <t>－</t>
    <phoneticPr fontId="5"/>
  </si>
  <si>
    <t>加山興業株式会社</t>
    <phoneticPr fontId="5"/>
  </si>
  <si>
    <t>事業費</t>
    <rPh sb="0" eb="3">
      <t>ジギョウヒ</t>
    </rPh>
    <phoneticPr fontId="5"/>
  </si>
  <si>
    <t>一般社団法人日本テレワーク協会</t>
    <rPh sb="0" eb="2">
      <t>イッパン</t>
    </rPh>
    <rPh sb="2" eb="6">
      <t>シャダンホウジン</t>
    </rPh>
    <rPh sb="6" eb="8">
      <t>ニホン</t>
    </rPh>
    <rPh sb="13" eb="15">
      <t>キョウカイ</t>
    </rPh>
    <phoneticPr fontId="5"/>
  </si>
  <si>
    <t>テレワーク相談センターの設置・運営、訪問コンサルティングの実施</t>
  </si>
  <si>
    <t>株式会社読売エージェンシー</t>
    <rPh sb="0" eb="4">
      <t>カブシキガイシャ</t>
    </rPh>
    <rPh sb="4" eb="6">
      <t>ヨミウリ</t>
    </rPh>
    <phoneticPr fontId="5"/>
  </si>
  <si>
    <t>助成金の周知広報</t>
    <rPh sb="0" eb="3">
      <t>ジョセイキン</t>
    </rPh>
    <rPh sb="4" eb="6">
      <t>シュウチ</t>
    </rPh>
    <rPh sb="6" eb="8">
      <t>コウホウ</t>
    </rPh>
    <phoneticPr fontId="5"/>
  </si>
  <si>
    <t>凸版印刷株式会社</t>
    <rPh sb="0" eb="8">
      <t>トッパンインサツカブシキガイシャ</t>
    </rPh>
    <phoneticPr fontId="5"/>
  </si>
  <si>
    <t>企業のテレワークの取組の周知広報</t>
    <rPh sb="0" eb="2">
      <t>キギョウ</t>
    </rPh>
    <rPh sb="9" eb="11">
      <t>トリクミ</t>
    </rPh>
    <rPh sb="12" eb="16">
      <t>シュウチコウホウ</t>
    </rPh>
    <phoneticPr fontId="5"/>
  </si>
  <si>
    <t>社会保険労務士法人NSR</t>
    <rPh sb="0" eb="9">
      <t>シャカイホケンロウムシホウジン</t>
    </rPh>
    <phoneticPr fontId="5"/>
  </si>
  <si>
    <t>テレワークセミナーの開催、先進企業等の表彰</t>
    <rPh sb="10" eb="12">
      <t>カイサイ</t>
    </rPh>
    <rPh sb="13" eb="15">
      <t>センシン</t>
    </rPh>
    <rPh sb="15" eb="18">
      <t>キギョウトウ</t>
    </rPh>
    <rPh sb="19" eb="21">
      <t>ヒョウショウ</t>
    </rPh>
    <phoneticPr fontId="5"/>
  </si>
  <si>
    <t>企業・労働者へのヒアリング調査費等</t>
    <rPh sb="0" eb="2">
      <t>キギョウ</t>
    </rPh>
    <rPh sb="3" eb="6">
      <t>ロウドウシャ</t>
    </rPh>
    <rPh sb="13" eb="15">
      <t>チョウサ</t>
    </rPh>
    <rPh sb="15" eb="16">
      <t>ヒ</t>
    </rPh>
    <rPh sb="16" eb="17">
      <t>トウ</t>
    </rPh>
    <phoneticPr fontId="5"/>
  </si>
  <si>
    <t>テレワークの労務管理に係る実態調査等</t>
    <rPh sb="6" eb="8">
      <t>ロウム</t>
    </rPh>
    <rPh sb="8" eb="10">
      <t>カンリ</t>
    </rPh>
    <rPh sb="11" eb="12">
      <t>カカ</t>
    </rPh>
    <rPh sb="13" eb="15">
      <t>ジッタイ</t>
    </rPh>
    <rPh sb="15" eb="17">
      <t>チョウサ</t>
    </rPh>
    <rPh sb="17" eb="18">
      <t>トウ</t>
    </rPh>
    <phoneticPr fontId="5"/>
  </si>
  <si>
    <t>テレワーク普及展開推進事業</t>
    <rPh sb="11" eb="13">
      <t>ジギョウ</t>
    </rPh>
    <phoneticPr fontId="5"/>
  </si>
  <si>
    <t xml:space="preserve">適正な労務管理下における良質なテレワークの普及を図るため、以下の事業を実施。
①テレワークに関する企業等からの相談に対応するための相談センターの設置・運営及び訪問コンサルティングの実施
②中小企業事業主に対するテレワーク導入経費等の助成
③企業向けにテレワーク時の労務管理等のポイントなどを紹介するセミナーやテレワークによってワーク・ライフ・バランスを実現する先進企業等の表彰の実施
</t>
    <phoneticPr fontId="5"/>
  </si>
  <si>
    <t>テレワークセミナーにおける集客数</t>
    <phoneticPr fontId="5"/>
  </si>
  <si>
    <t>地域や中小企業におけるテレワークの導入促進に向け、中小企業を支援する団体にテレワーク普及担い手機能を付加し、「テレワーク・サポートネットワーク」として地域展開を推進するテレワーク普及展開推進事業（所管：総務省情報流通行政局）及び地域活性化と都市部への人口・機能の集中による弊害の解消等を目的とする地域活性化推進経費（所管：国土交通省都市局）と異なり、本事業（所管：厚生労働省雇用環境・均等局）は、適正な労働条件下における良質なテレワークの促進を目的とするものであり、適切な役割分担を行っている。
また、国家戦略特区のテレワークに関する援助（所管：厚生労働省雇用環境・均等局）は、本事業と異なり、国家戦略特区制度を活用し、国が地方自治体と連携して、事業主に加え、広く労働者を対象に、テレワークの導入に係る情報提供、相談、助言等のワンストップサービスを実施するものである。</t>
    <phoneticPr fontId="5"/>
  </si>
  <si>
    <t>21,536,003
/4,915</t>
    <phoneticPr fontId="5"/>
  </si>
  <si>
    <t>23,771,392
/4,520</t>
    <phoneticPr fontId="5"/>
  </si>
  <si>
    <t>952,378,615
/8,717</t>
    <phoneticPr fontId="5"/>
  </si>
  <si>
    <t>144,991,000
/7,000</t>
    <phoneticPr fontId="5"/>
  </si>
  <si>
    <t>45,020,000
/81</t>
    <phoneticPr fontId="5"/>
  </si>
  <si>
    <t>38,221,000
/65</t>
    <phoneticPr fontId="5"/>
  </si>
  <si>
    <t>671,172,000
/655</t>
    <phoneticPr fontId="5"/>
  </si>
  <si>
    <t>143,165,748
/8</t>
    <phoneticPr fontId="5"/>
  </si>
  <si>
    <t>158,937,908
/8</t>
    <phoneticPr fontId="5"/>
  </si>
  <si>
    <t>20,474,036
/706</t>
    <phoneticPr fontId="5"/>
  </si>
  <si>
    <t>38,087,460
/638</t>
    <phoneticPr fontId="5"/>
  </si>
  <si>
    <t>35,561,666
/761</t>
    <phoneticPr fontId="5"/>
  </si>
  <si>
    <t>39,985,000
/700</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</si>
  <si>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</si>
  <si>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</si>
  <si>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点検対象外</t>
    <rPh sb="0" eb="5">
      <t>テンケンタイショウガイ</t>
    </rPh>
    <phoneticPr fontId="5"/>
  </si>
  <si>
    <t>新29－0033</t>
    <phoneticPr fontId="5"/>
  </si>
  <si>
    <t>新29－0034</t>
    <phoneticPr fontId="5"/>
  </si>
  <si>
    <t>461</t>
    <phoneticPr fontId="5"/>
  </si>
  <si>
    <t>三菱UFJリサーチ＆コンサルティング株式会社</t>
    <rPh sb="0" eb="2">
      <t>ミツビシ</t>
    </rPh>
    <rPh sb="18" eb="22">
      <t>カブシキガイシャ</t>
    </rPh>
    <phoneticPr fontId="5"/>
  </si>
  <si>
    <t>日本フイルム工業株式会社</t>
    <phoneticPr fontId="5"/>
  </si>
  <si>
    <t>G.　三菱ＵＦＪリサーチ＆コンサルティング株式会社</t>
    <rPh sb="3" eb="5">
      <t>ミツビシ</t>
    </rPh>
    <rPh sb="21" eb="25">
      <t>カブシキガイシャ</t>
    </rPh>
    <phoneticPr fontId="5"/>
  </si>
  <si>
    <t>成果実績・活動実績は、1件を除き、目標・見込を超えた実績となっており、適切な事業運営が行われたものと考えられる。令和３年度も引き続き適切な事業の運営を図る。相談センターの相談事業におけるアンケート調査の成果実績は目標値を下回ったため、適切な執行管理が必要になってくる。</t>
    <rPh sb="0" eb="2">
      <t>セイカ</t>
    </rPh>
    <rPh sb="2" eb="4">
      <t>ジッセキ</t>
    </rPh>
    <rPh sb="5" eb="7">
      <t>カツドウ</t>
    </rPh>
    <rPh sb="7" eb="9">
      <t>ジッセキ</t>
    </rPh>
    <rPh sb="12" eb="13">
      <t>ケン</t>
    </rPh>
    <rPh sb="14" eb="15">
      <t>ノゾ</t>
    </rPh>
    <rPh sb="17" eb="19">
      <t>モクヒョウ</t>
    </rPh>
    <rPh sb="20" eb="22">
      <t>ミコミ</t>
    </rPh>
    <rPh sb="23" eb="24">
      <t>コ</t>
    </rPh>
    <rPh sb="26" eb="28">
      <t>ジッセキ</t>
    </rPh>
    <rPh sb="35" eb="37">
      <t>テキセツ</t>
    </rPh>
    <rPh sb="38" eb="40">
      <t>ジギョウ</t>
    </rPh>
    <rPh sb="40" eb="42">
      <t>ウンエイ</t>
    </rPh>
    <rPh sb="43" eb="44">
      <t>オコナ</t>
    </rPh>
    <rPh sb="50" eb="51">
      <t>カンガ</t>
    </rPh>
    <rPh sb="56" eb="58">
      <t>レイワ</t>
    </rPh>
    <rPh sb="59" eb="61">
      <t>ネンド</t>
    </rPh>
    <rPh sb="62" eb="63">
      <t>ヒ</t>
    </rPh>
    <rPh sb="64" eb="65">
      <t>ツヅ</t>
    </rPh>
    <rPh sb="66" eb="68">
      <t>テキセツ</t>
    </rPh>
    <rPh sb="69" eb="71">
      <t>ジギョウ</t>
    </rPh>
    <rPh sb="72" eb="74">
      <t>ウンエイ</t>
    </rPh>
    <rPh sb="75" eb="76">
      <t>ハカ</t>
    </rPh>
    <rPh sb="78" eb="80">
      <t>ソウダン</t>
    </rPh>
    <rPh sb="85" eb="87">
      <t>ソウダン</t>
    </rPh>
    <rPh sb="87" eb="89">
      <t>ジギョウ</t>
    </rPh>
    <rPh sb="98" eb="100">
      <t>チョウサ</t>
    </rPh>
    <rPh sb="101" eb="103">
      <t>セイカ</t>
    </rPh>
    <rPh sb="103" eb="105">
      <t>ジッセキ</t>
    </rPh>
    <rPh sb="106" eb="109">
      <t>モクヒョウチ</t>
    </rPh>
    <rPh sb="110" eb="112">
      <t>シタマワ</t>
    </rPh>
    <rPh sb="117" eb="119">
      <t>テキセツ</t>
    </rPh>
    <rPh sb="120" eb="122">
      <t>シッコウ</t>
    </rPh>
    <rPh sb="122" eb="124">
      <t>カンリ</t>
    </rPh>
    <rPh sb="125" eb="127">
      <t>ヒツヨウ</t>
    </rPh>
    <phoneticPr fontId="5"/>
  </si>
  <si>
    <t>テレワークについては、新型コロナウイルス感染症対策の観点から重要性が高まっており、引き続き事業の適切な実施に努めつつ、所要の予算要求を行う。
相談センターの相談事業におけるアンケート調査の成果実績は目標値を下回ったことについては、相談対応の見直しを検討する。</t>
    <rPh sb="11" eb="13">
      <t>シンガタ</t>
    </rPh>
    <rPh sb="20" eb="23">
      <t>カンセンショウ</t>
    </rPh>
    <rPh sb="23" eb="25">
      <t>タイサク</t>
    </rPh>
    <rPh sb="26" eb="28">
      <t>カンテン</t>
    </rPh>
    <rPh sb="30" eb="33">
      <t>ジュウヨウセイ</t>
    </rPh>
    <rPh sb="34" eb="35">
      <t>タカ</t>
    </rPh>
    <rPh sb="41" eb="42">
      <t>ヒ</t>
    </rPh>
    <rPh sb="43" eb="44">
      <t>ツヅ</t>
    </rPh>
    <rPh sb="45" eb="47">
      <t>ジギョウ</t>
    </rPh>
    <rPh sb="48" eb="50">
      <t>テキセツ</t>
    </rPh>
    <rPh sb="51" eb="53">
      <t>ジッシ</t>
    </rPh>
    <rPh sb="54" eb="55">
      <t>ツト</t>
    </rPh>
    <rPh sb="59" eb="61">
      <t>ショヨウ</t>
    </rPh>
    <rPh sb="62" eb="64">
      <t>ヨサン</t>
    </rPh>
    <rPh sb="64" eb="66">
      <t>ヨウキュウ</t>
    </rPh>
    <rPh sb="67" eb="68">
      <t>オコナ</t>
    </rPh>
    <rPh sb="115" eb="117">
      <t>ソウダン</t>
    </rPh>
    <rPh sb="117" eb="119">
      <t>タイオウ</t>
    </rPh>
    <rPh sb="120" eb="122">
      <t>ミナオ</t>
    </rPh>
    <rPh sb="124" eb="126">
      <t>ケントウ</t>
    </rPh>
    <phoneticPr fontId="5"/>
  </si>
  <si>
    <t>X：時間外労働等改善助成金（テレワークコース）支給実績／　
Y：時間外労働等改善助成金（テレワークコース）
の支給決定件数
（平成29年度以前の名称は「職場意識改善助成金」、令和2年度から「働き方改革推進支援助成金」に名称変更）
（令和３年度から「人材確保等支援助成金」に名称変更）　　　　　　　　　　　</t>
    <rPh sb="117" eb="119">
      <t>レイワ</t>
    </rPh>
    <rPh sb="120" eb="122">
      <t>ネンド</t>
    </rPh>
    <rPh sb="125" eb="135">
      <t>ジンザイカクホトウシエンジョセイキン</t>
    </rPh>
    <rPh sb="137" eb="139">
      <t>メイショウ</t>
    </rPh>
    <rPh sb="139" eb="141">
      <t>ヘンコウ</t>
    </rPh>
    <phoneticPr fontId="5"/>
  </si>
  <si>
    <t>2,268,000,000
/10,800</t>
    <phoneticPr fontId="5"/>
  </si>
  <si>
    <t>時間外労働等改善助成金（テレワークコース）の支給決定件数
（令和２年度から「働き方改革推進支援助成金」に名称変更）
（令和３年度から「人材確保等支援助成金」に名称変更）</t>
    <rPh sb="59" eb="61">
      <t>レイワ</t>
    </rPh>
    <rPh sb="62" eb="64">
      <t>ネンド</t>
    </rPh>
    <rPh sb="67" eb="69">
      <t>ジンザイ</t>
    </rPh>
    <rPh sb="69" eb="71">
      <t>カクホ</t>
    </rPh>
    <rPh sb="71" eb="72">
      <t>トウ</t>
    </rPh>
    <rPh sb="72" eb="74">
      <t>シエン</t>
    </rPh>
    <rPh sb="74" eb="77">
      <t>ジョセイキン</t>
    </rPh>
    <rPh sb="79" eb="81">
      <t>メイショウ</t>
    </rPh>
    <rPh sb="81" eb="83">
      <t>ヘンコウ</t>
    </rPh>
    <phoneticPr fontId="5"/>
  </si>
  <si>
    <t>-</t>
    <phoneticPr fontId="5"/>
  </si>
  <si>
    <t>時間外労働等改善助成金（テレワークコース）について、助成金の支給対象となった中小企業事業主において、
①評価期間に１回以上、対象労働者全員に、在宅またはサテライトオフィスにおいて就業するテレワークを実施させる
②評価期間において、対象労働者が在宅またはサテライトオフィスにおいてテレワークを実施した日数の週間平均を、１日以上とする
③年次有給休暇の取得促進について、労働者の年次有給休暇の年間平均取得日数を前年と比較して４日以上増加させる
又は
所定外労働の削減について、労働者の月間平均所定外労働時間数を前年と比較して５時間以上削減させる
の成果目標３項目すべてを達成した事業主の割合を65％以上とする
(元年度の目標）
働き方改革推進助成金（テレワークコース）について、助成金の支給対象となった中小企業事業主において、
①評価期間に１回以上、対象労働者全員に、在宅またはサテライトオフィスにおいて就業するテレワークを実施させる
②評価期間において、対象労働者が在宅またはサテライトオフィスにおいてテレワークを実施した日数の週間平均を、１日以上とする
の成果目標２項目両方を達成した事業主の割合を75％以上とする
(２年度の目標）
人材確保等支援助成金（テレワークコース）について、評価期間（機器等導入助成）において、
①テレワーク実施対象労働者全員が1回以上テレワークを実施
②テレワーク実施対象労働者のテレワーク実施回数の週間平均が1回以上
のいずれかを満たす中小企業事業主の割合を70％以上とする。
（３年度からの目標）</t>
    <phoneticPr fontId="5"/>
  </si>
  <si>
    <t>助成金の支給対象となった中小企業事業主のうち、成果目標３項目をすべて達成した事業主の割合
（計算式）
成果目標３項目をすべて達成した事業主数／助成金の支給対象事業主数
(元年度の目標）
助成金の支給対象となった中小企業事業主のうち、成果目標２項目両方を達成した事業主の割合
（計算式）
成果目標２項目両方を達成した事業主数／助成金の支給対象事業主数
(２年度の目標）
助成金の支給対象となった中小企業事業主のうち、成果目標のうちいずれかを達成した事業主
（計算式）
支給決定を受けた事業主／助成金の支給対象事業主
（３年度の目標）</t>
    <rPh sb="186" eb="189">
      <t>ジョセイキン</t>
    </rPh>
    <rPh sb="190" eb="192">
      <t>シキュウ</t>
    </rPh>
    <rPh sb="192" eb="194">
      <t>タイショウ</t>
    </rPh>
    <rPh sb="198" eb="200">
      <t>チュウショウ</t>
    </rPh>
    <rPh sb="200" eb="202">
      <t>キギョウ</t>
    </rPh>
    <rPh sb="202" eb="205">
      <t>ジギョウヌシ</t>
    </rPh>
    <rPh sb="209" eb="211">
      <t>セイカ</t>
    </rPh>
    <rPh sb="211" eb="213">
      <t>モクヒョウ</t>
    </rPh>
    <rPh sb="221" eb="223">
      <t>タッセイ</t>
    </rPh>
    <rPh sb="225" eb="228">
      <t>ジギョウヌシ</t>
    </rPh>
    <rPh sb="230" eb="233">
      <t>ケイサンシキ</t>
    </rPh>
    <rPh sb="235" eb="237">
      <t>シキュウ</t>
    </rPh>
    <rPh sb="237" eb="239">
      <t>ケッテイ</t>
    </rPh>
    <rPh sb="240" eb="241">
      <t>ウ</t>
    </rPh>
    <rPh sb="243" eb="246">
      <t>ジギョウヌシ</t>
    </rPh>
    <rPh sb="247" eb="250">
      <t>ジョセイキン</t>
    </rPh>
    <rPh sb="251" eb="253">
      <t>シキュウ</t>
    </rPh>
    <rPh sb="253" eb="255">
      <t>タイショウ</t>
    </rPh>
    <rPh sb="255" eb="258">
      <t>ジギョウヌシ</t>
    </rPh>
    <rPh sb="261" eb="263">
      <t>ネンド</t>
    </rPh>
    <rPh sb="264" eb="266">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</si>
</sst>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142875</xdr:colOff>
      <xdr:row>749</xdr:row>
      <xdr:rowOff>0</xdr:rowOff>
    </xdr:from>
    <xdr:to>
      <xdr:col>32</xdr:col>
      <xdr:colOff>19464</xdr:colOff>
      <xdr:row>751</xdr:row>
      <xdr:rowOff>174143</xdr:rowOff>
    </xdr:to>
    <xdr:sp macro="" textlink="">
      <xdr:nvSpPr>
        <xdr:cNvPr id="3" name="テキスト ボックス 2"/>
        <xdr:cNvSpPr txBox="1"/>
      </xdr:nvSpPr>
      <xdr:spPr>
        <a:xfrm>
          <a:off x="3343275" y="75247500"/>
          <a:ext cx="3076989" cy="8789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5,188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95250</xdr:colOff>
      <xdr:row>753</xdr:row>
      <xdr:rowOff>142875</xdr:rowOff>
    </xdr:from>
    <xdr:to>
      <xdr:col>27</xdr:col>
      <xdr:colOff>173969</xdr:colOff>
      <xdr:row>756</xdr:row>
      <xdr:rowOff>164455</xdr:rowOff>
    </xdr:to>
    <xdr:sp macro="" textlink="">
      <xdr:nvSpPr>
        <xdr:cNvPr id="4" name="テキスト ボックス 3"/>
        <xdr:cNvSpPr txBox="1"/>
      </xdr:nvSpPr>
      <xdr:spPr>
        <a:xfrm>
          <a:off x="3895725" y="76800075"/>
          <a:ext cx="1678919"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一般社団法人日本テレワーク協会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73817</xdr:colOff>
      <xdr:row>756</xdr:row>
      <xdr:rowOff>330995</xdr:rowOff>
    </xdr:from>
    <xdr:to>
      <xdr:col>29</xdr:col>
      <xdr:colOff>7143</xdr:colOff>
      <xdr:row>760</xdr:row>
      <xdr:rowOff>59532</xdr:rowOff>
    </xdr:to>
    <xdr:sp macro="" textlink="">
      <xdr:nvSpPr>
        <xdr:cNvPr id="6" name="テキスト ボックス 5"/>
        <xdr:cNvSpPr txBox="1"/>
      </xdr:nvSpPr>
      <xdr:spPr>
        <a:xfrm>
          <a:off x="3919536" y="75876151"/>
          <a:ext cx="1957388" cy="11572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テレワーク相談センターの設置・運営、訪問コンサルティングの実施、</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助成金の事務処理等</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45243</xdr:colOff>
      <xdr:row>759</xdr:row>
      <xdr:rowOff>307181</xdr:rowOff>
    </xdr:from>
    <xdr:to>
      <xdr:col>29</xdr:col>
      <xdr:colOff>32518</xdr:colOff>
      <xdr:row>760</xdr:row>
      <xdr:rowOff>235126</xdr:rowOff>
    </xdr:to>
    <xdr:sp macro="" textlink="">
      <xdr:nvSpPr>
        <xdr:cNvPr id="7" name="大かっこ 6"/>
        <xdr:cNvSpPr/>
      </xdr:nvSpPr>
      <xdr:spPr>
        <a:xfrm>
          <a:off x="3688556" y="76923900"/>
          <a:ext cx="2213743" cy="285132"/>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9526</xdr:colOff>
      <xdr:row>757</xdr:row>
      <xdr:rowOff>9524</xdr:rowOff>
    </xdr:from>
    <xdr:to>
      <xdr:col>28</xdr:col>
      <xdr:colOff>76201</xdr:colOff>
      <xdr:row>759</xdr:row>
      <xdr:rowOff>250031</xdr:rowOff>
    </xdr:to>
    <xdr:sp macro="" textlink="">
      <xdr:nvSpPr>
        <xdr:cNvPr id="9" name="大かっこ 8"/>
        <xdr:cNvSpPr/>
      </xdr:nvSpPr>
      <xdr:spPr>
        <a:xfrm>
          <a:off x="3855245" y="75911868"/>
          <a:ext cx="1888331" cy="95488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19050</xdr:colOff>
      <xdr:row>757</xdr:row>
      <xdr:rowOff>0</xdr:rowOff>
    </xdr:from>
    <xdr:to>
      <xdr:col>49</xdr:col>
      <xdr:colOff>95250</xdr:colOff>
      <xdr:row>758</xdr:row>
      <xdr:rowOff>238124</xdr:rowOff>
    </xdr:to>
    <xdr:sp macro="" textlink="">
      <xdr:nvSpPr>
        <xdr:cNvPr id="13" name="大かっこ 12"/>
        <xdr:cNvSpPr/>
      </xdr:nvSpPr>
      <xdr:spPr>
        <a:xfrm>
          <a:off x="7620000" y="78447900"/>
          <a:ext cx="1343025" cy="59054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95250</xdr:colOff>
      <xdr:row>766</xdr:row>
      <xdr:rowOff>400050</xdr:rowOff>
    </xdr:from>
    <xdr:to>
      <xdr:col>42</xdr:col>
      <xdr:colOff>0</xdr:colOff>
      <xdr:row>768</xdr:row>
      <xdr:rowOff>28575</xdr:rowOff>
    </xdr:to>
    <xdr:sp macro="" textlink="">
      <xdr:nvSpPr>
        <xdr:cNvPr id="15" name="大かっこ 14"/>
        <xdr:cNvSpPr/>
      </xdr:nvSpPr>
      <xdr:spPr>
        <a:xfrm>
          <a:off x="6696075" y="82267425"/>
          <a:ext cx="1704975" cy="666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83343</xdr:colOff>
      <xdr:row>766</xdr:row>
      <xdr:rowOff>400049</xdr:rowOff>
    </xdr:from>
    <xdr:to>
      <xdr:col>32</xdr:col>
      <xdr:colOff>154781</xdr:colOff>
      <xdr:row>768</xdr:row>
      <xdr:rowOff>190498</xdr:rowOff>
    </xdr:to>
    <xdr:sp macro="" textlink="">
      <xdr:nvSpPr>
        <xdr:cNvPr id="16" name="大かっこ 15"/>
        <xdr:cNvSpPr/>
      </xdr:nvSpPr>
      <xdr:spPr>
        <a:xfrm>
          <a:off x="4738687" y="79064643"/>
          <a:ext cx="1893094" cy="8262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142875</xdr:colOff>
      <xdr:row>766</xdr:row>
      <xdr:rowOff>400050</xdr:rowOff>
    </xdr:from>
    <xdr:to>
      <xdr:col>22</xdr:col>
      <xdr:colOff>47625</xdr:colOff>
      <xdr:row>768</xdr:row>
      <xdr:rowOff>28575</xdr:rowOff>
    </xdr:to>
    <xdr:sp macro="" textlink="">
      <xdr:nvSpPr>
        <xdr:cNvPr id="17" name="大かっこ 16"/>
        <xdr:cNvSpPr/>
      </xdr:nvSpPr>
      <xdr:spPr>
        <a:xfrm>
          <a:off x="2743200" y="82267425"/>
          <a:ext cx="1704975" cy="666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152400</xdr:colOff>
      <xdr:row>757</xdr:row>
      <xdr:rowOff>57150</xdr:rowOff>
    </xdr:from>
    <xdr:to>
      <xdr:col>39</xdr:col>
      <xdr:colOff>57150</xdr:colOff>
      <xdr:row>759</xdr:row>
      <xdr:rowOff>19050</xdr:rowOff>
    </xdr:to>
    <xdr:sp macro="" textlink="">
      <xdr:nvSpPr>
        <xdr:cNvPr id="19" name="大かっこ 18"/>
        <xdr:cNvSpPr/>
      </xdr:nvSpPr>
      <xdr:spPr>
        <a:xfrm>
          <a:off x="6153150" y="78124050"/>
          <a:ext cx="1704975" cy="666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161925</xdr:colOff>
      <xdr:row>753</xdr:row>
      <xdr:rowOff>142875</xdr:rowOff>
    </xdr:from>
    <xdr:to>
      <xdr:col>39</xdr:col>
      <xdr:colOff>35917</xdr:colOff>
      <xdr:row>756</xdr:row>
      <xdr:rowOff>161925</xdr:rowOff>
    </xdr:to>
    <xdr:sp macro="" textlink="">
      <xdr:nvSpPr>
        <xdr:cNvPr id="21" name="テキスト ボックス 20"/>
        <xdr:cNvSpPr txBox="1"/>
      </xdr:nvSpPr>
      <xdr:spPr>
        <a:xfrm>
          <a:off x="6162675" y="76800075"/>
          <a:ext cx="1674217" cy="10763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中小企業事業主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10,646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4,119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28575</xdr:colOff>
      <xdr:row>757</xdr:row>
      <xdr:rowOff>76200</xdr:rowOff>
    </xdr:from>
    <xdr:to>
      <xdr:col>39</xdr:col>
      <xdr:colOff>116566</xdr:colOff>
      <xdr:row>759</xdr:row>
      <xdr:rowOff>180611</xdr:rowOff>
    </xdr:to>
    <xdr:sp macro="" textlink="">
      <xdr:nvSpPr>
        <xdr:cNvPr id="24" name="テキスト ボックス 23"/>
        <xdr:cNvSpPr txBox="1"/>
      </xdr:nvSpPr>
      <xdr:spPr>
        <a:xfrm>
          <a:off x="6229350" y="78143100"/>
          <a:ext cx="1688191" cy="8092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テレワーク導入に係る計画に基づく措置の実施（助成金）</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123825</xdr:colOff>
      <xdr:row>758</xdr:row>
      <xdr:rowOff>323850</xdr:rowOff>
    </xdr:from>
    <xdr:to>
      <xdr:col>50</xdr:col>
      <xdr:colOff>6325</xdr:colOff>
      <xdr:row>759</xdr:row>
      <xdr:rowOff>251795</xdr:rowOff>
    </xdr:to>
    <xdr:sp macro="" textlink="">
      <xdr:nvSpPr>
        <xdr:cNvPr id="26" name="大かっこ 25"/>
        <xdr:cNvSpPr/>
      </xdr:nvSpPr>
      <xdr:spPr>
        <a:xfrm>
          <a:off x="8124825" y="78743175"/>
          <a:ext cx="2187550" cy="280370"/>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114300</xdr:colOff>
      <xdr:row>768</xdr:row>
      <xdr:rowOff>85725</xdr:rowOff>
    </xdr:from>
    <xdr:to>
      <xdr:col>23</xdr:col>
      <xdr:colOff>101575</xdr:colOff>
      <xdr:row>769</xdr:row>
      <xdr:rowOff>137495</xdr:rowOff>
    </xdr:to>
    <xdr:sp macro="" textlink="">
      <xdr:nvSpPr>
        <xdr:cNvPr id="29" name="大かっこ 28"/>
        <xdr:cNvSpPr/>
      </xdr:nvSpPr>
      <xdr:spPr>
        <a:xfrm>
          <a:off x="2514600" y="82991325"/>
          <a:ext cx="2187550" cy="280370"/>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111919</xdr:colOff>
      <xdr:row>769</xdr:row>
      <xdr:rowOff>21432</xdr:rowOff>
    </xdr:from>
    <xdr:to>
      <xdr:col>33</xdr:col>
      <xdr:colOff>99194</xdr:colOff>
      <xdr:row>769</xdr:row>
      <xdr:rowOff>299420</xdr:rowOff>
    </xdr:to>
    <xdr:sp macro="" textlink="">
      <xdr:nvSpPr>
        <xdr:cNvPr id="31" name="大かっこ 30"/>
        <xdr:cNvSpPr/>
      </xdr:nvSpPr>
      <xdr:spPr>
        <a:xfrm>
          <a:off x="4564857" y="79948088"/>
          <a:ext cx="2213743" cy="277988"/>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30956</xdr:colOff>
      <xdr:row>768</xdr:row>
      <xdr:rowOff>107156</xdr:rowOff>
    </xdr:from>
    <xdr:to>
      <xdr:col>43</xdr:col>
      <xdr:colOff>18231</xdr:colOff>
      <xdr:row>769</xdr:row>
      <xdr:rowOff>158926</xdr:rowOff>
    </xdr:to>
    <xdr:sp macro="" textlink="">
      <xdr:nvSpPr>
        <xdr:cNvPr id="32" name="大かっこ 31"/>
        <xdr:cNvSpPr/>
      </xdr:nvSpPr>
      <xdr:spPr>
        <a:xfrm>
          <a:off x="6507956" y="79807594"/>
          <a:ext cx="2213744" cy="277988"/>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142875</xdr:colOff>
      <xdr:row>751</xdr:row>
      <xdr:rowOff>200025</xdr:rowOff>
    </xdr:from>
    <xdr:to>
      <xdr:col>17</xdr:col>
      <xdr:colOff>142875</xdr:colOff>
      <xdr:row>764</xdr:row>
      <xdr:rowOff>457200</xdr:rowOff>
    </xdr:to>
    <xdr:cxnSp macro="">
      <xdr:nvCxnSpPr>
        <xdr:cNvPr id="36" name="直線矢印コネクタ 35"/>
        <xdr:cNvCxnSpPr/>
      </xdr:nvCxnSpPr>
      <xdr:spPr>
        <a:xfrm>
          <a:off x="3543300" y="76152375"/>
          <a:ext cx="0" cy="48387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180975</xdr:colOff>
      <xdr:row>752</xdr:row>
      <xdr:rowOff>219075</xdr:rowOff>
    </xdr:from>
    <xdr:to>
      <xdr:col>35</xdr:col>
      <xdr:colOff>95250</xdr:colOff>
      <xdr:row>752</xdr:row>
      <xdr:rowOff>219075</xdr:rowOff>
    </xdr:to>
    <xdr:cxnSp macro="">
      <xdr:nvCxnSpPr>
        <xdr:cNvPr id="38" name="直線コネクタ 37"/>
        <xdr:cNvCxnSpPr/>
      </xdr:nvCxnSpPr>
      <xdr:spPr>
        <a:xfrm>
          <a:off x="3581400" y="76523850"/>
          <a:ext cx="3514725"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23</xdr:col>
      <xdr:colOff>161925</xdr:colOff>
      <xdr:row>752</xdr:row>
      <xdr:rowOff>238125</xdr:rowOff>
    </xdr:from>
    <xdr:to>
      <xdr:col>23</xdr:col>
      <xdr:colOff>161925</xdr:colOff>
      <xdr:row>753</xdr:row>
      <xdr:rowOff>123825</xdr:rowOff>
    </xdr:to>
    <xdr:cxnSp macro="">
      <xdr:nvCxnSpPr>
        <xdr:cNvPr id="40" name="直線矢印コネクタ 39"/>
        <xdr:cNvCxnSpPr/>
      </xdr:nvCxnSpPr>
      <xdr:spPr>
        <a:xfrm>
          <a:off x="4762500" y="76542900"/>
          <a:ext cx="0" cy="23812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35</xdr:col>
      <xdr:colOff>66675</xdr:colOff>
      <xdr:row>752</xdr:row>
      <xdr:rowOff>238125</xdr:rowOff>
    </xdr:from>
    <xdr:to>
      <xdr:col>35</xdr:col>
      <xdr:colOff>66675</xdr:colOff>
      <xdr:row>753</xdr:row>
      <xdr:rowOff>123825</xdr:rowOff>
    </xdr:to>
    <xdr:cxnSp macro="">
      <xdr:nvCxnSpPr>
        <xdr:cNvPr id="42" name="直線矢印コネクタ 41"/>
        <xdr:cNvCxnSpPr/>
      </xdr:nvCxnSpPr>
      <xdr:spPr>
        <a:xfrm>
          <a:off x="7067550" y="76542900"/>
          <a:ext cx="0" cy="23812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123825</xdr:colOff>
      <xdr:row>764</xdr:row>
      <xdr:rowOff>209550</xdr:rowOff>
    </xdr:from>
    <xdr:to>
      <xdr:col>40</xdr:col>
      <xdr:colOff>161925</xdr:colOff>
      <xdr:row>764</xdr:row>
      <xdr:rowOff>209550</xdr:rowOff>
    </xdr:to>
    <xdr:cxnSp macro="">
      <xdr:nvCxnSpPr>
        <xdr:cNvPr id="45" name="直線コネクタ 44"/>
        <xdr:cNvCxnSpPr/>
      </xdr:nvCxnSpPr>
      <xdr:spPr>
        <a:xfrm>
          <a:off x="3524250" y="80743425"/>
          <a:ext cx="4638675"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28</xdr:col>
      <xdr:colOff>123825</xdr:colOff>
      <xdr:row>764</xdr:row>
      <xdr:rowOff>238125</xdr:rowOff>
    </xdr:from>
    <xdr:to>
      <xdr:col>28</xdr:col>
      <xdr:colOff>123825</xdr:colOff>
      <xdr:row>764</xdr:row>
      <xdr:rowOff>476250</xdr:rowOff>
    </xdr:to>
    <xdr:cxnSp macro="">
      <xdr:nvCxnSpPr>
        <xdr:cNvPr id="46" name="直線矢印コネクタ 45"/>
        <xdr:cNvCxnSpPr/>
      </xdr:nvCxnSpPr>
      <xdr:spPr>
        <a:xfrm>
          <a:off x="5724525" y="80772000"/>
          <a:ext cx="0" cy="23812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36</xdr:col>
      <xdr:colOff>152400</xdr:colOff>
      <xdr:row>764</xdr:row>
      <xdr:rowOff>200025</xdr:rowOff>
    </xdr:from>
    <xdr:to>
      <xdr:col>36</xdr:col>
      <xdr:colOff>152400</xdr:colOff>
      <xdr:row>764</xdr:row>
      <xdr:rowOff>438150</xdr:rowOff>
    </xdr:to>
    <xdr:cxnSp macro="">
      <xdr:nvCxnSpPr>
        <xdr:cNvPr id="48" name="直線矢印コネクタ 47"/>
        <xdr:cNvCxnSpPr/>
      </xdr:nvCxnSpPr>
      <xdr:spPr>
        <a:xfrm>
          <a:off x="7353300" y="80733900"/>
          <a:ext cx="0" cy="238125"/>
        </a:xfrm>
        <a:prstGeom prst="straightConnector1">
          <a:avLst/>
        </a:prstGeom>
        <a:noFill/>
        <a:ln w="38100" cap="flat" cmpd="sng" algn="ctr">
          <a:solidFill>
            <a:srgbClr val="4F81BD"/>
          </a:solidFill>
          <a:prstDash val="solid"/>
          <a:tailEnd type="triangle"/>
        </a:ln>
        <a:effectLst>
          <a:outerShdw blurRad="40000" dist="23000" dir="5400000" rotWithShape="0">
            <a:srgbClr val="000000">
              <a:alpha val="35000"/>
            </a:srgbClr>
          </a:outerShdw>
        </a:effectLst>
      </xdr:spPr>
    </xdr:cxnSp>
    <xdr:clientData/>
  </xdr:twoCellAnchor>
  <xdr:twoCellAnchor>
    <xdr:from>
      <xdr:col>13</xdr:col>
      <xdr:colOff>161925</xdr:colOff>
      <xdr:row>764</xdr:row>
      <xdr:rowOff>523875</xdr:rowOff>
    </xdr:from>
    <xdr:to>
      <xdr:col>22</xdr:col>
      <xdr:colOff>40619</xdr:colOff>
      <xdr:row>766</xdr:row>
      <xdr:rowOff>269230</xdr:rowOff>
    </xdr:to>
    <xdr:sp macro="" textlink="">
      <xdr:nvSpPr>
        <xdr:cNvPr id="51" name="テキスト ボックス 50"/>
        <xdr:cNvSpPr txBox="1"/>
      </xdr:nvSpPr>
      <xdr:spPr>
        <a:xfrm>
          <a:off x="2762250" y="81057750"/>
          <a:ext cx="1678919"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凸版印刷株式会社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152400</xdr:colOff>
      <xdr:row>766</xdr:row>
      <xdr:rowOff>457200</xdr:rowOff>
    </xdr:from>
    <xdr:to>
      <xdr:col>22</xdr:col>
      <xdr:colOff>43289</xdr:colOff>
      <xdr:row>768</xdr:row>
      <xdr:rowOff>57930</xdr:rowOff>
    </xdr:to>
    <xdr:sp macro="" textlink="">
      <xdr:nvSpPr>
        <xdr:cNvPr id="53" name="テキスト ボックス 52"/>
        <xdr:cNvSpPr txBox="1"/>
      </xdr:nvSpPr>
      <xdr:spPr>
        <a:xfrm>
          <a:off x="2752725" y="82324575"/>
          <a:ext cx="1691114" cy="6389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企業のテレワークの取組の周知広報</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38100</xdr:colOff>
      <xdr:row>764</xdr:row>
      <xdr:rowOff>523875</xdr:rowOff>
    </xdr:from>
    <xdr:to>
      <xdr:col>32</xdr:col>
      <xdr:colOff>66675</xdr:colOff>
      <xdr:row>766</xdr:row>
      <xdr:rowOff>269230</xdr:rowOff>
    </xdr:to>
    <xdr:sp macro="" textlink="">
      <xdr:nvSpPr>
        <xdr:cNvPr id="54" name="テキスト ボックス 53"/>
        <xdr:cNvSpPr txBox="1"/>
      </xdr:nvSpPr>
      <xdr:spPr>
        <a:xfrm>
          <a:off x="4200525" y="81438750"/>
          <a:ext cx="1657350"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社会保険労務士法人ＮＳＲ</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9525</xdr:colOff>
      <xdr:row>766</xdr:row>
      <xdr:rowOff>371476</xdr:rowOff>
    </xdr:from>
    <xdr:to>
      <xdr:col>32</xdr:col>
      <xdr:colOff>97416</xdr:colOff>
      <xdr:row>769</xdr:row>
      <xdr:rowOff>357188</xdr:rowOff>
    </xdr:to>
    <xdr:sp macro="" textlink="">
      <xdr:nvSpPr>
        <xdr:cNvPr id="57" name="テキスト ボックス 56"/>
        <xdr:cNvSpPr txBox="1"/>
      </xdr:nvSpPr>
      <xdr:spPr>
        <a:xfrm>
          <a:off x="4867275" y="79036070"/>
          <a:ext cx="1707141" cy="12477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テレワーク相談センターの設置・運営、訪問コンサルティングの実施</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28575</xdr:colOff>
      <xdr:row>764</xdr:row>
      <xdr:rowOff>523875</xdr:rowOff>
    </xdr:from>
    <xdr:to>
      <xdr:col>41</xdr:col>
      <xdr:colOff>107294</xdr:colOff>
      <xdr:row>766</xdr:row>
      <xdr:rowOff>269230</xdr:rowOff>
    </xdr:to>
    <xdr:sp macro="" textlink="">
      <xdr:nvSpPr>
        <xdr:cNvPr id="61" name="テキスト ボックス 60"/>
        <xdr:cNvSpPr txBox="1"/>
      </xdr:nvSpPr>
      <xdr:spPr>
        <a:xfrm>
          <a:off x="6629400" y="81057750"/>
          <a:ext cx="1678919"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一般社団法人日本テレワーク協会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154782</xdr:colOff>
      <xdr:row>766</xdr:row>
      <xdr:rowOff>371475</xdr:rowOff>
    </xdr:from>
    <xdr:to>
      <xdr:col>42</xdr:col>
      <xdr:colOff>48613</xdr:colOff>
      <xdr:row>768</xdr:row>
      <xdr:rowOff>123731</xdr:rowOff>
    </xdr:to>
    <xdr:sp macro="" textlink="">
      <xdr:nvSpPr>
        <xdr:cNvPr id="66" name="テキスト ボックス 65"/>
        <xdr:cNvSpPr txBox="1"/>
      </xdr:nvSpPr>
      <xdr:spPr>
        <a:xfrm>
          <a:off x="6834188" y="79036069"/>
          <a:ext cx="1715488" cy="7881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テレワークセミナーの</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開催、先進企業等の表彰</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142875</xdr:colOff>
      <xdr:row>753</xdr:row>
      <xdr:rowOff>161925</xdr:rowOff>
    </xdr:from>
    <xdr:to>
      <xdr:col>49</xdr:col>
      <xdr:colOff>221594</xdr:colOff>
      <xdr:row>756</xdr:row>
      <xdr:rowOff>183505</xdr:rowOff>
    </xdr:to>
    <xdr:sp macro="" textlink="">
      <xdr:nvSpPr>
        <xdr:cNvPr id="67" name="テキスト ボックス 66"/>
        <xdr:cNvSpPr txBox="1"/>
      </xdr:nvSpPr>
      <xdr:spPr>
        <a:xfrm>
          <a:off x="8343900" y="76819125"/>
          <a:ext cx="1678919"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株式会社読売エージェンシー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57150</xdr:colOff>
      <xdr:row>752</xdr:row>
      <xdr:rowOff>219075</xdr:rowOff>
    </xdr:from>
    <xdr:to>
      <xdr:col>45</xdr:col>
      <xdr:colOff>180975</xdr:colOff>
      <xdr:row>752</xdr:row>
      <xdr:rowOff>219075</xdr:rowOff>
    </xdr:to>
    <xdr:cxnSp macro="">
      <xdr:nvCxnSpPr>
        <xdr:cNvPr id="35" name="直線コネクタ 34"/>
        <xdr:cNvCxnSpPr/>
      </xdr:nvCxnSpPr>
      <xdr:spPr>
        <a:xfrm>
          <a:off x="7058025" y="76523850"/>
          <a:ext cx="2124075" cy="0"/>
        </a:xfrm>
        <a:prstGeom prst="line">
          <a:avLst/>
        </a:prstGeom>
        <a:noFill/>
        <a:ln w="38100" cap="flat" cmpd="sng" algn="ctr">
          <a:solidFill>
            <a:srgbClr val="4F81BD"/>
          </a:solidFill>
          <a:prstDash val="solid"/>
        </a:ln>
        <a:effectLst>
          <a:outerShdw blurRad="40000" dist="23000" dir="5400000" rotWithShape="0">
            <a:srgbClr val="000000">
              <a:alpha val="35000"/>
            </a:srgbClr>
          </a:outerShdw>
        </a:effectLst>
      </xdr:spPr>
    </xdr:cxnSp>
    <xdr:clientData/>
  </xdr:twoCellAnchor>
  <xdr:twoCellAnchor>
    <xdr:from>
      <xdr:col>45</xdr:col>
      <xdr:colOff>190500</xdr:colOff>
      <xdr:row>752</xdr:row>
      <xdr:rowOff>190500</xdr:rowOff>
    </xdr:from>
    <xdr:to>
      <xdr:col>45</xdr:col>
      <xdr:colOff>190500</xdr:colOff>
      <xdr:row>753</xdr:row>
      <xdr:rowOff>76200</xdr:rowOff>
    </xdr:to>
    <xdr:cxnSp macro="">
      <xdr:nvCxnSpPr>
        <xdr:cNvPr id="37" name="直線矢印コネクタ 36"/>
        <xdr:cNvCxnSpPr/>
      </xdr:nvCxnSpPr>
      <xdr:spPr>
        <a:xfrm>
          <a:off x="9191625" y="76495275"/>
          <a:ext cx="0" cy="238125"/>
        </a:xfrm>
        <a:prstGeom prst="straightConnector1">
          <a:avLst/>
        </a:prstGeom>
        <a:noFill/>
        <a:ln w="38100" cap="flat" cmpd="sng" algn="ctr">
          <a:solidFill>
            <a:srgbClr val="4F81BD"/>
          </a:solidFill>
          <a:prstDash val="solid"/>
          <a:tailEnd type="triangle"/>
        </a:ln>
        <a:effectLst>
          <a:outerShdw blurRad="40000" dist="23000" dir="5400000" rotWithShape="0">
            <a:srgbClr val="000000">
              <a:alpha val="35000"/>
            </a:srgbClr>
          </a:outerShdw>
        </a:effectLst>
      </xdr:spPr>
    </xdr:cxnSp>
    <xdr:clientData/>
  </xdr:twoCellAnchor>
  <xdr:twoCellAnchor>
    <xdr:from>
      <xdr:col>41</xdr:col>
      <xdr:colOff>190500</xdr:colOff>
      <xdr:row>757</xdr:row>
      <xdr:rowOff>161925</xdr:rowOff>
    </xdr:from>
    <xdr:to>
      <xdr:col>49</xdr:col>
      <xdr:colOff>278391</xdr:colOff>
      <xdr:row>758</xdr:row>
      <xdr:rowOff>209550</xdr:rowOff>
    </xdr:to>
    <xdr:sp macro="" textlink="">
      <xdr:nvSpPr>
        <xdr:cNvPr id="41" name="テキスト ボックス 40"/>
        <xdr:cNvSpPr txBox="1"/>
      </xdr:nvSpPr>
      <xdr:spPr>
        <a:xfrm>
          <a:off x="8391525" y="78228825"/>
          <a:ext cx="1688091" cy="4000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助成金の周知広報</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161925</xdr:colOff>
      <xdr:row>764</xdr:row>
      <xdr:rowOff>209550</xdr:rowOff>
    </xdr:from>
    <xdr:to>
      <xdr:col>46</xdr:col>
      <xdr:colOff>85725</xdr:colOff>
      <xdr:row>764</xdr:row>
      <xdr:rowOff>209550</xdr:rowOff>
    </xdr:to>
    <xdr:cxnSp macro="">
      <xdr:nvCxnSpPr>
        <xdr:cNvPr id="43" name="直線コネクタ 42"/>
        <xdr:cNvCxnSpPr/>
      </xdr:nvCxnSpPr>
      <xdr:spPr>
        <a:xfrm>
          <a:off x="8162925" y="80743425"/>
          <a:ext cx="1123950" cy="0"/>
        </a:xfrm>
        <a:prstGeom prst="line">
          <a:avLst/>
        </a:prstGeom>
        <a:noFill/>
        <a:ln w="38100" cap="flat" cmpd="sng" algn="ctr">
          <a:solidFill>
            <a:srgbClr val="4F81BD"/>
          </a:solidFill>
          <a:prstDash val="solid"/>
        </a:ln>
        <a:effectLst>
          <a:outerShdw blurRad="40000" dist="23000" dir="5400000" rotWithShape="0">
            <a:srgbClr val="000000">
              <a:alpha val="35000"/>
            </a:srgbClr>
          </a:outerShdw>
        </a:effectLst>
      </xdr:spPr>
    </xdr:cxnSp>
    <xdr:clientData/>
  </xdr:twoCellAnchor>
  <xdr:twoCellAnchor>
    <xdr:from>
      <xdr:col>46</xdr:col>
      <xdr:colOff>95250</xdr:colOff>
      <xdr:row>764</xdr:row>
      <xdr:rowOff>209550</xdr:rowOff>
    </xdr:from>
    <xdr:to>
      <xdr:col>46</xdr:col>
      <xdr:colOff>95250</xdr:colOff>
      <xdr:row>764</xdr:row>
      <xdr:rowOff>447675</xdr:rowOff>
    </xdr:to>
    <xdr:cxnSp macro="">
      <xdr:nvCxnSpPr>
        <xdr:cNvPr id="44" name="直線矢印コネクタ 43"/>
        <xdr:cNvCxnSpPr/>
      </xdr:nvCxnSpPr>
      <xdr:spPr>
        <a:xfrm>
          <a:off x="9296400" y="80743425"/>
          <a:ext cx="0" cy="238125"/>
        </a:xfrm>
        <a:prstGeom prst="straightConnector1">
          <a:avLst/>
        </a:prstGeom>
        <a:noFill/>
        <a:ln w="38100" cap="flat" cmpd="sng" algn="ctr">
          <a:solidFill>
            <a:srgbClr val="4F81BD"/>
          </a:solidFill>
          <a:prstDash val="solid"/>
          <a:tailEnd type="triangle"/>
        </a:ln>
        <a:effectLst>
          <a:outerShdw blurRad="40000" dist="23000" dir="5400000" rotWithShape="0">
            <a:srgbClr val="000000">
              <a:alpha val="35000"/>
            </a:srgbClr>
          </a:outerShdw>
        </a:effectLst>
      </xdr:spPr>
    </xdr:cxnSp>
    <xdr:clientData/>
  </xdr:twoCellAnchor>
  <xdr:twoCellAnchor>
    <xdr:from>
      <xdr:col>31</xdr:col>
      <xdr:colOff>161925</xdr:colOff>
      <xdr:row>759</xdr:row>
      <xdr:rowOff>0</xdr:rowOff>
    </xdr:from>
    <xdr:to>
      <xdr:col>38</xdr:col>
      <xdr:colOff>152426</xdr:colOff>
      <xdr:row>760</xdr:row>
      <xdr:rowOff>16500</xdr:rowOff>
    </xdr:to>
    <xdr:sp macro="" textlink="">
      <xdr:nvSpPr>
        <xdr:cNvPr id="47" name="大かっこ 46"/>
        <xdr:cNvSpPr/>
      </xdr:nvSpPr>
      <xdr:spPr>
        <a:xfrm>
          <a:off x="6362700" y="78771750"/>
          <a:ext cx="1390676" cy="368925"/>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76200</xdr:colOff>
      <xdr:row>764</xdr:row>
      <xdr:rowOff>504825</xdr:rowOff>
    </xdr:from>
    <xdr:to>
      <xdr:col>49</xdr:col>
      <xdr:colOff>354944</xdr:colOff>
      <xdr:row>766</xdr:row>
      <xdr:rowOff>250180</xdr:rowOff>
    </xdr:to>
    <xdr:sp macro="" textlink="">
      <xdr:nvSpPr>
        <xdr:cNvPr id="49" name="テキスト ボックス 48"/>
        <xdr:cNvSpPr txBox="1"/>
      </xdr:nvSpPr>
      <xdr:spPr>
        <a:xfrm>
          <a:off x="8477250" y="81038700"/>
          <a:ext cx="1678919" cy="1078855"/>
        </a:xfrm>
        <a:prstGeom prst="rect">
          <a:avLst/>
        </a:prstGeom>
        <a:solidFill>
          <a:sysClr val="window" lastClr="FFFFFF"/>
        </a:solidFill>
        <a:ln w="9525" cmpd="sng">
          <a:solidFill>
            <a:sysClr val="windowText" lastClr="000000"/>
          </a:solidFill>
        </a:ln>
        <a:effectLst/>
      </xdr:spPr>
      <xdr:txBody>
        <a:bodyPr vertOverflow="clip" horzOverflow="clip" wrap="square"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三菱</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UFJ</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リサーチ＆コンサルティング株式会社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190498</xdr:colOff>
      <xdr:row>766</xdr:row>
      <xdr:rowOff>381000</xdr:rowOff>
    </xdr:from>
    <xdr:to>
      <xdr:col>49</xdr:col>
      <xdr:colOff>371474</xdr:colOff>
      <xdr:row>768</xdr:row>
      <xdr:rowOff>35718</xdr:rowOff>
    </xdr:to>
    <xdr:sp macro="" textlink="">
      <xdr:nvSpPr>
        <xdr:cNvPr id="52" name="大かっこ 51"/>
        <xdr:cNvSpPr/>
      </xdr:nvSpPr>
      <xdr:spPr>
        <a:xfrm>
          <a:off x="8691561" y="79045594"/>
          <a:ext cx="1597819" cy="69056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197644</xdr:colOff>
      <xdr:row>766</xdr:row>
      <xdr:rowOff>419100</xdr:rowOff>
    </xdr:from>
    <xdr:to>
      <xdr:col>49</xdr:col>
      <xdr:colOff>493907</xdr:colOff>
      <xdr:row>768</xdr:row>
      <xdr:rowOff>171356</xdr:rowOff>
    </xdr:to>
    <xdr:sp macro="" textlink="">
      <xdr:nvSpPr>
        <xdr:cNvPr id="55" name="テキスト ボックス 54"/>
        <xdr:cNvSpPr txBox="1"/>
      </xdr:nvSpPr>
      <xdr:spPr>
        <a:xfrm>
          <a:off x="8698707" y="79083694"/>
          <a:ext cx="1713106" cy="7881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テレワークに係る労務管理の実態調査等</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73819</xdr:colOff>
      <xdr:row>768</xdr:row>
      <xdr:rowOff>100012</xdr:rowOff>
    </xdr:from>
    <xdr:to>
      <xdr:col>51</xdr:col>
      <xdr:colOff>156344</xdr:colOff>
      <xdr:row>769</xdr:row>
      <xdr:rowOff>149401</xdr:rowOff>
    </xdr:to>
    <xdr:sp macro="" textlink="">
      <xdr:nvSpPr>
        <xdr:cNvPr id="56" name="大かっこ 55"/>
        <xdr:cNvSpPr/>
      </xdr:nvSpPr>
      <xdr:spPr>
        <a:xfrm>
          <a:off x="8372475" y="79800450"/>
          <a:ext cx="2201838" cy="275607"/>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54428</xdr:colOff>
      <xdr:row>133</xdr:row>
      <xdr:rowOff>108857</xdr:rowOff>
    </xdr:from>
    <xdr:to>
      <xdr:col>41</xdr:col>
      <xdr:colOff>149679</xdr:colOff>
      <xdr:row>133</xdr:row>
      <xdr:rowOff>449036</xdr:rowOff>
    </xdr:to>
    <xdr:sp macro="" textlink="">
      <xdr:nvSpPr>
        <xdr:cNvPr id="2" name="テキスト ボックス 1"/>
        <xdr:cNvSpPr txBox="1"/>
      </xdr:nvSpPr>
      <xdr:spPr>
        <a:xfrm>
          <a:off x="6776357" y="47257607"/>
          <a:ext cx="625929"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33</xdr:col>
      <xdr:colOff>152400</xdr:colOff>
      <xdr:row>748</xdr:row>
      <xdr:rowOff>228600</xdr:rowOff>
    </xdr:from>
    <xdr:to>
      <xdr:col>49</xdr:col>
      <xdr:colOff>194129</xdr:colOff>
      <xdr:row>751</xdr:row>
      <xdr:rowOff>214564</xdr:rowOff>
    </xdr:to>
    <xdr:sp macro="" textlink="">
      <xdr:nvSpPr>
        <xdr:cNvPr id="70" name="大かっこ 69"/>
        <xdr:cNvSpPr/>
      </xdr:nvSpPr>
      <xdr:spPr>
        <a:xfrm>
          <a:off x="6858000" y="77685900"/>
          <a:ext cx="3292929" cy="1052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latin typeface="+mn-ea"/>
              <a:ea typeface="+mn-ea"/>
            </a:rPr>
            <a:t>検討会開催及び助成金処理に係る事務費</a:t>
          </a:r>
          <a:endParaRPr kumimoji="1" lang="en-US" altLang="ja-JP" sz="1100">
            <a:latin typeface="+mn-ea"/>
            <a:ea typeface="+mn-ea"/>
          </a:endParaRPr>
        </a:p>
        <a:p>
          <a:pPr algn="l">
            <a:lnSpc>
              <a:spcPts val="1100"/>
            </a:lnSpc>
          </a:pPr>
          <a:r>
            <a:rPr kumimoji="1" lang="en-US" altLang="ja-JP" sz="1100">
              <a:latin typeface="+mn-ea"/>
              <a:ea typeface="+mn-ea"/>
            </a:rPr>
            <a:t>29</a:t>
          </a:r>
          <a:r>
            <a:rPr kumimoji="1" lang="ja-JP" altLang="en-US" sz="1100">
              <a:latin typeface="+mn-ea"/>
              <a:ea typeface="+mn-ea"/>
            </a:rPr>
            <a:t>百万円</a:t>
          </a:r>
        </a:p>
        <a:p>
          <a:pPr algn="l">
            <a:lnSpc>
              <a:spcPts val="1100"/>
            </a:lnSpc>
          </a:pPr>
          <a:r>
            <a:rPr kumimoji="1" lang="ja-JP" altLang="en-US" sz="1100">
              <a:latin typeface="+mn-ea"/>
              <a:ea typeface="+mn-ea"/>
            </a:rPr>
            <a:t>①謝金・人件費　　　　 </a:t>
          </a:r>
          <a:r>
            <a:rPr kumimoji="1" lang="en-US" altLang="ja-JP" sz="1100">
              <a:latin typeface="+mn-ea"/>
              <a:ea typeface="+mn-ea"/>
            </a:rPr>
            <a:t>25</a:t>
          </a:r>
          <a:r>
            <a:rPr kumimoji="1" lang="ja-JP" altLang="en-US" sz="1100">
              <a:latin typeface="+mn-ea"/>
              <a:ea typeface="+mn-ea"/>
            </a:rPr>
            <a:t>百万円</a:t>
          </a:r>
        </a:p>
        <a:p>
          <a:pPr algn="l">
            <a:lnSpc>
              <a:spcPts val="1100"/>
            </a:lnSpc>
          </a:pPr>
          <a:r>
            <a:rPr kumimoji="1" lang="ja-JP" altLang="en-US" sz="1100">
              <a:latin typeface="+mn-ea"/>
              <a:ea typeface="+mn-ea"/>
            </a:rPr>
            <a:t>②物品購入、事務費　　</a:t>
          </a:r>
          <a:r>
            <a:rPr kumimoji="1" lang="en-US" altLang="ja-JP" sz="1100">
              <a:latin typeface="+mn-ea"/>
              <a:ea typeface="+mn-ea"/>
            </a:rPr>
            <a:t>4</a:t>
          </a:r>
          <a:r>
            <a:rPr kumimoji="1" lang="ja-JP" altLang="en-US" sz="11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70"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757</v>
      </c>
      <c r="AK2" s="206"/>
      <c r="AL2" s="206"/>
      <c r="AM2" s="206"/>
      <c r="AN2" s="98" t="s">
        <v>400</v>
      </c>
      <c r="AO2" s="206">
        <v>20</v>
      </c>
      <c r="AP2" s="206"/>
      <c r="AQ2" s="206"/>
      <c r="AR2" s="99" t="s">
        <v>703</v>
      </c>
      <c r="AS2" s="207">
        <v>621</v>
      </c>
      <c r="AT2" s="207"/>
      <c r="AU2" s="207"/>
      <c r="AV2" s="98" t="str">
        <f>IF(AW2="","","-")</f>
        <v/>
      </c>
      <c r="AW2" s="395"/>
      <c r="AX2" s="395"/>
    </row>
    <row r="3" spans="1:50" ht="21" customHeight="1" thickBot="1" x14ac:dyDescent="0.2">
      <c r="A3" s="522" t="s">
        <v>696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704</v>
      </c>
      <c r="AK3" s="524"/>
      <c r="AL3" s="524"/>
      <c r="AM3" s="524"/>
      <c r="AN3" s="524"/>
      <c r="AO3" s="524"/>
      <c r="AP3" s="524"/>
      <c r="AQ3" s="524"/>
      <c r="AR3" s="524"/>
      <c r="AS3" s="524"/>
      <c r="AT3" s="524"/>
      <c r="AU3" s="524"/>
      <c r="AV3" s="524"/>
      <c r="AW3" s="524"/>
      <c r="AX3" s="24" t="s">
        <v>65</v>
      </c>
    </row>
    <row r="4" spans="1:50" ht="30" customHeight="1" x14ac:dyDescent="0.15">
      <c r="A4" s="724" t="s">
        <v>25</v>
      </c>
      <c r="B4" s="725"/>
      <c r="C4" s="725"/>
      <c r="D4" s="725"/>
      <c r="E4" s="725"/>
      <c r="F4" s="725"/>
      <c r="G4" s="700" t="s">
        <v>705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708</v>
      </c>
      <c r="H5" s="558"/>
      <c r="I5" s="558"/>
      <c r="J5" s="558"/>
      <c r="K5" s="558"/>
      <c r="L5" s="558"/>
      <c r="M5" s="559" t="s">
        <v>66</v>
      </c>
      <c r="N5" s="560"/>
      <c r="O5" s="560"/>
      <c r="P5" s="560"/>
      <c r="Q5" s="560"/>
      <c r="R5" s="561"/>
      <c r="S5" s="562" t="s">
        <v>709</v>
      </c>
      <c r="T5" s="558"/>
      <c r="U5" s="558"/>
      <c r="V5" s="558"/>
      <c r="W5" s="558"/>
      <c r="X5" s="563"/>
      <c r="Y5" s="716" t="s">
        <v>3</v>
      </c>
      <c r="Z5" s="717"/>
      <c r="AA5" s="717"/>
      <c r="AB5" s="717"/>
      <c r="AC5" s="717"/>
      <c r="AD5" s="718"/>
      <c r="AE5" s="719" t="s">
        <v>710</v>
      </c>
      <c r="AF5" s="719"/>
      <c r="AG5" s="719"/>
      <c r="AH5" s="719"/>
      <c r="AI5" s="719"/>
      <c r="AJ5" s="719"/>
      <c r="AK5" s="719"/>
      <c r="AL5" s="719"/>
      <c r="AM5" s="719"/>
      <c r="AN5" s="719"/>
      <c r="AO5" s="719"/>
      <c r="AP5" s="720"/>
      <c r="AQ5" s="721" t="s">
        <v>707</v>
      </c>
      <c r="AR5" s="722"/>
      <c r="AS5" s="722"/>
      <c r="AT5" s="722"/>
      <c r="AU5" s="722"/>
      <c r="AV5" s="722"/>
      <c r="AW5" s="722"/>
      <c r="AX5" s="723"/>
    </row>
    <row r="6" spans="1:50" ht="39" customHeight="1" x14ac:dyDescent="0.15">
      <c r="A6" s="726" t="s">
        <v>4</v>
      </c>
      <c r="B6" s="727"/>
      <c r="C6" s="727"/>
      <c r="D6" s="727"/>
      <c r="E6" s="727"/>
      <c r="F6" s="727"/>
      <c r="G6" s="875" t="str">
        <f>入力規則等!F39</f>
        <v>労働保険特別会計労災勘定、労働保険特別会計雇用勘定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9" customHeight="1" x14ac:dyDescent="0.15">
      <c r="A7" s="824" t="s">
        <v>22</v>
      </c>
      <c r="B7" s="825"/>
      <c r="C7" s="825"/>
      <c r="D7" s="825"/>
      <c r="E7" s="825"/>
      <c r="F7" s="826"/>
      <c r="G7" s="827" t="s">
        <v>711</v>
      </c>
      <c r="H7" s="828"/>
      <c r="I7" s="828"/>
      <c r="J7" s="828"/>
      <c r="K7" s="828"/>
      <c r="L7" s="828"/>
      <c r="M7" s="828"/>
      <c r="N7" s="828"/>
      <c r="O7" s="828"/>
      <c r="P7" s="828"/>
      <c r="Q7" s="828"/>
      <c r="R7" s="828"/>
      <c r="S7" s="828"/>
      <c r="T7" s="828"/>
      <c r="U7" s="828"/>
      <c r="V7" s="828"/>
      <c r="W7" s="828"/>
      <c r="X7" s="829"/>
      <c r="Y7" s="393" t="s">
        <v>383</v>
      </c>
      <c r="Z7" s="296"/>
      <c r="AA7" s="296"/>
      <c r="AB7" s="296"/>
      <c r="AC7" s="296"/>
      <c r="AD7" s="394"/>
      <c r="AE7" s="380" t="s">
        <v>712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8" t="str">
        <f>入力規則等!A27</f>
        <v>男女共同参画、ＩＴ戦略、地方創生</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818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491</v>
      </c>
      <c r="Q13" s="164"/>
      <c r="R13" s="164"/>
      <c r="S13" s="164"/>
      <c r="T13" s="164"/>
      <c r="U13" s="164"/>
      <c r="V13" s="165"/>
      <c r="W13" s="163">
        <v>533</v>
      </c>
      <c r="X13" s="164"/>
      <c r="Y13" s="164"/>
      <c r="Z13" s="164"/>
      <c r="AA13" s="164"/>
      <c r="AB13" s="164"/>
      <c r="AC13" s="165"/>
      <c r="AD13" s="163">
        <v>253</v>
      </c>
      <c r="AE13" s="164"/>
      <c r="AF13" s="164"/>
      <c r="AG13" s="164"/>
      <c r="AH13" s="164"/>
      <c r="AI13" s="164"/>
      <c r="AJ13" s="165"/>
      <c r="AK13" s="163">
        <v>2781</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6"/>
      <c r="H14" s="747"/>
      <c r="I14" s="574" t="s">
        <v>8</v>
      </c>
      <c r="J14" s="628"/>
      <c r="K14" s="628"/>
      <c r="L14" s="628"/>
      <c r="M14" s="628"/>
      <c r="N14" s="628"/>
      <c r="O14" s="629"/>
      <c r="P14" s="163" t="s">
        <v>714</v>
      </c>
      <c r="Q14" s="164"/>
      <c r="R14" s="164"/>
      <c r="S14" s="164"/>
      <c r="T14" s="164"/>
      <c r="U14" s="164"/>
      <c r="V14" s="165"/>
      <c r="W14" s="163" t="s">
        <v>714</v>
      </c>
      <c r="X14" s="164"/>
      <c r="Y14" s="164"/>
      <c r="Z14" s="164"/>
      <c r="AA14" s="164"/>
      <c r="AB14" s="164"/>
      <c r="AC14" s="165"/>
      <c r="AD14" s="163">
        <v>3801</v>
      </c>
      <c r="AE14" s="164"/>
      <c r="AF14" s="164"/>
      <c r="AG14" s="164"/>
      <c r="AH14" s="164"/>
      <c r="AI14" s="164"/>
      <c r="AJ14" s="165"/>
      <c r="AK14" s="163" t="s">
        <v>714</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422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714</v>
      </c>
      <c r="Q16" s="164"/>
      <c r="R16" s="164"/>
      <c r="S16" s="164"/>
      <c r="T16" s="164"/>
      <c r="U16" s="164"/>
      <c r="V16" s="165"/>
      <c r="W16" s="163" t="s">
        <v>714</v>
      </c>
      <c r="X16" s="164"/>
      <c r="Y16" s="164"/>
      <c r="Z16" s="164"/>
      <c r="AA16" s="164"/>
      <c r="AB16" s="164"/>
      <c r="AC16" s="165"/>
      <c r="AD16" s="163">
        <v>-422</v>
      </c>
      <c r="AE16" s="164"/>
      <c r="AF16" s="164"/>
      <c r="AG16" s="164"/>
      <c r="AH16" s="164"/>
      <c r="AI16" s="164"/>
      <c r="AJ16" s="165"/>
      <c r="AK16" s="163" t="s">
        <v>714</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714</v>
      </c>
      <c r="Q17" s="164"/>
      <c r="R17" s="164"/>
      <c r="S17" s="164"/>
      <c r="T17" s="164"/>
      <c r="U17" s="164"/>
      <c r="V17" s="165"/>
      <c r="W17" s="163" t="s">
        <v>714</v>
      </c>
      <c r="X17" s="164"/>
      <c r="Y17" s="164"/>
      <c r="Z17" s="164"/>
      <c r="AA17" s="164"/>
      <c r="AB17" s="164"/>
      <c r="AC17" s="165"/>
      <c r="AD17" s="163">
        <v>2113</v>
      </c>
      <c r="AE17" s="164"/>
      <c r="AF17" s="164"/>
      <c r="AG17" s="164"/>
      <c r="AH17" s="164"/>
      <c r="AI17" s="164"/>
      <c r="AJ17" s="165"/>
      <c r="AK17" s="163" t="s">
        <v>714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8"/>
      <c r="H18" s="749"/>
      <c r="I18" s="736" t="s">
        <v>20</v>
      </c>
      <c r="J18" s="737"/>
      <c r="K18" s="737"/>
      <c r="L18" s="737"/>
      <c r="M18" s="737"/>
      <c r="N18" s="737"/>
      <c r="O18" s="738"/>
      <c r="P18" s="169">
        <f>SUM(P13:V17)</f>
        <v>491</v>
      </c>
      <c r="Q18" s="170"/>
      <c r="R18" s="170"/>
      <c r="S18" s="170"/>
      <c r="T18" s="170"/>
      <c r="U18" s="170"/>
      <c r="V18" s="171"/>
      <c r="W18" s="169">
        <f>SUM(W13:AC17)</f>
        <v>533</v>
      </c>
      <c r="X18" s="170"/>
      <c r="Y18" s="170"/>
      <c r="Z18" s="170"/>
      <c r="AA18" s="170"/>
      <c r="AB18" s="170"/>
      <c r="AC18" s="171"/>
      <c r="AD18" s="169">
        <f>SUM(AD13:AJ17)</f>
        <v>5745</v>
      </c>
      <c r="AE18" s="170"/>
      <c r="AF18" s="170"/>
      <c r="AG18" s="170"/>
      <c r="AH18" s="170"/>
      <c r="AI18" s="170"/>
      <c r="AJ18" s="171"/>
      <c r="AK18" s="169">
        <f>SUM(AK13:AQ17)</f>
        <v>3203</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267</v>
      </c>
      <c r="Q19" s="164"/>
      <c r="R19" s="164"/>
      <c r="S19" s="164"/>
      <c r="T19" s="164"/>
      <c r="U19" s="164"/>
      <c r="V19" s="165"/>
      <c r="W19" s="163">
        <v>295</v>
      </c>
      <c r="X19" s="164"/>
      <c r="Y19" s="164"/>
      <c r="Z19" s="164"/>
      <c r="AA19" s="164"/>
      <c r="AB19" s="164"/>
      <c r="AC19" s="165"/>
      <c r="AD19" s="163">
        <v>5188</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0.54378818737270873</v>
      </c>
      <c r="Q20" s="538"/>
      <c r="R20" s="538"/>
      <c r="S20" s="538"/>
      <c r="T20" s="538"/>
      <c r="U20" s="538"/>
      <c r="V20" s="538"/>
      <c r="W20" s="538">
        <f t="shared" ref="W20" si="0">IF(W18=0, "-", SUM(W19)/W18)</f>
        <v>0.55347091932457781</v>
      </c>
      <c r="X20" s="538"/>
      <c r="Y20" s="538"/>
      <c r="Z20" s="538"/>
      <c r="AA20" s="538"/>
      <c r="AB20" s="538"/>
      <c r="AC20" s="538"/>
      <c r="AD20" s="538">
        <f t="shared" ref="AD20" si="1">IF(AD18=0, "-", SUM(AD19)/AD18)</f>
        <v>0.90304612706701481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2" t="s">
        <v>349</v>
      </c>
      <c r="H21" s="923"/>
      <c r="I21" s="923"/>
      <c r="J21" s="923"/>
      <c r="K21" s="923"/>
      <c r="L21" s="923"/>
      <c r="M21" s="923"/>
      <c r="N21" s="923"/>
      <c r="O21" s="923"/>
      <c r="P21" s="538">
        <f>IF(P19=0, "-", SUM(P19)/SUM(P13,P14))</f>
        <v>0.54378818737270873</v>
      </c>
      <c r="Q21" s="538"/>
      <c r="R21" s="538"/>
      <c r="S21" s="538"/>
      <c r="T21" s="538"/>
      <c r="U21" s="538"/>
      <c r="V21" s="538"/>
      <c r="W21" s="538">
        <f t="shared" ref="W21" si="2">IF(W19=0, "-", SUM(W19)/SUM(W13,W14))</f>
        <v>0.55347091932457781</v>
      </c>
      <c r="X21" s="538"/>
      <c r="Y21" s="538"/>
      <c r="Z21" s="538"/>
      <c r="AA21" s="538"/>
      <c r="AB21" s="538"/>
      <c r="AC21" s="538"/>
      <c r="AD21" s="538">
        <f t="shared" ref="AD21" si="3">IF(AD19=0, "-", SUM(AD19)/SUM(AD13,AD14))</f>
        <v>1.2797237296497286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701</v>
      </c>
      <c r="B22" s="139"/>
      <c r="C22" s="139"/>
      <c r="D22" s="139"/>
      <c r="E22" s="139"/>
      <c r="F22" s="140"/>
      <c r="G22" s="129" t="s">
        <v>328</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2268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834</v>
      </c>
      <c r="H24" s="136"/>
      <c r="I24" s="136"/>
      <c r="J24" s="136"/>
      <c r="K24" s="136"/>
      <c r="L24" s="136"/>
      <c r="M24" s="136"/>
      <c r="N24" s="136"/>
      <c r="O24" s="137"/>
      <c r="P24" s="163">
        <v>252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716</v>
      </c>
      <c r="H25" s="136"/>
      <c r="I25" s="136"/>
      <c r="J25" s="136"/>
      <c r="K25" s="136"/>
      <c r="L25" s="136"/>
      <c r="M25" s="136"/>
      <c r="N25" s="136"/>
      <c r="O25" s="137"/>
      <c r="P25" s="163">
        <v>94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94</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835</v>
      </c>
      <c r="H27" s="136"/>
      <c r="I27" s="136"/>
      <c r="J27" s="136"/>
      <c r="K27" s="136"/>
      <c r="L27" s="136"/>
      <c r="M27" s="136"/>
      <c r="N27" s="136"/>
      <c r="O27" s="137"/>
      <c r="P27" s="163">
        <v>42</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332</v>
      </c>
      <c r="H28" s="226"/>
      <c r="I28" s="226"/>
      <c r="J28" s="226"/>
      <c r="K28" s="226"/>
      <c r="L28" s="226"/>
      <c r="M28" s="226"/>
      <c r="N28" s="226"/>
      <c r="O28" s="227"/>
      <c r="P28" s="169">
        <f>P29-SUM(P23:P27)</f>
        <v>31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2781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344</v>
      </c>
      <c r="B30" s="509"/>
      <c r="C30" s="509"/>
      <c r="D30" s="509"/>
      <c r="E30" s="509"/>
      <c r="F30" s="510"/>
      <c r="G30" s="649" t="s">
        <v>146</v>
      </c>
      <c r="H30" s="388"/>
      <c r="I30" s="388"/>
      <c r="J30" s="388"/>
      <c r="K30" s="388"/>
      <c r="L30" s="388"/>
      <c r="M30" s="388"/>
      <c r="N30" s="388"/>
      <c r="O30" s="578"/>
      <c r="P30" s="577" t="s">
        <v>59</v>
      </c>
      <c r="Q30" s="388"/>
      <c r="R30" s="388"/>
      <c r="S30" s="388"/>
      <c r="T30" s="388"/>
      <c r="U30" s="388"/>
      <c r="V30" s="388"/>
      <c r="W30" s="388"/>
      <c r="X30" s="578"/>
      <c r="Y30" s="464"/>
      <c r="Z30" s="465"/>
      <c r="AA30" s="466"/>
      <c r="AB30" s="383" t="s">
        <v>11</v>
      </c>
      <c r="AC30" s="384"/>
      <c r="AD30" s="385"/>
      <c r="AE30" s="383" t="s">
        <v>384</v>
      </c>
      <c r="AF30" s="384"/>
      <c r="AG30" s="384"/>
      <c r="AH30" s="385"/>
      <c r="AI30" s="386" t="s">
        <v>406</v>
      </c>
      <c r="AJ30" s="386"/>
      <c r="AK30" s="386"/>
      <c r="AL30" s="383"/>
      <c r="AM30" s="386" t="s">
        <v>503</v>
      </c>
      <c r="AN30" s="386"/>
      <c r="AO30" s="386"/>
      <c r="AP30" s="383"/>
      <c r="AQ30" s="640" t="s">
        <v>232</v>
      </c>
      <c r="AR30" s="641"/>
      <c r="AS30" s="641"/>
      <c r="AT30" s="642"/>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32"/>
      <c r="AC31" s="333"/>
      <c r="AD31" s="334"/>
      <c r="AE31" s="332"/>
      <c r="AF31" s="333"/>
      <c r="AG31" s="333"/>
      <c r="AH31" s="334"/>
      <c r="AI31" s="387"/>
      <c r="AJ31" s="387"/>
      <c r="AK31" s="387"/>
      <c r="AL31" s="332"/>
      <c r="AM31" s="387"/>
      <c r="AN31" s="387"/>
      <c r="AO31" s="387"/>
      <c r="AP31" s="332"/>
      <c r="AQ31" s="231" t="s">
        <v>714</v>
      </c>
      <c r="AR31" s="178"/>
      <c r="AS31" s="179" t="s">
        <v>233</v>
      </c>
      <c r="AT31" s="202"/>
      <c r="AU31" s="271">
        <v>3</v>
      </c>
      <c r="AV31" s="271"/>
      <c r="AW31" s="376" t="s">
        <v>179</v>
      </c>
      <c r="AX31" s="377"/>
    </row>
    <row r="32" spans="1:50" ht="40.5" customHeight="1" x14ac:dyDescent="0.15">
      <c r="A32" s="514"/>
      <c r="B32" s="512"/>
      <c r="C32" s="512"/>
      <c r="D32" s="512"/>
      <c r="E32" s="512"/>
      <c r="F32" s="513"/>
      <c r="G32" s="539" t="s">
        <v>718</v>
      </c>
      <c r="H32" s="540"/>
      <c r="I32" s="540"/>
      <c r="J32" s="540"/>
      <c r="K32" s="540"/>
      <c r="L32" s="540"/>
      <c r="M32" s="540"/>
      <c r="N32" s="540"/>
      <c r="O32" s="541"/>
      <c r="P32" s="191" t="s">
        <v>719</v>
      </c>
      <c r="Q32" s="191"/>
      <c r="R32" s="191"/>
      <c r="S32" s="191"/>
      <c r="T32" s="191"/>
      <c r="U32" s="191"/>
      <c r="V32" s="191"/>
      <c r="W32" s="191"/>
      <c r="X32" s="233"/>
      <c r="Y32" s="339" t="s">
        <v>12</v>
      </c>
      <c r="Z32" s="548"/>
      <c r="AA32" s="549"/>
      <c r="AB32" s="550" t="s">
        <v>365</v>
      </c>
      <c r="AC32" s="550"/>
      <c r="AD32" s="550"/>
      <c r="AE32" s="364">
        <v>94.1</v>
      </c>
      <c r="AF32" s="365"/>
      <c r="AG32" s="365"/>
      <c r="AH32" s="365"/>
      <c r="AI32" s="364">
        <v>84.8</v>
      </c>
      <c r="AJ32" s="365"/>
      <c r="AK32" s="365"/>
      <c r="AL32" s="365"/>
      <c r="AM32" s="364">
        <v>74</v>
      </c>
      <c r="AN32" s="365"/>
      <c r="AO32" s="365"/>
      <c r="AP32" s="365"/>
      <c r="AQ32" s="166" t="s">
        <v>714</v>
      </c>
      <c r="AR32" s="167"/>
      <c r="AS32" s="167"/>
      <c r="AT32" s="168"/>
      <c r="AU32" s="365" t="s">
        <v>714</v>
      </c>
      <c r="AV32" s="365"/>
      <c r="AW32" s="365"/>
      <c r="AX32" s="366"/>
    </row>
    <row r="33" spans="1:51" ht="38.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365</v>
      </c>
      <c r="AC33" s="521"/>
      <c r="AD33" s="521"/>
      <c r="AE33" s="364">
        <v>80</v>
      </c>
      <c r="AF33" s="365"/>
      <c r="AG33" s="365"/>
      <c r="AH33" s="365"/>
      <c r="AI33" s="364">
        <v>80</v>
      </c>
      <c r="AJ33" s="365"/>
      <c r="AK33" s="365"/>
      <c r="AL33" s="365"/>
      <c r="AM33" s="364">
        <v>80</v>
      </c>
      <c r="AN33" s="365"/>
      <c r="AO33" s="365"/>
      <c r="AP33" s="365"/>
      <c r="AQ33" s="166" t="s">
        <v>714</v>
      </c>
      <c r="AR33" s="167"/>
      <c r="AS33" s="167"/>
      <c r="AT33" s="168"/>
      <c r="AU33" s="365">
        <v>80</v>
      </c>
      <c r="AV33" s="365"/>
      <c r="AW33" s="365"/>
      <c r="AX33" s="366"/>
    </row>
    <row r="34" spans="1:51" ht="47.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v>117.6</v>
      </c>
      <c r="AF34" s="365"/>
      <c r="AG34" s="365"/>
      <c r="AH34" s="365"/>
      <c r="AI34" s="364">
        <v>106</v>
      </c>
      <c r="AJ34" s="365"/>
      <c r="AK34" s="365"/>
      <c r="AL34" s="365"/>
      <c r="AM34" s="364">
        <v>92.5</v>
      </c>
      <c r="AN34" s="365"/>
      <c r="AO34" s="365"/>
      <c r="AP34" s="365"/>
      <c r="AQ34" s="166" t="s">
        <v>714</v>
      </c>
      <c r="AR34" s="167"/>
      <c r="AS34" s="167"/>
      <c r="AT34" s="168"/>
      <c r="AU34" s="365" t="s">
        <v>714</v>
      </c>
      <c r="AV34" s="365"/>
      <c r="AW34" s="365"/>
      <c r="AX34" s="366"/>
    </row>
    <row r="35" spans="1:51" ht="23.25" customHeight="1" x14ac:dyDescent="0.15">
      <c r="A35" s="895" t="s">
        <v>374</v>
      </c>
      <c r="B35" s="896"/>
      <c r="C35" s="896"/>
      <c r="D35" s="896"/>
      <c r="E35" s="896"/>
      <c r="F35" s="897"/>
      <c r="G35" s="901" t="s">
        <v>720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3" t="s">
        <v>344</v>
      </c>
      <c r="B37" s="644"/>
      <c r="C37" s="644"/>
      <c r="D37" s="644"/>
      <c r="E37" s="644"/>
      <c r="F37" s="645"/>
      <c r="G37" s="564" t="s">
        <v>146</v>
      </c>
      <c r="H37" s="378"/>
      <c r="I37" s="378"/>
      <c r="J37" s="378"/>
      <c r="K37" s="378"/>
      <c r="L37" s="378"/>
      <c r="M37" s="378"/>
      <c r="N37" s="378"/>
      <c r="O37" s="565"/>
      <c r="P37" s="630" t="s">
        <v>59</v>
      </c>
      <c r="Q37" s="378"/>
      <c r="R37" s="378"/>
      <c r="S37" s="378"/>
      <c r="T37" s="378"/>
      <c r="U37" s="378"/>
      <c r="V37" s="378"/>
      <c r="W37" s="378"/>
      <c r="X37" s="565"/>
      <c r="Y37" s="631"/>
      <c r="Z37" s="632"/>
      <c r="AA37" s="633"/>
      <c r="AB37" s="634" t="s">
        <v>11</v>
      </c>
      <c r="AC37" s="635"/>
      <c r="AD37" s="636"/>
      <c r="AE37" s="335" t="s">
        <v>384</v>
      </c>
      <c r="AF37" s="335"/>
      <c r="AG37" s="335"/>
      <c r="AH37" s="335"/>
      <c r="AI37" s="335" t="s">
        <v>406</v>
      </c>
      <c r="AJ37" s="335"/>
      <c r="AK37" s="335"/>
      <c r="AL37" s="335"/>
      <c r="AM37" s="335" t="s">
        <v>503</v>
      </c>
      <c r="AN37" s="335"/>
      <c r="AO37" s="335"/>
      <c r="AP37" s="335"/>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32"/>
      <c r="AC38" s="333"/>
      <c r="AD38" s="334"/>
      <c r="AE38" s="335"/>
      <c r="AF38" s="335"/>
      <c r="AG38" s="335"/>
      <c r="AH38" s="335"/>
      <c r="AI38" s="335"/>
      <c r="AJ38" s="335"/>
      <c r="AK38" s="335"/>
      <c r="AL38" s="335"/>
      <c r="AM38" s="335"/>
      <c r="AN38" s="335"/>
      <c r="AO38" s="335"/>
      <c r="AP38" s="335"/>
      <c r="AQ38" s="231" t="s">
        <v>714</v>
      </c>
      <c r="AR38" s="178"/>
      <c r="AS38" s="179" t="s">
        <v>233</v>
      </c>
      <c r="AT38" s="202"/>
      <c r="AU38" s="271">
        <v>3</v>
      </c>
      <c r="AV38" s="271"/>
      <c r="AW38" s="376" t="s">
        <v>179</v>
      </c>
      <c r="AX38" s="377"/>
      <c r="AY38">
        <f>$AY$37</f>
        <v>1</v>
      </c>
    </row>
    <row r="39" spans="1:51" ht="294" customHeight="1" x14ac:dyDescent="0.15">
      <c r="A39" s="514"/>
      <c r="B39" s="512"/>
      <c r="C39" s="512"/>
      <c r="D39" s="512"/>
      <c r="E39" s="512"/>
      <c r="F39" s="513"/>
      <c r="G39" s="539" t="s">
        <v>849</v>
      </c>
      <c r="H39" s="540"/>
      <c r="I39" s="540"/>
      <c r="J39" s="540"/>
      <c r="K39" s="540"/>
      <c r="L39" s="540"/>
      <c r="M39" s="540"/>
      <c r="N39" s="540"/>
      <c r="O39" s="541"/>
      <c r="P39" s="191" t="s">
        <v>850</v>
      </c>
      <c r="Q39" s="191"/>
      <c r="R39" s="191"/>
      <c r="S39" s="191"/>
      <c r="T39" s="191"/>
      <c r="U39" s="191"/>
      <c r="V39" s="191"/>
      <c r="W39" s="191"/>
      <c r="X39" s="233"/>
      <c r="Y39" s="339" t="s">
        <v>12</v>
      </c>
      <c r="Z39" s="548"/>
      <c r="AA39" s="549"/>
      <c r="AB39" s="550" t="s">
        <v>365</v>
      </c>
      <c r="AC39" s="550"/>
      <c r="AD39" s="550"/>
      <c r="AE39" s="364">
        <v>72.8</v>
      </c>
      <c r="AF39" s="365"/>
      <c r="AG39" s="365"/>
      <c r="AH39" s="365"/>
      <c r="AI39" s="364">
        <v>66.2</v>
      </c>
      <c r="AJ39" s="365"/>
      <c r="AK39" s="365"/>
      <c r="AL39" s="365"/>
      <c r="AM39" s="364">
        <v>91.9</v>
      </c>
      <c r="AN39" s="365"/>
      <c r="AO39" s="365"/>
      <c r="AP39" s="365"/>
      <c r="AQ39" s="166" t="s">
        <v>714</v>
      </c>
      <c r="AR39" s="167"/>
      <c r="AS39" s="167"/>
      <c r="AT39" s="168"/>
      <c r="AU39" s="365" t="s">
        <v>714</v>
      </c>
      <c r="AV39" s="365"/>
      <c r="AW39" s="365"/>
      <c r="AX39" s="366"/>
      <c r="AY39">
        <f t="shared" ref="AY39:AY43" si="4">$AY$37</f>
        <v>1</v>
      </c>
    </row>
    <row r="40" spans="1:51" ht="294.7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365</v>
      </c>
      <c r="AC40" s="521"/>
      <c r="AD40" s="521"/>
      <c r="AE40" s="364" t="s">
        <v>714</v>
      </c>
      <c r="AF40" s="365"/>
      <c r="AG40" s="365"/>
      <c r="AH40" s="365"/>
      <c r="AI40" s="364">
        <v>65</v>
      </c>
      <c r="AJ40" s="365"/>
      <c r="AK40" s="365"/>
      <c r="AL40" s="365"/>
      <c r="AM40" s="364">
        <v>75</v>
      </c>
      <c r="AN40" s="365"/>
      <c r="AO40" s="365"/>
      <c r="AP40" s="365"/>
      <c r="AQ40" s="166" t="s">
        <v>714</v>
      </c>
      <c r="AR40" s="167"/>
      <c r="AS40" s="167"/>
      <c r="AT40" s="168"/>
      <c r="AU40" s="365">
        <v>70</v>
      </c>
      <c r="AV40" s="365"/>
      <c r="AW40" s="365"/>
      <c r="AX40" s="366"/>
      <c r="AY40">
        <f t="shared" si="4"/>
        <v>1</v>
      </c>
    </row>
    <row r="41" spans="1:51" ht="294"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t="s">
        <v>714</v>
      </c>
      <c r="AF41" s="365"/>
      <c r="AG41" s="365"/>
      <c r="AH41" s="365"/>
      <c r="AI41" s="364">
        <v>101.8</v>
      </c>
      <c r="AJ41" s="365"/>
      <c r="AK41" s="365"/>
      <c r="AL41" s="365"/>
      <c r="AM41" s="364">
        <v>122.5</v>
      </c>
      <c r="AN41" s="365"/>
      <c r="AO41" s="365"/>
      <c r="AP41" s="365"/>
      <c r="AQ41" s="166" t="s">
        <v>714</v>
      </c>
      <c r="AR41" s="167"/>
      <c r="AS41" s="167"/>
      <c r="AT41" s="168"/>
      <c r="AU41" s="365" t="s">
        <v>714</v>
      </c>
      <c r="AV41" s="365"/>
      <c r="AW41" s="365"/>
      <c r="AX41" s="366"/>
      <c r="AY41">
        <f t="shared" si="4"/>
        <v>1</v>
      </c>
    </row>
    <row r="42" spans="1:51" ht="23.25" customHeight="1" x14ac:dyDescent="0.15">
      <c r="A42" s="895" t="s">
        <v>374</v>
      </c>
      <c r="B42" s="896"/>
      <c r="C42" s="896"/>
      <c r="D42" s="896"/>
      <c r="E42" s="896"/>
      <c r="F42" s="897"/>
      <c r="G42" s="901" t="s">
        <v>721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36"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customHeight="1" x14ac:dyDescent="0.15">
      <c r="A44" s="643" t="s">
        <v>344</v>
      </c>
      <c r="B44" s="644"/>
      <c r="C44" s="644"/>
      <c r="D44" s="644"/>
      <c r="E44" s="644"/>
      <c r="F44" s="645"/>
      <c r="G44" s="564" t="s">
        <v>146</v>
      </c>
      <c r="H44" s="378"/>
      <c r="I44" s="378"/>
      <c r="J44" s="378"/>
      <c r="K44" s="378"/>
      <c r="L44" s="378"/>
      <c r="M44" s="378"/>
      <c r="N44" s="378"/>
      <c r="O44" s="565"/>
      <c r="P44" s="630" t="s">
        <v>59</v>
      </c>
      <c r="Q44" s="378"/>
      <c r="R44" s="378"/>
      <c r="S44" s="378"/>
      <c r="T44" s="378"/>
      <c r="U44" s="378"/>
      <c r="V44" s="378"/>
      <c r="W44" s="378"/>
      <c r="X44" s="565"/>
      <c r="Y44" s="631"/>
      <c r="Z44" s="632"/>
      <c r="AA44" s="633"/>
      <c r="AB44" s="634" t="s">
        <v>11</v>
      </c>
      <c r="AC44" s="635"/>
      <c r="AD44" s="636"/>
      <c r="AE44" s="335" t="s">
        <v>384</v>
      </c>
      <c r="AF44" s="335"/>
      <c r="AG44" s="335"/>
      <c r="AH44" s="335"/>
      <c r="AI44" s="335" t="s">
        <v>406</v>
      </c>
      <c r="AJ44" s="335"/>
      <c r="AK44" s="335"/>
      <c r="AL44" s="335"/>
      <c r="AM44" s="335" t="s">
        <v>503</v>
      </c>
      <c r="AN44" s="335"/>
      <c r="AO44" s="335"/>
      <c r="AP44" s="335"/>
      <c r="AQ44" s="267" t="s">
        <v>232</v>
      </c>
      <c r="AR44" s="268"/>
      <c r="AS44" s="268"/>
      <c r="AT44" s="269"/>
      <c r="AU44" s="378" t="s">
        <v>134</v>
      </c>
      <c r="AV44" s="378"/>
      <c r="AW44" s="378"/>
      <c r="AX44" s="379"/>
      <c r="AY44">
        <f>COUNTA($G$46)</f>
        <v>1</v>
      </c>
    </row>
    <row r="45" spans="1:51"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32"/>
      <c r="AC45" s="333"/>
      <c r="AD45" s="334"/>
      <c r="AE45" s="335"/>
      <c r="AF45" s="335"/>
      <c r="AG45" s="335"/>
      <c r="AH45" s="335"/>
      <c r="AI45" s="335"/>
      <c r="AJ45" s="335"/>
      <c r="AK45" s="335"/>
      <c r="AL45" s="335"/>
      <c r="AM45" s="335"/>
      <c r="AN45" s="335"/>
      <c r="AO45" s="335"/>
      <c r="AP45" s="335"/>
      <c r="AQ45" s="231" t="s">
        <v>714</v>
      </c>
      <c r="AR45" s="178"/>
      <c r="AS45" s="179" t="s">
        <v>233</v>
      </c>
      <c r="AT45" s="202"/>
      <c r="AU45" s="271" t="s">
        <v>714</v>
      </c>
      <c r="AV45" s="271"/>
      <c r="AW45" s="376" t="s">
        <v>179</v>
      </c>
      <c r="AX45" s="377"/>
      <c r="AY45">
        <f>$AY$44</f>
        <v>1</v>
      </c>
    </row>
    <row r="46" spans="1:51" ht="71.25" customHeight="1" x14ac:dyDescent="0.15">
      <c r="A46" s="514"/>
      <c r="B46" s="512"/>
      <c r="C46" s="512"/>
      <c r="D46" s="512"/>
      <c r="E46" s="512"/>
      <c r="F46" s="513"/>
      <c r="G46" s="539" t="s">
        <v>722</v>
      </c>
      <c r="H46" s="540"/>
      <c r="I46" s="540"/>
      <c r="J46" s="540"/>
      <c r="K46" s="540"/>
      <c r="L46" s="540"/>
      <c r="M46" s="540"/>
      <c r="N46" s="540"/>
      <c r="O46" s="541"/>
      <c r="P46" s="191" t="s">
        <v>723</v>
      </c>
      <c r="Q46" s="191"/>
      <c r="R46" s="191"/>
      <c r="S46" s="191"/>
      <c r="T46" s="191"/>
      <c r="U46" s="191"/>
      <c r="V46" s="191"/>
      <c r="W46" s="191"/>
      <c r="X46" s="233"/>
      <c r="Y46" s="339" t="s">
        <v>12</v>
      </c>
      <c r="Z46" s="548"/>
      <c r="AA46" s="549"/>
      <c r="AB46" s="550" t="s">
        <v>365</v>
      </c>
      <c r="AC46" s="550"/>
      <c r="AD46" s="550"/>
      <c r="AE46" s="358">
        <v>104.1</v>
      </c>
      <c r="AF46" s="358"/>
      <c r="AG46" s="358"/>
      <c r="AH46" s="358"/>
      <c r="AI46" s="358">
        <v>115.9</v>
      </c>
      <c r="AJ46" s="358"/>
      <c r="AK46" s="358"/>
      <c r="AL46" s="358"/>
      <c r="AM46" s="358" t="s">
        <v>758</v>
      </c>
      <c r="AN46" s="358"/>
      <c r="AO46" s="358"/>
      <c r="AP46" s="358"/>
      <c r="AQ46" s="166" t="s">
        <v>714</v>
      </c>
      <c r="AR46" s="167"/>
      <c r="AS46" s="167"/>
      <c r="AT46" s="168"/>
      <c r="AU46" s="365" t="s">
        <v>714</v>
      </c>
      <c r="AV46" s="365"/>
      <c r="AW46" s="365"/>
      <c r="AX46" s="366"/>
      <c r="AY46">
        <f t="shared" ref="AY46:AY50" si="5">$AY$44</f>
        <v>1</v>
      </c>
    </row>
    <row r="47" spans="1:51" ht="69.7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365</v>
      </c>
      <c r="AC47" s="521"/>
      <c r="AD47" s="521"/>
      <c r="AE47" s="364">
        <v>80</v>
      </c>
      <c r="AF47" s="365"/>
      <c r="AG47" s="365"/>
      <c r="AH47" s="365"/>
      <c r="AI47" s="364">
        <v>80</v>
      </c>
      <c r="AJ47" s="365"/>
      <c r="AK47" s="365"/>
      <c r="AL47" s="365"/>
      <c r="AM47" s="364" t="s">
        <v>758</v>
      </c>
      <c r="AN47" s="365"/>
      <c r="AO47" s="365"/>
      <c r="AP47" s="365"/>
      <c r="AQ47" s="166" t="s">
        <v>714</v>
      </c>
      <c r="AR47" s="167"/>
      <c r="AS47" s="167"/>
      <c r="AT47" s="168"/>
      <c r="AU47" s="365" t="s">
        <v>714</v>
      </c>
      <c r="AV47" s="365"/>
      <c r="AW47" s="365"/>
      <c r="AX47" s="366"/>
      <c r="AY47">
        <f t="shared" si="5"/>
        <v>1</v>
      </c>
    </row>
    <row r="48" spans="1:51" ht="90"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v>130.1</v>
      </c>
      <c r="AF48" s="365"/>
      <c r="AG48" s="365"/>
      <c r="AH48" s="365"/>
      <c r="AI48" s="364">
        <v>144.9</v>
      </c>
      <c r="AJ48" s="365"/>
      <c r="AK48" s="365"/>
      <c r="AL48" s="365"/>
      <c r="AM48" s="364" t="s">
        <v>758</v>
      </c>
      <c r="AN48" s="365"/>
      <c r="AO48" s="365"/>
      <c r="AP48" s="365"/>
      <c r="AQ48" s="166" t="s">
        <v>714</v>
      </c>
      <c r="AR48" s="167"/>
      <c r="AS48" s="167"/>
      <c r="AT48" s="168"/>
      <c r="AU48" s="365" t="s">
        <v>714</v>
      </c>
      <c r="AV48" s="365"/>
      <c r="AW48" s="365"/>
      <c r="AX48" s="366"/>
      <c r="AY48">
        <f t="shared" si="5"/>
        <v>1</v>
      </c>
    </row>
    <row r="49" spans="1:51" ht="23.25" customHeight="1" x14ac:dyDescent="0.15">
      <c r="A49" s="895" t="s">
        <v>374</v>
      </c>
      <c r="B49" s="896"/>
      <c r="C49" s="896"/>
      <c r="D49" s="896"/>
      <c r="E49" s="896"/>
      <c r="F49" s="897"/>
      <c r="G49" s="901" t="s">
        <v>724</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36"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1</v>
      </c>
    </row>
    <row r="51" spans="1:51" ht="18.75" customHeight="1" x14ac:dyDescent="0.15">
      <c r="A51" s="511" t="s">
        <v>344</v>
      </c>
      <c r="B51" s="512"/>
      <c r="C51" s="512"/>
      <c r="D51" s="512"/>
      <c r="E51" s="512"/>
      <c r="F51" s="513"/>
      <c r="G51" s="564" t="s">
        <v>146</v>
      </c>
      <c r="H51" s="378"/>
      <c r="I51" s="378"/>
      <c r="J51" s="378"/>
      <c r="K51" s="378"/>
      <c r="L51" s="378"/>
      <c r="M51" s="378"/>
      <c r="N51" s="378"/>
      <c r="O51" s="565"/>
      <c r="P51" s="630" t="s">
        <v>59</v>
      </c>
      <c r="Q51" s="378"/>
      <c r="R51" s="378"/>
      <c r="S51" s="378"/>
      <c r="T51" s="378"/>
      <c r="U51" s="378"/>
      <c r="V51" s="378"/>
      <c r="W51" s="378"/>
      <c r="X51" s="565"/>
      <c r="Y51" s="631"/>
      <c r="Z51" s="632"/>
      <c r="AA51" s="633"/>
      <c r="AB51" s="634" t="s">
        <v>11</v>
      </c>
      <c r="AC51" s="635"/>
      <c r="AD51" s="636"/>
      <c r="AE51" s="335" t="s">
        <v>384</v>
      </c>
      <c r="AF51" s="335"/>
      <c r="AG51" s="335"/>
      <c r="AH51" s="335"/>
      <c r="AI51" s="335" t="s">
        <v>406</v>
      </c>
      <c r="AJ51" s="335"/>
      <c r="AK51" s="335"/>
      <c r="AL51" s="335"/>
      <c r="AM51" s="335" t="s">
        <v>503</v>
      </c>
      <c r="AN51" s="335"/>
      <c r="AO51" s="335"/>
      <c r="AP51" s="335"/>
      <c r="AQ51" s="267" t="s">
        <v>232</v>
      </c>
      <c r="AR51" s="268"/>
      <c r="AS51" s="268"/>
      <c r="AT51" s="269"/>
      <c r="AU51" s="374" t="s">
        <v>134</v>
      </c>
      <c r="AV51" s="374"/>
      <c r="AW51" s="374"/>
      <c r="AX51" s="375"/>
      <c r="AY51">
        <f>COUNTA($G$53)</f>
        <v>1</v>
      </c>
    </row>
    <row r="52" spans="1:51"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32"/>
      <c r="AC52" s="333"/>
      <c r="AD52" s="334"/>
      <c r="AE52" s="335"/>
      <c r="AF52" s="335"/>
      <c r="AG52" s="335"/>
      <c r="AH52" s="335"/>
      <c r="AI52" s="335"/>
      <c r="AJ52" s="335"/>
      <c r="AK52" s="335"/>
      <c r="AL52" s="335"/>
      <c r="AM52" s="335"/>
      <c r="AN52" s="335"/>
      <c r="AO52" s="335"/>
      <c r="AP52" s="335"/>
      <c r="AQ52" s="231" t="s">
        <v>714</v>
      </c>
      <c r="AR52" s="178"/>
      <c r="AS52" s="179" t="s">
        <v>233</v>
      </c>
      <c r="AT52" s="202"/>
      <c r="AU52" s="271">
        <v>3</v>
      </c>
      <c r="AV52" s="271"/>
      <c r="AW52" s="376" t="s">
        <v>179</v>
      </c>
      <c r="AX52" s="377"/>
      <c r="AY52">
        <f>$AY$51</f>
        <v>1</v>
      </c>
    </row>
    <row r="53" spans="1:51" ht="77.25" customHeight="1" x14ac:dyDescent="0.15">
      <c r="A53" s="514"/>
      <c r="B53" s="512"/>
      <c r="C53" s="512"/>
      <c r="D53" s="512"/>
      <c r="E53" s="512"/>
      <c r="F53" s="513"/>
      <c r="G53" s="539" t="s">
        <v>725</v>
      </c>
      <c r="H53" s="540"/>
      <c r="I53" s="540"/>
      <c r="J53" s="540"/>
      <c r="K53" s="540"/>
      <c r="L53" s="540"/>
      <c r="M53" s="540"/>
      <c r="N53" s="540"/>
      <c r="O53" s="541"/>
      <c r="P53" s="191" t="s">
        <v>726</v>
      </c>
      <c r="Q53" s="191"/>
      <c r="R53" s="191"/>
      <c r="S53" s="191"/>
      <c r="T53" s="191"/>
      <c r="U53" s="191"/>
      <c r="V53" s="191"/>
      <c r="W53" s="191"/>
      <c r="X53" s="233"/>
      <c r="Y53" s="339" t="s">
        <v>12</v>
      </c>
      <c r="Z53" s="548"/>
      <c r="AA53" s="549"/>
      <c r="AB53" s="550" t="s">
        <v>365</v>
      </c>
      <c r="AC53" s="550"/>
      <c r="AD53" s="550"/>
      <c r="AE53" s="364">
        <v>95.9</v>
      </c>
      <c r="AF53" s="365"/>
      <c r="AG53" s="365"/>
      <c r="AH53" s="365"/>
      <c r="AI53" s="364">
        <v>87</v>
      </c>
      <c r="AJ53" s="365"/>
      <c r="AK53" s="365"/>
      <c r="AL53" s="365"/>
      <c r="AM53" s="364">
        <v>95.5</v>
      </c>
      <c r="AN53" s="365"/>
      <c r="AO53" s="365"/>
      <c r="AP53" s="365"/>
      <c r="AQ53" s="166" t="s">
        <v>714</v>
      </c>
      <c r="AR53" s="167"/>
      <c r="AS53" s="167"/>
      <c r="AT53" s="168"/>
      <c r="AU53" s="365" t="s">
        <v>714</v>
      </c>
      <c r="AV53" s="365"/>
      <c r="AW53" s="365"/>
      <c r="AX53" s="366"/>
      <c r="AY53">
        <f t="shared" ref="AY53:AY57" si="6">$AY$51</f>
        <v>1</v>
      </c>
    </row>
    <row r="54" spans="1:51" ht="78"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t="s">
        <v>365</v>
      </c>
      <c r="AC54" s="521"/>
      <c r="AD54" s="521"/>
      <c r="AE54" s="364">
        <v>80</v>
      </c>
      <c r="AF54" s="365"/>
      <c r="AG54" s="365"/>
      <c r="AH54" s="365"/>
      <c r="AI54" s="364">
        <v>80</v>
      </c>
      <c r="AJ54" s="365"/>
      <c r="AK54" s="365"/>
      <c r="AL54" s="365"/>
      <c r="AM54" s="364">
        <v>80</v>
      </c>
      <c r="AN54" s="365"/>
      <c r="AO54" s="365"/>
      <c r="AP54" s="365"/>
      <c r="AQ54" s="166" t="s">
        <v>714</v>
      </c>
      <c r="AR54" s="167"/>
      <c r="AS54" s="167"/>
      <c r="AT54" s="168"/>
      <c r="AU54" s="365">
        <v>80</v>
      </c>
      <c r="AV54" s="365"/>
      <c r="AW54" s="365"/>
      <c r="AX54" s="366"/>
      <c r="AY54">
        <f t="shared" si="6"/>
        <v>1</v>
      </c>
    </row>
    <row r="55" spans="1:51" ht="95.25"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v>119.9</v>
      </c>
      <c r="AF55" s="365"/>
      <c r="AG55" s="365"/>
      <c r="AH55" s="365"/>
      <c r="AI55" s="364">
        <v>108.8</v>
      </c>
      <c r="AJ55" s="365"/>
      <c r="AK55" s="365"/>
      <c r="AL55" s="365"/>
      <c r="AM55" s="364">
        <v>119.4</v>
      </c>
      <c r="AN55" s="365"/>
      <c r="AO55" s="365"/>
      <c r="AP55" s="365"/>
      <c r="AQ55" s="166" t="s">
        <v>714</v>
      </c>
      <c r="AR55" s="167"/>
      <c r="AS55" s="167"/>
      <c r="AT55" s="168"/>
      <c r="AU55" s="365" t="s">
        <v>714</v>
      </c>
      <c r="AV55" s="365"/>
      <c r="AW55" s="365"/>
      <c r="AX55" s="366"/>
      <c r="AY55">
        <f t="shared" si="6"/>
        <v>1</v>
      </c>
    </row>
    <row r="56" spans="1:51" ht="23.25" customHeight="1" x14ac:dyDescent="0.15">
      <c r="A56" s="895" t="s">
        <v>374</v>
      </c>
      <c r="B56" s="896"/>
      <c r="C56" s="896"/>
      <c r="D56" s="896"/>
      <c r="E56" s="896"/>
      <c r="F56" s="897"/>
      <c r="G56" s="901" t="s">
        <v>727</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1</v>
      </c>
    </row>
    <row r="57" spans="1:51" ht="33.7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1</v>
      </c>
    </row>
    <row r="58" spans="1:51" ht="18.75" customHeight="1" x14ac:dyDescent="0.15">
      <c r="A58" s="511" t="s">
        <v>344</v>
      </c>
      <c r="B58" s="512"/>
      <c r="C58" s="512"/>
      <c r="D58" s="512"/>
      <c r="E58" s="512"/>
      <c r="F58" s="513"/>
      <c r="G58" s="564" t="s">
        <v>146</v>
      </c>
      <c r="H58" s="378"/>
      <c r="I58" s="378"/>
      <c r="J58" s="378"/>
      <c r="K58" s="378"/>
      <c r="L58" s="378"/>
      <c r="M58" s="378"/>
      <c r="N58" s="378"/>
      <c r="O58" s="565"/>
      <c r="P58" s="630" t="s">
        <v>59</v>
      </c>
      <c r="Q58" s="378"/>
      <c r="R58" s="378"/>
      <c r="S58" s="378"/>
      <c r="T58" s="378"/>
      <c r="U58" s="378"/>
      <c r="V58" s="378"/>
      <c r="W58" s="378"/>
      <c r="X58" s="565"/>
      <c r="Y58" s="631"/>
      <c r="Z58" s="632"/>
      <c r="AA58" s="633"/>
      <c r="AB58" s="634" t="s">
        <v>11</v>
      </c>
      <c r="AC58" s="635"/>
      <c r="AD58" s="636"/>
      <c r="AE58" s="335" t="s">
        <v>384</v>
      </c>
      <c r="AF58" s="335"/>
      <c r="AG58" s="335"/>
      <c r="AH58" s="335"/>
      <c r="AI58" s="335" t="s">
        <v>406</v>
      </c>
      <c r="AJ58" s="335"/>
      <c r="AK58" s="335"/>
      <c r="AL58" s="335"/>
      <c r="AM58" s="335" t="s">
        <v>503</v>
      </c>
      <c r="AN58" s="335"/>
      <c r="AO58" s="335"/>
      <c r="AP58" s="335"/>
      <c r="AQ58" s="267" t="s">
        <v>232</v>
      </c>
      <c r="AR58" s="268"/>
      <c r="AS58" s="268"/>
      <c r="AT58" s="269"/>
      <c r="AU58" s="374" t="s">
        <v>134</v>
      </c>
      <c r="AV58" s="374"/>
      <c r="AW58" s="374"/>
      <c r="AX58" s="375"/>
      <c r="AY58">
        <f>COUNTA($G$60)</f>
        <v>1</v>
      </c>
    </row>
    <row r="59" spans="1:51"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32"/>
      <c r="AC59" s="333"/>
      <c r="AD59" s="334"/>
      <c r="AE59" s="335"/>
      <c r="AF59" s="335"/>
      <c r="AG59" s="335"/>
      <c r="AH59" s="335"/>
      <c r="AI59" s="335"/>
      <c r="AJ59" s="335"/>
      <c r="AK59" s="335"/>
      <c r="AL59" s="335"/>
      <c r="AM59" s="335"/>
      <c r="AN59" s="335"/>
      <c r="AO59" s="335"/>
      <c r="AP59" s="335"/>
      <c r="AQ59" s="231" t="s">
        <v>714</v>
      </c>
      <c r="AR59" s="178"/>
      <c r="AS59" s="179" t="s">
        <v>233</v>
      </c>
      <c r="AT59" s="202"/>
      <c r="AU59" s="271">
        <v>3</v>
      </c>
      <c r="AV59" s="271"/>
      <c r="AW59" s="376" t="s">
        <v>179</v>
      </c>
      <c r="AX59" s="377"/>
      <c r="AY59">
        <f>$AY$58</f>
        <v>1</v>
      </c>
    </row>
    <row r="60" spans="1:51" ht="81" customHeight="1" x14ac:dyDescent="0.15">
      <c r="A60" s="514"/>
      <c r="B60" s="512"/>
      <c r="C60" s="512"/>
      <c r="D60" s="512"/>
      <c r="E60" s="512"/>
      <c r="F60" s="513"/>
      <c r="G60" s="539" t="s">
        <v>728</v>
      </c>
      <c r="H60" s="540"/>
      <c r="I60" s="540"/>
      <c r="J60" s="540"/>
      <c r="K60" s="540"/>
      <c r="L60" s="540"/>
      <c r="M60" s="540"/>
      <c r="N60" s="540"/>
      <c r="O60" s="541"/>
      <c r="P60" s="191" t="s">
        <v>729</v>
      </c>
      <c r="Q60" s="191"/>
      <c r="R60" s="191"/>
      <c r="S60" s="191"/>
      <c r="T60" s="191"/>
      <c r="U60" s="191"/>
      <c r="V60" s="191"/>
      <c r="W60" s="191"/>
      <c r="X60" s="233"/>
      <c r="Y60" s="339" t="s">
        <v>12</v>
      </c>
      <c r="Z60" s="548"/>
      <c r="AA60" s="549"/>
      <c r="AB60" s="550" t="s">
        <v>365</v>
      </c>
      <c r="AC60" s="550"/>
      <c r="AD60" s="550"/>
      <c r="AE60" s="364">
        <v>63.6</v>
      </c>
      <c r="AF60" s="365"/>
      <c r="AG60" s="365"/>
      <c r="AH60" s="365"/>
      <c r="AI60" s="364">
        <v>73</v>
      </c>
      <c r="AJ60" s="365"/>
      <c r="AK60" s="365"/>
      <c r="AL60" s="365"/>
      <c r="AM60" s="364">
        <v>67.5</v>
      </c>
      <c r="AN60" s="365"/>
      <c r="AO60" s="365"/>
      <c r="AP60" s="365"/>
      <c r="AQ60" s="166" t="s">
        <v>714</v>
      </c>
      <c r="AR60" s="167"/>
      <c r="AS60" s="167"/>
      <c r="AT60" s="168"/>
      <c r="AU60" s="365" t="s">
        <v>714</v>
      </c>
      <c r="AV60" s="365"/>
      <c r="AW60" s="365"/>
      <c r="AX60" s="366"/>
      <c r="AY60">
        <f t="shared" ref="AY60:AY64" si="7">$AY$58</f>
        <v>1</v>
      </c>
    </row>
    <row r="61" spans="1:51" ht="73.5"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t="s">
        <v>365</v>
      </c>
      <c r="AC61" s="521"/>
      <c r="AD61" s="521"/>
      <c r="AE61" s="364">
        <v>60</v>
      </c>
      <c r="AF61" s="365"/>
      <c r="AG61" s="365"/>
      <c r="AH61" s="365"/>
      <c r="AI61" s="364">
        <v>60</v>
      </c>
      <c r="AJ61" s="365"/>
      <c r="AK61" s="365"/>
      <c r="AL61" s="365"/>
      <c r="AM61" s="364">
        <v>60</v>
      </c>
      <c r="AN61" s="365"/>
      <c r="AO61" s="365"/>
      <c r="AP61" s="365"/>
      <c r="AQ61" s="166" t="s">
        <v>714</v>
      </c>
      <c r="AR61" s="167"/>
      <c r="AS61" s="167"/>
      <c r="AT61" s="168"/>
      <c r="AU61" s="365">
        <v>60</v>
      </c>
      <c r="AV61" s="365"/>
      <c r="AW61" s="365"/>
      <c r="AX61" s="366"/>
      <c r="AY61">
        <f t="shared" si="7"/>
        <v>1</v>
      </c>
    </row>
    <row r="62" spans="1:51" ht="84.75"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v>106</v>
      </c>
      <c r="AF62" s="365"/>
      <c r="AG62" s="365"/>
      <c r="AH62" s="365"/>
      <c r="AI62" s="364">
        <v>121.7</v>
      </c>
      <c r="AJ62" s="365"/>
      <c r="AK62" s="365"/>
      <c r="AL62" s="365"/>
      <c r="AM62" s="364">
        <v>112.5</v>
      </c>
      <c r="AN62" s="365"/>
      <c r="AO62" s="365"/>
      <c r="AP62" s="365"/>
      <c r="AQ62" s="166" t="s">
        <v>714</v>
      </c>
      <c r="AR62" s="167"/>
      <c r="AS62" s="167"/>
      <c r="AT62" s="168"/>
      <c r="AU62" s="365" t="s">
        <v>714</v>
      </c>
      <c r="AV62" s="365"/>
      <c r="AW62" s="365"/>
      <c r="AX62" s="366"/>
      <c r="AY62">
        <f t="shared" si="7"/>
        <v>1</v>
      </c>
    </row>
    <row r="63" spans="1:51" ht="33" customHeight="1" x14ac:dyDescent="0.15">
      <c r="A63" s="895" t="s">
        <v>374</v>
      </c>
      <c r="B63" s="896"/>
      <c r="C63" s="896"/>
      <c r="D63" s="896"/>
      <c r="E63" s="896"/>
      <c r="F63" s="897"/>
      <c r="G63" s="901" t="s">
        <v>730</v>
      </c>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1</v>
      </c>
    </row>
    <row r="64" spans="1:51" ht="23.25" customHeight="1" thickBo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1</v>
      </c>
    </row>
    <row r="65" spans="1:51" ht="18.75" hidden="1" customHeight="1" x14ac:dyDescent="0.15">
      <c r="A65" s="856" t="s">
        <v>345</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340</v>
      </c>
      <c r="X65" s="868"/>
      <c r="Y65" s="871"/>
      <c r="Z65" s="871"/>
      <c r="AA65" s="872"/>
      <c r="AB65" s="865" t="s">
        <v>11</v>
      </c>
      <c r="AC65" s="861"/>
      <c r="AD65" s="862"/>
      <c r="AE65" s="335" t="s">
        <v>384</v>
      </c>
      <c r="AF65" s="335"/>
      <c r="AG65" s="335"/>
      <c r="AH65" s="335"/>
      <c r="AI65" s="335" t="s">
        <v>406</v>
      </c>
      <c r="AJ65" s="335"/>
      <c r="AK65" s="335"/>
      <c r="AL65" s="335"/>
      <c r="AM65" s="335" t="s">
        <v>503</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343</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364</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364</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365</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350</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363</v>
      </c>
      <c r="X70" s="942"/>
      <c r="Y70" s="947" t="s">
        <v>12</v>
      </c>
      <c r="Z70" s="947"/>
      <c r="AA70" s="948"/>
      <c r="AB70" s="949" t="s">
        <v>364</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364</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365</v>
      </c>
      <c r="AC72" s="973"/>
      <c r="AD72" s="973"/>
      <c r="AE72" s="372"/>
      <c r="AF72" s="373"/>
      <c r="AG72" s="373"/>
      <c r="AH72" s="373"/>
      <c r="AI72" s="372"/>
      <c r="AJ72" s="373"/>
      <c r="AK72" s="373"/>
      <c r="AL72" s="373"/>
      <c r="AM72" s="372"/>
      <c r="AN72" s="373"/>
      <c r="AO72" s="373"/>
      <c r="AP72" s="936"/>
      <c r="AQ72" s="364"/>
      <c r="AR72" s="365"/>
      <c r="AS72" s="365"/>
      <c r="AT72" s="814"/>
      <c r="AU72" s="365"/>
      <c r="AV72" s="365"/>
      <c r="AW72" s="365"/>
      <c r="AX72" s="366"/>
      <c r="AY72">
        <f t="shared" si="8"/>
        <v>0</v>
      </c>
    </row>
    <row r="73" spans="1:51" ht="18.75" hidden="1" customHeight="1" x14ac:dyDescent="0.15">
      <c r="A73" s="835" t="s">
        <v>345</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384</v>
      </c>
      <c r="AF73" s="335"/>
      <c r="AG73" s="335"/>
      <c r="AH73" s="335"/>
      <c r="AI73" s="335" t="s">
        <v>406</v>
      </c>
      <c r="AJ73" s="335"/>
      <c r="AK73" s="335"/>
      <c r="AL73" s="335"/>
      <c r="AM73" s="335" t="s">
        <v>503</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8"/>
      <c r="B76" s="839"/>
      <c r="C76" s="839"/>
      <c r="D76" s="839"/>
      <c r="E76" s="839"/>
      <c r="F76" s="840"/>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8"/>
      <c r="B77" s="839"/>
      <c r="C77" s="839"/>
      <c r="D77" s="839"/>
      <c r="E77" s="839"/>
      <c r="F77" s="840"/>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0" t="s">
        <v>377</v>
      </c>
      <c r="B78" s="911"/>
      <c r="C78" s="911"/>
      <c r="D78" s="911"/>
      <c r="E78" s="908" t="s">
        <v>323</v>
      </c>
      <c r="F78" s="909"/>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339</v>
      </c>
      <c r="AP79" s="127"/>
      <c r="AQ79" s="127"/>
      <c r="AR79" s="76" t="s">
        <v>337</v>
      </c>
      <c r="AS79" s="126"/>
      <c r="AT79" s="127"/>
      <c r="AU79" s="127"/>
      <c r="AV79" s="127"/>
      <c r="AW79" s="127"/>
      <c r="AX79" s="128"/>
      <c r="AY79">
        <f>COUNTIF($AR$79,"☑")</f>
        <v>0</v>
      </c>
    </row>
    <row r="80" spans="1:51" ht="18.75" hidden="1" customHeight="1" x14ac:dyDescent="0.15">
      <c r="A80" s="518" t="s">
        <v>147</v>
      </c>
      <c r="B80" s="844" t="s">
        <v>336</v>
      </c>
      <c r="C80" s="845"/>
      <c r="D80" s="845"/>
      <c r="E80" s="845"/>
      <c r="F80" s="846"/>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0"/>
      <c r="AY80">
        <f>COUNTA($G$82)</f>
        <v>0</v>
      </c>
    </row>
    <row r="81" spans="1:60" ht="22.5" hidden="1" customHeight="1" x14ac:dyDescent="0.15">
      <c r="A81" s="519"/>
      <c r="B81" s="847"/>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384</v>
      </c>
      <c r="AF85" s="335"/>
      <c r="AG85" s="335"/>
      <c r="AH85" s="335"/>
      <c r="AI85" s="335" t="s">
        <v>406</v>
      </c>
      <c r="AJ85" s="335"/>
      <c r="AK85" s="335"/>
      <c r="AL85" s="335"/>
      <c r="AM85" s="335" t="s">
        <v>503</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9"/>
      <c r="R87" s="799"/>
      <c r="S87" s="799"/>
      <c r="T87" s="799"/>
      <c r="U87" s="799"/>
      <c r="V87" s="799"/>
      <c r="W87" s="799"/>
      <c r="X87" s="800"/>
      <c r="Y87" s="754" t="s">
        <v>62</v>
      </c>
      <c r="Z87" s="755"/>
      <c r="AA87" s="756"/>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1"/>
      <c r="Q88" s="801"/>
      <c r="R88" s="801"/>
      <c r="S88" s="801"/>
      <c r="T88" s="801"/>
      <c r="U88" s="801"/>
      <c r="V88" s="801"/>
      <c r="W88" s="801"/>
      <c r="X88" s="802"/>
      <c r="Y88" s="731" t="s">
        <v>54</v>
      </c>
      <c r="Z88" s="732"/>
      <c r="AA88" s="733"/>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3"/>
      <c r="Y89" s="731" t="s">
        <v>13</v>
      </c>
      <c r="Z89" s="732"/>
      <c r="AA89" s="733"/>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384</v>
      </c>
      <c r="AF90" s="335"/>
      <c r="AG90" s="335"/>
      <c r="AH90" s="335"/>
      <c r="AI90" s="335" t="s">
        <v>406</v>
      </c>
      <c r="AJ90" s="335"/>
      <c r="AK90" s="335"/>
      <c r="AL90" s="335"/>
      <c r="AM90" s="335" t="s">
        <v>503</v>
      </c>
      <c r="AN90" s="335"/>
      <c r="AO90" s="335"/>
      <c r="AP90" s="335"/>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9"/>
      <c r="R92" s="799"/>
      <c r="S92" s="799"/>
      <c r="T92" s="799"/>
      <c r="U92" s="799"/>
      <c r="V92" s="799"/>
      <c r="W92" s="799"/>
      <c r="X92" s="800"/>
      <c r="Y92" s="754" t="s">
        <v>62</v>
      </c>
      <c r="Z92" s="755"/>
      <c r="AA92" s="756"/>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1"/>
      <c r="Q93" s="801"/>
      <c r="R93" s="801"/>
      <c r="S93" s="801"/>
      <c r="T93" s="801"/>
      <c r="U93" s="801"/>
      <c r="V93" s="801"/>
      <c r="W93" s="801"/>
      <c r="X93" s="802"/>
      <c r="Y93" s="731" t="s">
        <v>54</v>
      </c>
      <c r="Z93" s="732"/>
      <c r="AA93" s="733"/>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3"/>
      <c r="Y94" s="731" t="s">
        <v>13</v>
      </c>
      <c r="Z94" s="732"/>
      <c r="AA94" s="733"/>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384</v>
      </c>
      <c r="AF95" s="335"/>
      <c r="AG95" s="335"/>
      <c r="AH95" s="335"/>
      <c r="AI95" s="335" t="s">
        <v>406</v>
      </c>
      <c r="AJ95" s="335"/>
      <c r="AK95" s="335"/>
      <c r="AL95" s="335"/>
      <c r="AM95" s="335" t="s">
        <v>503</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9"/>
      <c r="R97" s="799"/>
      <c r="S97" s="799"/>
      <c r="T97" s="799"/>
      <c r="U97" s="799"/>
      <c r="V97" s="799"/>
      <c r="W97" s="799"/>
      <c r="X97" s="800"/>
      <c r="Y97" s="754" t="s">
        <v>62</v>
      </c>
      <c r="Z97" s="755"/>
      <c r="AA97" s="756"/>
      <c r="AB97" s="404"/>
      <c r="AC97" s="405"/>
      <c r="AD97" s="406"/>
      <c r="AE97" s="364"/>
      <c r="AF97" s="365"/>
      <c r="AG97" s="365"/>
      <c r="AH97" s="814"/>
      <c r="AI97" s="364"/>
      <c r="AJ97" s="365"/>
      <c r="AK97" s="365"/>
      <c r="AL97" s="81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1"/>
      <c r="Q98" s="801"/>
      <c r="R98" s="801"/>
      <c r="S98" s="801"/>
      <c r="T98" s="801"/>
      <c r="U98" s="801"/>
      <c r="V98" s="801"/>
      <c r="W98" s="801"/>
      <c r="X98" s="802"/>
      <c r="Y98" s="731" t="s">
        <v>54</v>
      </c>
      <c r="Z98" s="732"/>
      <c r="AA98" s="733"/>
      <c r="AB98" s="300"/>
      <c r="AC98" s="301"/>
      <c r="AD98" s="302"/>
      <c r="AE98" s="364"/>
      <c r="AF98" s="365"/>
      <c r="AG98" s="365"/>
      <c r="AH98" s="814"/>
      <c r="AI98" s="364"/>
      <c r="AJ98" s="365"/>
      <c r="AK98" s="365"/>
      <c r="AL98" s="81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2.25" customHeight="1" x14ac:dyDescent="0.15">
      <c r="A100" s="830" t="s">
        <v>346</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384</v>
      </c>
      <c r="AF100" s="822"/>
      <c r="AG100" s="822"/>
      <c r="AH100" s="823"/>
      <c r="AI100" s="821" t="s">
        <v>406</v>
      </c>
      <c r="AJ100" s="822"/>
      <c r="AK100" s="822"/>
      <c r="AL100" s="823"/>
      <c r="AM100" s="821" t="s">
        <v>503</v>
      </c>
      <c r="AN100" s="822"/>
      <c r="AO100" s="822"/>
      <c r="AP100" s="823"/>
      <c r="AQ100" s="924" t="s">
        <v>411</v>
      </c>
      <c r="AR100" s="925"/>
      <c r="AS100" s="925"/>
      <c r="AT100" s="926"/>
      <c r="AU100" s="924" t="s">
        <v>535</v>
      </c>
      <c r="AV100" s="925"/>
      <c r="AW100" s="925"/>
      <c r="AX100" s="927"/>
    </row>
    <row r="101" spans="1:60" ht="25.5" customHeight="1" x14ac:dyDescent="0.15">
      <c r="A101" s="490"/>
      <c r="B101" s="491"/>
      <c r="C101" s="491"/>
      <c r="D101" s="491"/>
      <c r="E101" s="491"/>
      <c r="F101" s="492"/>
      <c r="G101" s="191" t="s">
        <v>731</v>
      </c>
      <c r="H101" s="191"/>
      <c r="I101" s="191"/>
      <c r="J101" s="191"/>
      <c r="K101" s="191"/>
      <c r="L101" s="191"/>
      <c r="M101" s="191"/>
      <c r="N101" s="191"/>
      <c r="O101" s="191"/>
      <c r="P101" s="191"/>
      <c r="Q101" s="191"/>
      <c r="R101" s="191"/>
      <c r="S101" s="191"/>
      <c r="T101" s="191"/>
      <c r="U101" s="191"/>
      <c r="V101" s="191"/>
      <c r="W101" s="191"/>
      <c r="X101" s="233"/>
      <c r="Y101" s="813" t="s">
        <v>55</v>
      </c>
      <c r="Z101" s="717"/>
      <c r="AA101" s="718"/>
      <c r="AB101" s="550" t="s">
        <v>732</v>
      </c>
      <c r="AC101" s="550"/>
      <c r="AD101" s="550"/>
      <c r="AE101" s="358">
        <v>4915</v>
      </c>
      <c r="AF101" s="358"/>
      <c r="AG101" s="358"/>
      <c r="AH101" s="358"/>
      <c r="AI101" s="358">
        <v>4520</v>
      </c>
      <c r="AJ101" s="358"/>
      <c r="AK101" s="358"/>
      <c r="AL101" s="358"/>
      <c r="AM101" s="358">
        <v>8717</v>
      </c>
      <c r="AN101" s="358"/>
      <c r="AO101" s="358"/>
      <c r="AP101" s="358"/>
      <c r="AQ101" s="358" t="s">
        <v>758</v>
      </c>
      <c r="AR101" s="358"/>
      <c r="AS101" s="358"/>
      <c r="AT101" s="358"/>
      <c r="AU101" s="364" t="s">
        <v>758</v>
      </c>
      <c r="AV101" s="365"/>
      <c r="AW101" s="365"/>
      <c r="AX101" s="366"/>
    </row>
    <row r="102" spans="1:60" ht="25.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732</v>
      </c>
      <c r="AC102" s="550"/>
      <c r="AD102" s="550"/>
      <c r="AE102" s="358">
        <v>3000</v>
      </c>
      <c r="AF102" s="358"/>
      <c r="AG102" s="358"/>
      <c r="AH102" s="358"/>
      <c r="AI102" s="358">
        <v>3000</v>
      </c>
      <c r="AJ102" s="358"/>
      <c r="AK102" s="358"/>
      <c r="AL102" s="358"/>
      <c r="AM102" s="358">
        <v>3500</v>
      </c>
      <c r="AN102" s="358"/>
      <c r="AO102" s="358"/>
      <c r="AP102" s="358"/>
      <c r="AQ102" s="358">
        <v>7000</v>
      </c>
      <c r="AR102" s="358"/>
      <c r="AS102" s="358"/>
      <c r="AT102" s="358"/>
      <c r="AU102" s="372">
        <v>7000</v>
      </c>
      <c r="AV102" s="373"/>
      <c r="AW102" s="373"/>
      <c r="AX102" s="928"/>
    </row>
    <row r="103" spans="1:60" ht="32.25" customHeight="1" x14ac:dyDescent="0.15">
      <c r="A103" s="487" t="s">
        <v>346</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384</v>
      </c>
      <c r="AF103" s="335"/>
      <c r="AG103" s="335"/>
      <c r="AH103" s="335"/>
      <c r="AI103" s="335" t="s">
        <v>406</v>
      </c>
      <c r="AJ103" s="335"/>
      <c r="AK103" s="335"/>
      <c r="AL103" s="335"/>
      <c r="AM103" s="335" t="s">
        <v>503</v>
      </c>
      <c r="AN103" s="335"/>
      <c r="AO103" s="335"/>
      <c r="AP103" s="335"/>
      <c r="AQ103" s="361" t="s">
        <v>411</v>
      </c>
      <c r="AR103" s="362"/>
      <c r="AS103" s="362"/>
      <c r="AT103" s="362"/>
      <c r="AU103" s="361" t="s">
        <v>535</v>
      </c>
      <c r="AV103" s="362"/>
      <c r="AW103" s="362"/>
      <c r="AX103" s="363"/>
      <c r="AY103">
        <f>COUNTA($G$104)</f>
        <v>1</v>
      </c>
    </row>
    <row r="104" spans="1:60" ht="46.5" customHeight="1" x14ac:dyDescent="0.15">
      <c r="A104" s="490"/>
      <c r="B104" s="491"/>
      <c r="C104" s="491"/>
      <c r="D104" s="491"/>
      <c r="E104" s="491"/>
      <c r="F104" s="492"/>
      <c r="G104" s="191" t="s">
        <v>847</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732</v>
      </c>
      <c r="AC104" s="471"/>
      <c r="AD104" s="472"/>
      <c r="AE104" s="358">
        <v>81</v>
      </c>
      <c r="AF104" s="358"/>
      <c r="AG104" s="358"/>
      <c r="AH104" s="358"/>
      <c r="AI104" s="358">
        <v>65</v>
      </c>
      <c r="AJ104" s="358"/>
      <c r="AK104" s="358"/>
      <c r="AL104" s="358"/>
      <c r="AM104" s="358">
        <v>655</v>
      </c>
      <c r="AN104" s="358"/>
      <c r="AO104" s="358"/>
      <c r="AP104" s="358"/>
      <c r="AQ104" s="358" t="s">
        <v>758</v>
      </c>
      <c r="AR104" s="358"/>
      <c r="AS104" s="358"/>
      <c r="AT104" s="358"/>
      <c r="AU104" s="358" t="s">
        <v>758</v>
      </c>
      <c r="AV104" s="358"/>
      <c r="AW104" s="358"/>
      <c r="AX104" s="359"/>
      <c r="AY104">
        <f>$AY$103</f>
        <v>1</v>
      </c>
    </row>
    <row r="105" spans="1:60" ht="47.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732</v>
      </c>
      <c r="AC105" s="405"/>
      <c r="AD105" s="406"/>
      <c r="AE105" s="358">
        <v>80</v>
      </c>
      <c r="AF105" s="358"/>
      <c r="AG105" s="358"/>
      <c r="AH105" s="358"/>
      <c r="AI105" s="358">
        <v>80</v>
      </c>
      <c r="AJ105" s="358"/>
      <c r="AK105" s="358"/>
      <c r="AL105" s="358"/>
      <c r="AM105" s="358">
        <v>220</v>
      </c>
      <c r="AN105" s="358"/>
      <c r="AO105" s="358"/>
      <c r="AP105" s="358"/>
      <c r="AQ105" s="358">
        <v>10800</v>
      </c>
      <c r="AR105" s="358"/>
      <c r="AS105" s="358"/>
      <c r="AT105" s="358"/>
      <c r="AU105" s="358" t="s">
        <v>758</v>
      </c>
      <c r="AV105" s="358"/>
      <c r="AW105" s="358"/>
      <c r="AX105" s="359"/>
      <c r="AY105">
        <f>$AY$103</f>
        <v>1</v>
      </c>
    </row>
    <row r="106" spans="1:60" ht="31.5" customHeight="1" x14ac:dyDescent="0.15">
      <c r="A106" s="487" t="s">
        <v>346</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384</v>
      </c>
      <c r="AF106" s="335"/>
      <c r="AG106" s="335"/>
      <c r="AH106" s="335"/>
      <c r="AI106" s="335" t="s">
        <v>406</v>
      </c>
      <c r="AJ106" s="335"/>
      <c r="AK106" s="335"/>
      <c r="AL106" s="335"/>
      <c r="AM106" s="335" t="s">
        <v>503</v>
      </c>
      <c r="AN106" s="335"/>
      <c r="AO106" s="335"/>
      <c r="AP106" s="335"/>
      <c r="AQ106" s="361" t="s">
        <v>411</v>
      </c>
      <c r="AR106" s="362"/>
      <c r="AS106" s="362"/>
      <c r="AT106" s="362"/>
      <c r="AU106" s="361" t="s">
        <v>535</v>
      </c>
      <c r="AV106" s="362"/>
      <c r="AW106" s="362"/>
      <c r="AX106" s="363"/>
      <c r="AY106">
        <f>COUNTA($G$107)</f>
        <v>1</v>
      </c>
    </row>
    <row r="107" spans="1:60" ht="23.25" customHeight="1" x14ac:dyDescent="0.15">
      <c r="A107" s="490"/>
      <c r="B107" s="491"/>
      <c r="C107" s="491"/>
      <c r="D107" s="491"/>
      <c r="E107" s="491"/>
      <c r="F107" s="492"/>
      <c r="G107" s="191" t="s">
        <v>819</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733</v>
      </c>
      <c r="AC107" s="471"/>
      <c r="AD107" s="472"/>
      <c r="AE107" s="358">
        <v>706</v>
      </c>
      <c r="AF107" s="358"/>
      <c r="AG107" s="358"/>
      <c r="AH107" s="358"/>
      <c r="AI107" s="358">
        <v>638</v>
      </c>
      <c r="AJ107" s="358"/>
      <c r="AK107" s="358"/>
      <c r="AL107" s="358"/>
      <c r="AM107" s="358">
        <v>761</v>
      </c>
      <c r="AN107" s="358"/>
      <c r="AO107" s="358"/>
      <c r="AP107" s="358"/>
      <c r="AQ107" s="358" t="s">
        <v>758</v>
      </c>
      <c r="AR107" s="358"/>
      <c r="AS107" s="358"/>
      <c r="AT107" s="358"/>
      <c r="AU107" s="358" t="s">
        <v>758</v>
      </c>
      <c r="AV107" s="358"/>
      <c r="AW107" s="358"/>
      <c r="AX107" s="359"/>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t="s">
        <v>733</v>
      </c>
      <c r="AC108" s="405"/>
      <c r="AD108" s="406"/>
      <c r="AE108" s="358">
        <v>700</v>
      </c>
      <c r="AF108" s="358"/>
      <c r="AG108" s="358"/>
      <c r="AH108" s="358"/>
      <c r="AI108" s="358">
        <v>700</v>
      </c>
      <c r="AJ108" s="358"/>
      <c r="AK108" s="358"/>
      <c r="AL108" s="358"/>
      <c r="AM108" s="358">
        <v>700</v>
      </c>
      <c r="AN108" s="358"/>
      <c r="AO108" s="358"/>
      <c r="AP108" s="358"/>
      <c r="AQ108" s="358">
        <v>700</v>
      </c>
      <c r="AR108" s="358"/>
      <c r="AS108" s="358"/>
      <c r="AT108" s="358"/>
      <c r="AU108" s="358">
        <v>700</v>
      </c>
      <c r="AV108" s="358"/>
      <c r="AW108" s="358"/>
      <c r="AX108" s="359"/>
      <c r="AY108">
        <f>$AY$106</f>
        <v>1</v>
      </c>
    </row>
    <row r="109" spans="1:60" ht="31.5" hidden="1" customHeight="1" x14ac:dyDescent="0.15">
      <c r="A109" s="487" t="s">
        <v>346</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384</v>
      </c>
      <c r="AF109" s="335"/>
      <c r="AG109" s="335"/>
      <c r="AH109" s="335"/>
      <c r="AI109" s="335" t="s">
        <v>406</v>
      </c>
      <c r="AJ109" s="335"/>
      <c r="AK109" s="335"/>
      <c r="AL109" s="335"/>
      <c r="AM109" s="335" t="s">
        <v>503</v>
      </c>
      <c r="AN109" s="335"/>
      <c r="AO109" s="335"/>
      <c r="AP109" s="335"/>
      <c r="AQ109" s="361" t="s">
        <v>411</v>
      </c>
      <c r="AR109" s="362"/>
      <c r="AS109" s="362"/>
      <c r="AT109" s="362"/>
      <c r="AU109" s="361" t="s">
        <v>535</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346</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384</v>
      </c>
      <c r="AF112" s="335"/>
      <c r="AG112" s="335"/>
      <c r="AH112" s="335"/>
      <c r="AI112" s="335" t="s">
        <v>406</v>
      </c>
      <c r="AJ112" s="335"/>
      <c r="AK112" s="335"/>
      <c r="AL112" s="335"/>
      <c r="AM112" s="335" t="s">
        <v>503</v>
      </c>
      <c r="AN112" s="335"/>
      <c r="AO112" s="335"/>
      <c r="AP112" s="335"/>
      <c r="AQ112" s="361" t="s">
        <v>411</v>
      </c>
      <c r="AR112" s="362"/>
      <c r="AS112" s="362"/>
      <c r="AT112" s="362"/>
      <c r="AU112" s="361" t="s">
        <v>535</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814"/>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6.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v>4382</v>
      </c>
      <c r="AF116" s="358"/>
      <c r="AG116" s="358"/>
      <c r="AH116" s="358"/>
      <c r="AI116" s="358">
        <v>5259</v>
      </c>
      <c r="AJ116" s="358"/>
      <c r="AK116" s="358"/>
      <c r="AL116" s="358"/>
      <c r="AM116" s="358">
        <v>109255</v>
      </c>
      <c r="AN116" s="358"/>
      <c r="AO116" s="358"/>
      <c r="AP116" s="358"/>
      <c r="AQ116" s="364">
        <v>20713</v>
      </c>
      <c r="AR116" s="365"/>
      <c r="AS116" s="365"/>
      <c r="AT116" s="365"/>
      <c r="AU116" s="365"/>
      <c r="AV116" s="365"/>
      <c r="AW116" s="365"/>
      <c r="AX116" s="366"/>
    </row>
    <row r="117" spans="1:51" ht="62.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360" t="s">
        <v>821</v>
      </c>
      <c r="AF117" s="306"/>
      <c r="AG117" s="306"/>
      <c r="AH117" s="306"/>
      <c r="AI117" s="360" t="s">
        <v>822</v>
      </c>
      <c r="AJ117" s="306"/>
      <c r="AK117" s="306"/>
      <c r="AL117" s="306"/>
      <c r="AM117" s="360" t="s">
        <v>823</v>
      </c>
      <c r="AN117" s="306"/>
      <c r="AO117" s="306"/>
      <c r="AP117" s="306"/>
      <c r="AQ117" s="360" t="s">
        <v>824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1</v>
      </c>
    </row>
    <row r="119" spans="1:51" ht="61.5" customHeight="1" x14ac:dyDescent="0.15">
      <c r="A119" s="292"/>
      <c r="B119" s="293"/>
      <c r="C119" s="293"/>
      <c r="D119" s="293"/>
      <c r="E119" s="293"/>
      <c r="F119" s="294"/>
      <c r="G119" s="351" t="s">
        <v>845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735</v>
      </c>
      <c r="AC119" s="301"/>
      <c r="AD119" s="302"/>
      <c r="AE119" s="358">
        <v>555802</v>
      </c>
      <c r="AF119" s="358"/>
      <c r="AG119" s="358"/>
      <c r="AH119" s="358"/>
      <c r="AI119" s="358">
        <v>588015</v>
      </c>
      <c r="AJ119" s="358"/>
      <c r="AK119" s="358"/>
      <c r="AL119" s="358"/>
      <c r="AM119" s="358">
        <v>1024690</v>
      </c>
      <c r="AN119" s="358"/>
      <c r="AO119" s="358"/>
      <c r="AP119" s="358"/>
      <c r="AQ119" s="358">
        <v>210000</v>
      </c>
      <c r="AR119" s="358"/>
      <c r="AS119" s="358"/>
      <c r="AT119" s="358"/>
      <c r="AU119" s="358"/>
      <c r="AV119" s="358"/>
      <c r="AW119" s="358"/>
      <c r="AX119" s="359"/>
      <c r="AY119">
        <f>$AY$118</f>
        <v>1</v>
      </c>
    </row>
    <row r="120" spans="1:51" ht="83.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360" t="s">
        <v>825</v>
      </c>
      <c r="AF120" s="306"/>
      <c r="AG120" s="306"/>
      <c r="AH120" s="306"/>
      <c r="AI120" s="360" t="s">
        <v>826</v>
      </c>
      <c r="AJ120" s="306"/>
      <c r="AK120" s="306"/>
      <c r="AL120" s="306"/>
      <c r="AM120" s="360" t="s">
        <v>827</v>
      </c>
      <c r="AN120" s="306"/>
      <c r="AO120" s="306"/>
      <c r="AP120" s="306"/>
      <c r="AQ120" s="360" t="s">
        <v>846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738</v>
      </c>
      <c r="AC122" s="301"/>
      <c r="AD122" s="302"/>
      <c r="AE122" s="358">
        <v>17895719</v>
      </c>
      <c r="AF122" s="358"/>
      <c r="AG122" s="358"/>
      <c r="AH122" s="358"/>
      <c r="AI122" s="358">
        <v>19867239</v>
      </c>
      <c r="AJ122" s="358"/>
      <c r="AK122" s="358"/>
      <c r="AL122" s="358"/>
      <c r="AM122" s="358" t="s">
        <v>758</v>
      </c>
      <c r="AN122" s="358"/>
      <c r="AO122" s="358"/>
      <c r="AP122" s="358"/>
      <c r="AQ122" s="358" t="s">
        <v>758</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736</v>
      </c>
      <c r="AC123" s="343"/>
      <c r="AD123" s="344"/>
      <c r="AE123" s="360" t="s">
        <v>828</v>
      </c>
      <c r="AF123" s="306"/>
      <c r="AG123" s="306"/>
      <c r="AH123" s="306"/>
      <c r="AI123" s="360" t="s">
        <v>829</v>
      </c>
      <c r="AJ123" s="306"/>
      <c r="AK123" s="306"/>
      <c r="AL123" s="306"/>
      <c r="AM123" s="306" t="s">
        <v>759</v>
      </c>
      <c r="AN123" s="306"/>
      <c r="AO123" s="306"/>
      <c r="AP123" s="306"/>
      <c r="AQ123" s="306" t="s">
        <v>759</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740</v>
      </c>
      <c r="AC125" s="301"/>
      <c r="AD125" s="302"/>
      <c r="AE125" s="358">
        <v>29000</v>
      </c>
      <c r="AF125" s="358"/>
      <c r="AG125" s="358"/>
      <c r="AH125" s="358"/>
      <c r="AI125" s="358">
        <v>59698</v>
      </c>
      <c r="AJ125" s="358"/>
      <c r="AK125" s="358"/>
      <c r="AL125" s="358"/>
      <c r="AM125" s="358">
        <v>46730</v>
      </c>
      <c r="AN125" s="358"/>
      <c r="AO125" s="358"/>
      <c r="AP125" s="358"/>
      <c r="AQ125" s="358">
        <v>57121</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736</v>
      </c>
      <c r="AC126" s="343"/>
      <c r="AD126" s="344"/>
      <c r="AE126" s="360" t="s">
        <v>830</v>
      </c>
      <c r="AF126" s="306"/>
      <c r="AG126" s="306"/>
      <c r="AH126" s="306"/>
      <c r="AI126" s="360" t="s">
        <v>831</v>
      </c>
      <c r="AJ126" s="306"/>
      <c r="AK126" s="306"/>
      <c r="AL126" s="306"/>
      <c r="AM126" s="360" t="s">
        <v>832</v>
      </c>
      <c r="AN126" s="306"/>
      <c r="AO126" s="306"/>
      <c r="AP126" s="306"/>
      <c r="AQ126" s="360" t="s">
        <v>833</v>
      </c>
      <c r="AR126" s="306"/>
      <c r="AS126" s="306"/>
      <c r="AT126" s="306"/>
      <c r="AU126" s="306"/>
      <c r="AV126" s="306"/>
      <c r="AW126" s="306"/>
      <c r="AX126" s="307"/>
      <c r="AY126">
        <f>$AY$124</f>
        <v>1</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399</v>
      </c>
      <c r="B130" s="989"/>
      <c r="C130" s="988" t="s">
        <v>236</v>
      </c>
      <c r="D130" s="989"/>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v>3</v>
      </c>
      <c r="AV133" s="178"/>
      <c r="AW133" s="179" t="s">
        <v>179</v>
      </c>
      <c r="AX133" s="180"/>
      <c r="AY133">
        <f>$AY$132</f>
        <v>1</v>
      </c>
    </row>
    <row r="134" spans="1:51" ht="39.75" customHeight="1" x14ac:dyDescent="0.15">
      <c r="A134" s="992"/>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365</v>
      </c>
      <c r="AC134" s="224"/>
      <c r="AD134" s="224"/>
      <c r="AE134" s="266">
        <v>19.100000000000001</v>
      </c>
      <c r="AF134" s="167"/>
      <c r="AG134" s="167"/>
      <c r="AH134" s="167"/>
      <c r="AI134" s="266">
        <v>20.2</v>
      </c>
      <c r="AJ134" s="167"/>
      <c r="AK134" s="167"/>
      <c r="AL134" s="167"/>
      <c r="AM134" s="266"/>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365</v>
      </c>
      <c r="AC135" s="175"/>
      <c r="AD135" s="175"/>
      <c r="AE135" s="266">
        <v>13.9</v>
      </c>
      <c r="AF135" s="167"/>
      <c r="AG135" s="167"/>
      <c r="AH135" s="167"/>
      <c r="AI135" s="266">
        <v>19.100000000000001</v>
      </c>
      <c r="AJ135" s="167"/>
      <c r="AK135" s="167"/>
      <c r="AL135" s="167"/>
      <c r="AM135" s="266">
        <v>34.5</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772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665</v>
      </c>
      <c r="D430" s="251"/>
      <c r="E430" s="239" t="s">
        <v>393</v>
      </c>
      <c r="F430" s="447"/>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2"/>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758</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758</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758</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2"/>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758</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758</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758</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759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4.7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756</v>
      </c>
      <c r="AE702" s="894"/>
      <c r="AF702" s="894"/>
      <c r="AG702" s="883" t="s">
        <v>760</v>
      </c>
      <c r="AH702" s="884"/>
      <c r="AI702" s="884"/>
      <c r="AJ702" s="884"/>
      <c r="AK702" s="884"/>
      <c r="AL702" s="884"/>
      <c r="AM702" s="884"/>
      <c r="AN702" s="884"/>
      <c r="AO702" s="884"/>
      <c r="AP702" s="884"/>
      <c r="AQ702" s="884"/>
      <c r="AR702" s="884"/>
      <c r="AS702" s="884"/>
      <c r="AT702" s="884"/>
      <c r="AU702" s="884"/>
      <c r="AV702" s="884"/>
      <c r="AW702" s="884"/>
      <c r="AX702" s="885"/>
    </row>
    <row r="703" spans="1:51" ht="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756</v>
      </c>
      <c r="AE703" s="185"/>
      <c r="AF703" s="185"/>
      <c r="AG703" s="666" t="s">
        <v>761</v>
      </c>
      <c r="AH703" s="667"/>
      <c r="AI703" s="667"/>
      <c r="AJ703" s="667"/>
      <c r="AK703" s="667"/>
      <c r="AL703" s="667"/>
      <c r="AM703" s="667"/>
      <c r="AN703" s="667"/>
      <c r="AO703" s="667"/>
      <c r="AP703" s="667"/>
      <c r="AQ703" s="667"/>
      <c r="AR703" s="667"/>
      <c r="AS703" s="667"/>
      <c r="AT703" s="667"/>
      <c r="AU703" s="667"/>
      <c r="AV703" s="667"/>
      <c r="AW703" s="667"/>
      <c r="AX703" s="668"/>
    </row>
    <row r="704" spans="1:51" ht="96.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756</v>
      </c>
      <c r="AE704" s="585"/>
      <c r="AF704" s="585"/>
      <c r="AG704" s="427" t="s">
        <v>762</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756</v>
      </c>
      <c r="AE705" s="735"/>
      <c r="AF705" s="735"/>
      <c r="AG705" s="190" t="s">
        <v>765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375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764</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315</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763</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8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756</v>
      </c>
      <c r="AE708" s="670"/>
      <c r="AF708" s="670"/>
      <c r="AG708" s="525" t="s">
        <v>766</v>
      </c>
      <c r="AH708" s="526"/>
      <c r="AI708" s="526"/>
      <c r="AJ708" s="526"/>
      <c r="AK708" s="526"/>
      <c r="AL708" s="526"/>
      <c r="AM708" s="526"/>
      <c r="AN708" s="526"/>
      <c r="AO708" s="526"/>
      <c r="AP708" s="526"/>
      <c r="AQ708" s="526"/>
      <c r="AR708" s="526"/>
      <c r="AS708" s="526"/>
      <c r="AT708" s="526"/>
      <c r="AU708" s="526"/>
      <c r="AV708" s="526"/>
      <c r="AW708" s="526"/>
      <c r="AX708" s="527"/>
    </row>
    <row r="709" spans="1:50" ht="95.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756</v>
      </c>
      <c r="AE709" s="185"/>
      <c r="AF709" s="185"/>
      <c r="AG709" s="666" t="s">
        <v>767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768</v>
      </c>
      <c r="AE710" s="185"/>
      <c r="AF710" s="185"/>
      <c r="AG710" s="666" t="s">
        <v>759</v>
      </c>
      <c r="AH710" s="667"/>
      <c r="AI710" s="667"/>
      <c r="AJ710" s="667"/>
      <c r="AK710" s="667"/>
      <c r="AL710" s="667"/>
      <c r="AM710" s="667"/>
      <c r="AN710" s="667"/>
      <c r="AO710" s="667"/>
      <c r="AP710" s="667"/>
      <c r="AQ710" s="667"/>
      <c r="AR710" s="667"/>
      <c r="AS710" s="667"/>
      <c r="AT710" s="667"/>
      <c r="AU710" s="667"/>
      <c r="AV710" s="667"/>
      <c r="AW710" s="667"/>
      <c r="AX710" s="668"/>
    </row>
    <row r="711" spans="1:50" ht="30.7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756</v>
      </c>
      <c r="AE711" s="185"/>
      <c r="AF711" s="185"/>
      <c r="AG711" s="666" t="s">
        <v>769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768</v>
      </c>
      <c r="AE712" s="585"/>
      <c r="AF712" s="585"/>
      <c r="AG712" s="593" t="s">
        <v>848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768</v>
      </c>
      <c r="AE713" s="185"/>
      <c r="AF713" s="186"/>
      <c r="AG713" s="666" t="s">
        <v>848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768</v>
      </c>
      <c r="AE714" s="591"/>
      <c r="AF714" s="592"/>
      <c r="AG714" s="691" t="s">
        <v>848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770</v>
      </c>
      <c r="AE715" s="670"/>
      <c r="AF715" s="776"/>
      <c r="AG715" s="525" t="s">
        <v>771</v>
      </c>
      <c r="AH715" s="526"/>
      <c r="AI715" s="526"/>
      <c r="AJ715" s="526"/>
      <c r="AK715" s="526"/>
      <c r="AL715" s="526"/>
      <c r="AM715" s="526"/>
      <c r="AN715" s="526"/>
      <c r="AO715" s="526"/>
      <c r="AP715" s="526"/>
      <c r="AQ715" s="526"/>
      <c r="AR715" s="526"/>
      <c r="AS715" s="526"/>
      <c r="AT715" s="526"/>
      <c r="AU715" s="526"/>
      <c r="AV715" s="526"/>
      <c r="AW715" s="526"/>
      <c r="AX715" s="527"/>
    </row>
    <row r="716" spans="1:50" ht="80.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756</v>
      </c>
      <c r="AE716" s="758"/>
      <c r="AF716" s="758"/>
      <c r="AG716" s="666" t="s">
        <v>773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756</v>
      </c>
      <c r="AE717" s="185"/>
      <c r="AF717" s="185"/>
      <c r="AG717" s="666" t="s">
        <v>774</v>
      </c>
      <c r="AH717" s="667"/>
      <c r="AI717" s="667"/>
      <c r="AJ717" s="667"/>
      <c r="AK717" s="667"/>
      <c r="AL717" s="667"/>
      <c r="AM717" s="667"/>
      <c r="AN717" s="667"/>
      <c r="AO717" s="667"/>
      <c r="AP717" s="667"/>
      <c r="AQ717" s="667"/>
      <c r="AR717" s="667"/>
      <c r="AS717" s="667"/>
      <c r="AT717" s="667"/>
      <c r="AU717" s="667"/>
      <c r="AV717" s="667"/>
      <c r="AW717" s="667"/>
      <c r="AX717" s="668"/>
    </row>
    <row r="718" spans="1:50" ht="30.7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756</v>
      </c>
      <c r="AE718" s="185"/>
      <c r="AF718" s="185"/>
      <c r="AG718" s="193" t="s">
        <v>775</v>
      </c>
      <c r="AH718" s="194"/>
      <c r="AI718" s="194"/>
      <c r="AJ718" s="194"/>
      <c r="AK718" s="194"/>
      <c r="AL718" s="194"/>
      <c r="AM718" s="194"/>
      <c r="AN718" s="194"/>
      <c r="AO718" s="194"/>
      <c r="AP718" s="194"/>
      <c r="AQ718" s="194"/>
      <c r="AR718" s="194"/>
      <c r="AS718" s="194"/>
      <c r="AT718" s="194"/>
      <c r="AU718" s="194"/>
      <c r="AV718" s="194"/>
      <c r="AW718" s="194"/>
      <c r="AX718" s="195"/>
    </row>
    <row r="719" spans="1:50" ht="49.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756</v>
      </c>
      <c r="AE719" s="670"/>
      <c r="AF719" s="670"/>
      <c r="AG719" s="190" t="s">
        <v>820</v>
      </c>
      <c r="AH719" s="191"/>
      <c r="AI719" s="191"/>
      <c r="AJ719" s="191"/>
      <c r="AK719" s="191"/>
      <c r="AL719" s="191"/>
      <c r="AM719" s="191"/>
      <c r="AN719" s="191"/>
      <c r="AO719" s="191"/>
      <c r="AP719" s="191"/>
      <c r="AQ719" s="191"/>
      <c r="AR719" s="191"/>
      <c r="AS719" s="191"/>
      <c r="AT719" s="191"/>
      <c r="AU719" s="191"/>
      <c r="AV719" s="191"/>
      <c r="AW719" s="191"/>
      <c r="AX719" s="192"/>
    </row>
    <row r="720" spans="1:50" ht="28.5" customHeight="1" x14ac:dyDescent="0.15">
      <c r="A720" s="652"/>
      <c r="B720" s="653"/>
      <c r="C720" s="932" t="s">
        <v>334</v>
      </c>
      <c r="D720" s="930"/>
      <c r="E720" s="930"/>
      <c r="F720" s="933"/>
      <c r="G720" s="929" t="s">
        <v>335</v>
      </c>
      <c r="H720" s="930"/>
      <c r="I720" s="930"/>
      <c r="J720" s="930"/>
      <c r="K720" s="930"/>
      <c r="L720" s="930"/>
      <c r="M720" s="930"/>
      <c r="N720" s="929" t="s">
        <v>338</v>
      </c>
      <c r="O720" s="930"/>
      <c r="P720" s="930"/>
      <c r="Q720" s="930"/>
      <c r="R720" s="930"/>
      <c r="S720" s="930"/>
      <c r="T720" s="930"/>
      <c r="U720" s="930"/>
      <c r="V720" s="930"/>
      <c r="W720" s="930"/>
      <c r="X720" s="930"/>
      <c r="Y720" s="930"/>
      <c r="Z720" s="930"/>
      <c r="AA720" s="930"/>
      <c r="AB720" s="930"/>
      <c r="AC720" s="930"/>
      <c r="AD720" s="930"/>
      <c r="AE720" s="930"/>
      <c r="AF720" s="931"/>
      <c r="AG720" s="427"/>
      <c r="AH720" s="235"/>
      <c r="AI720" s="235"/>
      <c r="AJ720" s="235"/>
      <c r="AK720" s="235"/>
      <c r="AL720" s="235"/>
      <c r="AM720" s="235"/>
      <c r="AN720" s="235"/>
      <c r="AO720" s="235"/>
      <c r="AP720" s="235"/>
      <c r="AQ720" s="235"/>
      <c r="AR720" s="235"/>
      <c r="AS720" s="235"/>
      <c r="AT720" s="235"/>
      <c r="AU720" s="235"/>
      <c r="AV720" s="235"/>
      <c r="AW720" s="235"/>
      <c r="AX720" s="428"/>
    </row>
    <row r="721" spans="1:52" ht="49.5" customHeight="1" x14ac:dyDescent="0.15">
      <c r="A721" s="652"/>
      <c r="B721" s="653"/>
      <c r="C721" s="916" t="s">
        <v>744</v>
      </c>
      <c r="D721" s="917"/>
      <c r="E721" s="917"/>
      <c r="F721" s="918"/>
      <c r="G721" s="934">
        <v>20</v>
      </c>
      <c r="H721" s="935"/>
      <c r="I721" s="77" t="str">
        <f>IF(OR(G721="　", G721=""), "", "-")</f>
        <v>-</v>
      </c>
      <c r="J721" s="915">
        <v>81</v>
      </c>
      <c r="K721" s="915"/>
      <c r="L721" s="77" t="str">
        <f>IF(M721="","","-")</f>
        <v/>
      </c>
      <c r="M721" s="78"/>
      <c r="N721" s="912" t="s">
        <v>817</v>
      </c>
      <c r="O721" s="913"/>
      <c r="P721" s="913"/>
      <c r="Q721" s="913"/>
      <c r="R721" s="913"/>
      <c r="S721" s="913"/>
      <c r="T721" s="913"/>
      <c r="U721" s="913"/>
      <c r="V721" s="913"/>
      <c r="W721" s="913"/>
      <c r="X721" s="913"/>
      <c r="Y721" s="913"/>
      <c r="Z721" s="913"/>
      <c r="AA721" s="913"/>
      <c r="AB721" s="913"/>
      <c r="AC721" s="913"/>
      <c r="AD721" s="913"/>
      <c r="AE721" s="913"/>
      <c r="AF721" s="914"/>
      <c r="AG721" s="427"/>
      <c r="AH721" s="235"/>
      <c r="AI721" s="235"/>
      <c r="AJ721" s="235"/>
      <c r="AK721" s="235"/>
      <c r="AL721" s="235"/>
      <c r="AM721" s="235"/>
      <c r="AN721" s="235"/>
      <c r="AO721" s="235"/>
      <c r="AP721" s="235"/>
      <c r="AQ721" s="235"/>
      <c r="AR721" s="235"/>
      <c r="AS721" s="235"/>
      <c r="AT721" s="235"/>
      <c r="AU721" s="235"/>
      <c r="AV721" s="235"/>
      <c r="AW721" s="235"/>
      <c r="AX721" s="428"/>
    </row>
    <row r="722" spans="1:52" ht="47.25" customHeight="1" x14ac:dyDescent="0.15">
      <c r="A722" s="652"/>
      <c r="B722" s="653"/>
      <c r="C722" s="916" t="s">
        <v>745</v>
      </c>
      <c r="D722" s="917"/>
      <c r="E722" s="917"/>
      <c r="F722" s="918"/>
      <c r="G722" s="934">
        <v>20</v>
      </c>
      <c r="H722" s="935"/>
      <c r="I722" s="77" t="str">
        <f t="shared" ref="I722:I725" si="113">IF(OR(G722="　", G722=""), "", "-")</f>
        <v>-</v>
      </c>
      <c r="J722" s="915">
        <v>319</v>
      </c>
      <c r="K722" s="915"/>
      <c r="L722" s="77" t="str">
        <f t="shared" ref="L722:L725" si="114">IF(M722="","","-")</f>
        <v/>
      </c>
      <c r="M722" s="78"/>
      <c r="N722" s="912" t="s">
        <v>746</v>
      </c>
      <c r="O722" s="913"/>
      <c r="P722" s="913"/>
      <c r="Q722" s="913"/>
      <c r="R722" s="913"/>
      <c r="S722" s="913"/>
      <c r="T722" s="913"/>
      <c r="U722" s="913"/>
      <c r="V722" s="913"/>
      <c r="W722" s="913"/>
      <c r="X722" s="913"/>
      <c r="Y722" s="913"/>
      <c r="Z722" s="913"/>
      <c r="AA722" s="913"/>
      <c r="AB722" s="913"/>
      <c r="AC722" s="913"/>
      <c r="AD722" s="913"/>
      <c r="AE722" s="913"/>
      <c r="AF722" s="914"/>
      <c r="AG722" s="427"/>
      <c r="AH722" s="235"/>
      <c r="AI722" s="235"/>
      <c r="AJ722" s="235"/>
      <c r="AK722" s="235"/>
      <c r="AL722" s="235"/>
      <c r="AM722" s="235"/>
      <c r="AN722" s="235"/>
      <c r="AO722" s="235"/>
      <c r="AP722" s="235"/>
      <c r="AQ722" s="235"/>
      <c r="AR722" s="235"/>
      <c r="AS722" s="235"/>
      <c r="AT722" s="235"/>
      <c r="AU722" s="235"/>
      <c r="AV722" s="235"/>
      <c r="AW722" s="235"/>
      <c r="AX722" s="428"/>
    </row>
    <row r="723" spans="1:52" ht="48" customHeight="1" x14ac:dyDescent="0.15">
      <c r="A723" s="652"/>
      <c r="B723" s="653"/>
      <c r="C723" s="916" t="s">
        <v>704</v>
      </c>
      <c r="D723" s="917"/>
      <c r="E723" s="917"/>
      <c r="F723" s="918"/>
      <c r="G723" s="934">
        <v>20</v>
      </c>
      <c r="H723" s="935"/>
      <c r="I723" s="77" t="str">
        <f t="shared" si="113"/>
        <v>-</v>
      </c>
      <c r="J723" s="915">
        <v>553</v>
      </c>
      <c r="K723" s="915"/>
      <c r="L723" s="77" t="str">
        <f t="shared" si="114"/>
        <v/>
      </c>
      <c r="M723" s="78"/>
      <c r="N723" s="912" t="s">
        <v>747</v>
      </c>
      <c r="O723" s="913"/>
      <c r="P723" s="913"/>
      <c r="Q723" s="913"/>
      <c r="R723" s="913"/>
      <c r="S723" s="913"/>
      <c r="T723" s="913"/>
      <c r="U723" s="913"/>
      <c r="V723" s="913"/>
      <c r="W723" s="913"/>
      <c r="X723" s="913"/>
      <c r="Y723" s="913"/>
      <c r="Z723" s="913"/>
      <c r="AA723" s="913"/>
      <c r="AB723" s="913"/>
      <c r="AC723" s="913"/>
      <c r="AD723" s="913"/>
      <c r="AE723" s="913"/>
      <c r="AF723" s="914"/>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7" t="s">
        <v>843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2"/>
      <c r="B727" s="623"/>
      <c r="C727" s="697" t="s">
        <v>57</v>
      </c>
      <c r="D727" s="698"/>
      <c r="E727" s="698"/>
      <c r="F727" s="699"/>
      <c r="G727" s="794" t="s">
        <v>844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836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347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666</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749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750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751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753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839</v>
      </c>
      <c r="F743" s="106"/>
      <c r="G743" s="106"/>
      <c r="H743" s="106"/>
      <c r="I743" s="106"/>
      <c r="J743" s="106"/>
      <c r="K743" s="106"/>
      <c r="L743" s="106"/>
      <c r="M743" s="106"/>
      <c r="N743" s="106"/>
      <c r="O743" s="106"/>
      <c r="P743" s="107"/>
      <c r="Q743" s="105" t="s">
        <v>837</v>
      </c>
      <c r="R743" s="106"/>
      <c r="S743" s="106"/>
      <c r="T743" s="106"/>
      <c r="U743" s="106"/>
      <c r="V743" s="106"/>
      <c r="W743" s="106"/>
      <c r="X743" s="106"/>
      <c r="Y743" s="106"/>
      <c r="Z743" s="106"/>
      <c r="AA743" s="106"/>
      <c r="AB743" s="107"/>
      <c r="AC743" s="105" t="s">
        <v>838</v>
      </c>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505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509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380</v>
      </c>
      <c r="B787" s="760"/>
      <c r="C787" s="760"/>
      <c r="D787" s="760"/>
      <c r="E787" s="760"/>
      <c r="F787" s="761"/>
      <c r="G787" s="438" t="s">
        <v>776</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791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784</v>
      </c>
      <c r="H789" s="449"/>
      <c r="I789" s="449"/>
      <c r="J789" s="449"/>
      <c r="K789" s="450"/>
      <c r="L789" s="451" t="s">
        <v>790</v>
      </c>
      <c r="M789" s="452"/>
      <c r="N789" s="452"/>
      <c r="O789" s="452"/>
      <c r="P789" s="452"/>
      <c r="Q789" s="452"/>
      <c r="R789" s="452"/>
      <c r="S789" s="452"/>
      <c r="T789" s="452"/>
      <c r="U789" s="452"/>
      <c r="V789" s="452"/>
      <c r="W789" s="452"/>
      <c r="X789" s="453"/>
      <c r="Y789" s="454">
        <v>802</v>
      </c>
      <c r="Z789" s="455"/>
      <c r="AA789" s="455"/>
      <c r="AB789" s="556"/>
      <c r="AC789" s="448" t="s">
        <v>782</v>
      </c>
      <c r="AD789" s="449"/>
      <c r="AE789" s="449"/>
      <c r="AF789" s="449"/>
      <c r="AG789" s="450"/>
      <c r="AH789" s="451" t="s">
        <v>792</v>
      </c>
      <c r="AI789" s="452"/>
      <c r="AJ789" s="452"/>
      <c r="AK789" s="452"/>
      <c r="AL789" s="452"/>
      <c r="AM789" s="452"/>
      <c r="AN789" s="452"/>
      <c r="AO789" s="452"/>
      <c r="AP789" s="452"/>
      <c r="AQ789" s="452"/>
      <c r="AR789" s="452"/>
      <c r="AS789" s="452"/>
      <c r="AT789" s="453"/>
      <c r="AU789" s="454">
        <v>3</v>
      </c>
      <c r="AV789" s="455"/>
      <c r="AW789" s="455"/>
      <c r="AX789" s="456"/>
    </row>
    <row r="790" spans="1:51" ht="24.75" customHeight="1" x14ac:dyDescent="0.15">
      <c r="A790" s="555"/>
      <c r="B790" s="762"/>
      <c r="C790" s="762"/>
      <c r="D790" s="762"/>
      <c r="E790" s="762"/>
      <c r="F790" s="763"/>
      <c r="G790" s="348" t="s">
        <v>785</v>
      </c>
      <c r="H790" s="349"/>
      <c r="I790" s="349"/>
      <c r="J790" s="349"/>
      <c r="K790" s="350"/>
      <c r="L790" s="399" t="s">
        <v>788</v>
      </c>
      <c r="M790" s="400"/>
      <c r="N790" s="400"/>
      <c r="O790" s="400"/>
      <c r="P790" s="400"/>
      <c r="Q790" s="400"/>
      <c r="R790" s="400"/>
      <c r="S790" s="400"/>
      <c r="T790" s="400"/>
      <c r="U790" s="400"/>
      <c r="V790" s="400"/>
      <c r="W790" s="400"/>
      <c r="X790" s="401"/>
      <c r="Y790" s="396">
        <v>64</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5"/>
      <c r="B791" s="762"/>
      <c r="C791" s="762"/>
      <c r="D791" s="762"/>
      <c r="E791" s="762"/>
      <c r="F791" s="763"/>
      <c r="G791" s="348" t="s">
        <v>783</v>
      </c>
      <c r="H791" s="349"/>
      <c r="I791" s="349"/>
      <c r="J791" s="349"/>
      <c r="K791" s="350"/>
      <c r="L791" s="399"/>
      <c r="M791" s="400"/>
      <c r="N791" s="400"/>
      <c r="O791" s="400"/>
      <c r="P791" s="400"/>
      <c r="Q791" s="400"/>
      <c r="R791" s="400"/>
      <c r="S791" s="400"/>
      <c r="T791" s="400"/>
      <c r="U791" s="400"/>
      <c r="V791" s="400"/>
      <c r="W791" s="400"/>
      <c r="X791" s="401"/>
      <c r="Y791" s="396">
        <v>86</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5"/>
      <c r="B792" s="762"/>
      <c r="C792" s="762"/>
      <c r="D792" s="762"/>
      <c r="E792" s="762"/>
      <c r="F792" s="763"/>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62"/>
      <c r="C793" s="762"/>
      <c r="D793" s="762"/>
      <c r="E793" s="762"/>
      <c r="F793" s="763"/>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2"/>
      <c r="C794" s="762"/>
      <c r="D794" s="762"/>
      <c r="E794" s="762"/>
      <c r="F794" s="763"/>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2"/>
      <c r="C795" s="762"/>
      <c r="D795" s="762"/>
      <c r="E795" s="762"/>
      <c r="F795" s="763"/>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2"/>
      <c r="C796" s="762"/>
      <c r="D796" s="762"/>
      <c r="E796" s="762"/>
      <c r="F796" s="763"/>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2"/>
      <c r="C797" s="762"/>
      <c r="D797" s="762"/>
      <c r="E797" s="762"/>
      <c r="F797" s="763"/>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62"/>
      <c r="C798" s="762"/>
      <c r="D798" s="762"/>
      <c r="E798" s="762"/>
      <c r="F798" s="763"/>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5"/>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952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3</v>
      </c>
      <c r="AV799" s="413"/>
      <c r="AW799" s="413"/>
      <c r="AX799" s="415"/>
    </row>
    <row r="800" spans="1:51" ht="24.75" customHeight="1" x14ac:dyDescent="0.15">
      <c r="A800" s="555"/>
      <c r="B800" s="762"/>
      <c r="C800" s="762"/>
      <c r="D800" s="762"/>
      <c r="E800" s="762"/>
      <c r="F800" s="763"/>
      <c r="G800" s="438" t="s">
        <v>786</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777</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2"/>
      <c r="C802" s="762"/>
      <c r="D802" s="762"/>
      <c r="E802" s="762"/>
      <c r="F802" s="763"/>
      <c r="G802" s="448" t="s">
        <v>784</v>
      </c>
      <c r="H802" s="449"/>
      <c r="I802" s="449"/>
      <c r="J802" s="449"/>
      <c r="K802" s="450"/>
      <c r="L802" s="451" t="s">
        <v>789</v>
      </c>
      <c r="M802" s="452"/>
      <c r="N802" s="452"/>
      <c r="O802" s="452"/>
      <c r="P802" s="452"/>
      <c r="Q802" s="452"/>
      <c r="R802" s="452"/>
      <c r="S802" s="452"/>
      <c r="T802" s="452"/>
      <c r="U802" s="452"/>
      <c r="V802" s="452"/>
      <c r="W802" s="452"/>
      <c r="X802" s="453"/>
      <c r="Y802" s="454">
        <v>7</v>
      </c>
      <c r="Z802" s="455"/>
      <c r="AA802" s="455"/>
      <c r="AB802" s="556"/>
      <c r="AC802" s="448" t="s">
        <v>780</v>
      </c>
      <c r="AD802" s="449"/>
      <c r="AE802" s="449"/>
      <c r="AF802" s="449"/>
      <c r="AG802" s="450"/>
      <c r="AH802" s="451" t="s">
        <v>789</v>
      </c>
      <c r="AI802" s="452"/>
      <c r="AJ802" s="452"/>
      <c r="AK802" s="452"/>
      <c r="AL802" s="452"/>
      <c r="AM802" s="452"/>
      <c r="AN802" s="452"/>
      <c r="AO802" s="452"/>
      <c r="AP802" s="452"/>
      <c r="AQ802" s="452"/>
      <c r="AR802" s="452"/>
      <c r="AS802" s="452"/>
      <c r="AT802" s="453"/>
      <c r="AU802" s="454">
        <v>18</v>
      </c>
      <c r="AV802" s="455"/>
      <c r="AW802" s="455"/>
      <c r="AX802" s="456"/>
      <c r="AY802">
        <f t="shared" ref="AY802:AY812" si="115">$AY$800</f>
        <v>2</v>
      </c>
    </row>
    <row r="803" spans="1:51" ht="24.75" customHeight="1" x14ac:dyDescent="0.15">
      <c r="A803" s="555"/>
      <c r="B803" s="762"/>
      <c r="C803" s="762"/>
      <c r="D803" s="762"/>
      <c r="E803" s="762"/>
      <c r="F803" s="763"/>
      <c r="G803" s="348" t="s">
        <v>785</v>
      </c>
      <c r="H803" s="349"/>
      <c r="I803" s="349"/>
      <c r="J803" s="349"/>
      <c r="K803" s="350"/>
      <c r="L803" s="399" t="s">
        <v>788</v>
      </c>
      <c r="M803" s="400"/>
      <c r="N803" s="400"/>
      <c r="O803" s="400"/>
      <c r="P803" s="400"/>
      <c r="Q803" s="400"/>
      <c r="R803" s="400"/>
      <c r="S803" s="400"/>
      <c r="T803" s="400"/>
      <c r="U803" s="400"/>
      <c r="V803" s="400"/>
      <c r="W803" s="400"/>
      <c r="X803" s="401"/>
      <c r="Y803" s="396">
        <v>0.5</v>
      </c>
      <c r="Z803" s="397"/>
      <c r="AA803" s="397"/>
      <c r="AB803" s="403"/>
      <c r="AC803" s="348" t="s">
        <v>782</v>
      </c>
      <c r="AD803" s="349"/>
      <c r="AE803" s="349"/>
      <c r="AF803" s="349"/>
      <c r="AG803" s="350"/>
      <c r="AH803" s="399" t="s">
        <v>788</v>
      </c>
      <c r="AI803" s="400"/>
      <c r="AJ803" s="400"/>
      <c r="AK803" s="400"/>
      <c r="AL803" s="400"/>
      <c r="AM803" s="400"/>
      <c r="AN803" s="400"/>
      <c r="AO803" s="400"/>
      <c r="AP803" s="400"/>
      <c r="AQ803" s="400"/>
      <c r="AR803" s="400"/>
      <c r="AS803" s="400"/>
      <c r="AT803" s="401"/>
      <c r="AU803" s="396">
        <v>1.2</v>
      </c>
      <c r="AV803" s="397"/>
      <c r="AW803" s="397"/>
      <c r="AX803" s="398"/>
      <c r="AY803">
        <f t="shared" si="115"/>
        <v>2</v>
      </c>
    </row>
    <row r="804" spans="1:51" ht="24.75" customHeight="1" x14ac:dyDescent="0.15">
      <c r="A804" s="555"/>
      <c r="B804" s="762"/>
      <c r="C804" s="762"/>
      <c r="D804" s="762"/>
      <c r="E804" s="762"/>
      <c r="F804" s="763"/>
      <c r="G804" s="348" t="s">
        <v>783</v>
      </c>
      <c r="H804" s="349"/>
      <c r="I804" s="349"/>
      <c r="J804" s="349"/>
      <c r="K804" s="350"/>
      <c r="L804" s="399"/>
      <c r="M804" s="400"/>
      <c r="N804" s="400"/>
      <c r="O804" s="400"/>
      <c r="P804" s="400"/>
      <c r="Q804" s="400"/>
      <c r="R804" s="400"/>
      <c r="S804" s="400"/>
      <c r="T804" s="400"/>
      <c r="U804" s="400"/>
      <c r="V804" s="400"/>
      <c r="W804" s="400"/>
      <c r="X804" s="401"/>
      <c r="Y804" s="396">
        <v>0.5</v>
      </c>
      <c r="Z804" s="397"/>
      <c r="AA804" s="397"/>
      <c r="AB804" s="403"/>
      <c r="AC804" s="348" t="s">
        <v>787</v>
      </c>
      <c r="AD804" s="349"/>
      <c r="AE804" s="349"/>
      <c r="AF804" s="349"/>
      <c r="AG804" s="350"/>
      <c r="AH804" s="399"/>
      <c r="AI804" s="400"/>
      <c r="AJ804" s="400"/>
      <c r="AK804" s="400"/>
      <c r="AL804" s="400"/>
      <c r="AM804" s="400"/>
      <c r="AN804" s="400"/>
      <c r="AO804" s="400"/>
      <c r="AP804" s="400"/>
      <c r="AQ804" s="400"/>
      <c r="AR804" s="400"/>
      <c r="AS804" s="400"/>
      <c r="AT804" s="401"/>
      <c r="AU804" s="396">
        <v>1.8</v>
      </c>
      <c r="AV804" s="397"/>
      <c r="AW804" s="397"/>
      <c r="AX804" s="398"/>
      <c r="AY804">
        <f t="shared" si="115"/>
        <v>2</v>
      </c>
    </row>
    <row r="805" spans="1:51" ht="24.75" hidden="1" customHeight="1" x14ac:dyDescent="0.15">
      <c r="A805" s="555"/>
      <c r="B805" s="762"/>
      <c r="C805" s="762"/>
      <c r="D805" s="762"/>
      <c r="E805" s="762"/>
      <c r="F805" s="763"/>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5"/>
      <c r="B806" s="762"/>
      <c r="C806" s="762"/>
      <c r="D806" s="762"/>
      <c r="E806" s="762"/>
      <c r="F806" s="763"/>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5"/>
      <c r="B807" s="762"/>
      <c r="C807" s="762"/>
      <c r="D807" s="762"/>
      <c r="E807" s="762"/>
      <c r="F807" s="763"/>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5"/>
      <c r="B808" s="762"/>
      <c r="C808" s="762"/>
      <c r="D808" s="762"/>
      <c r="E808" s="762"/>
      <c r="F808" s="763"/>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5"/>
      <c r="B809" s="762"/>
      <c r="C809" s="762"/>
      <c r="D809" s="762"/>
      <c r="E809" s="762"/>
      <c r="F809" s="763"/>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5"/>
      <c r="B810" s="762"/>
      <c r="C810" s="762"/>
      <c r="D810" s="762"/>
      <c r="E810" s="762"/>
      <c r="F810" s="763"/>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5"/>
      <c r="B811" s="762"/>
      <c r="C811" s="762"/>
      <c r="D811" s="762"/>
      <c r="E811" s="762"/>
      <c r="F811" s="763"/>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5"/>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8</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21</v>
      </c>
      <c r="AV812" s="413"/>
      <c r="AW812" s="413"/>
      <c r="AX812" s="415"/>
      <c r="AY812">
        <f t="shared" si="115"/>
        <v>2</v>
      </c>
    </row>
    <row r="813" spans="1:51" ht="24.75" customHeight="1" x14ac:dyDescent="0.15">
      <c r="A813" s="555"/>
      <c r="B813" s="762"/>
      <c r="C813" s="762"/>
      <c r="D813" s="762"/>
      <c r="E813" s="762"/>
      <c r="F813" s="763"/>
      <c r="G813" s="438" t="s">
        <v>778</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779</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x14ac:dyDescent="0.15">
      <c r="A815" s="555"/>
      <c r="B815" s="762"/>
      <c r="C815" s="762"/>
      <c r="D815" s="762"/>
      <c r="E815" s="762"/>
      <c r="F815" s="763"/>
      <c r="G815" s="448" t="s">
        <v>784</v>
      </c>
      <c r="H815" s="449"/>
      <c r="I815" s="449"/>
      <c r="J815" s="449"/>
      <c r="K815" s="450"/>
      <c r="L815" s="451" t="s">
        <v>790</v>
      </c>
      <c r="M815" s="452"/>
      <c r="N815" s="452"/>
      <c r="O815" s="452"/>
      <c r="P815" s="452"/>
      <c r="Q815" s="452"/>
      <c r="R815" s="452"/>
      <c r="S815" s="452"/>
      <c r="T815" s="452"/>
      <c r="U815" s="452"/>
      <c r="V815" s="452"/>
      <c r="W815" s="452"/>
      <c r="X815" s="453"/>
      <c r="Y815" s="454">
        <v>5</v>
      </c>
      <c r="Z815" s="455"/>
      <c r="AA815" s="455"/>
      <c r="AB815" s="556"/>
      <c r="AC815" s="448" t="s">
        <v>780</v>
      </c>
      <c r="AD815" s="449"/>
      <c r="AE815" s="449"/>
      <c r="AF815" s="449"/>
      <c r="AG815" s="450"/>
      <c r="AH815" s="451" t="s">
        <v>781</v>
      </c>
      <c r="AI815" s="452"/>
      <c r="AJ815" s="452"/>
      <c r="AK815" s="452"/>
      <c r="AL815" s="452"/>
      <c r="AM815" s="452"/>
      <c r="AN815" s="452"/>
      <c r="AO815" s="452"/>
      <c r="AP815" s="452"/>
      <c r="AQ815" s="452"/>
      <c r="AR815" s="452"/>
      <c r="AS815" s="452"/>
      <c r="AT815" s="453"/>
      <c r="AU815" s="454">
        <v>30</v>
      </c>
      <c r="AV815" s="455"/>
      <c r="AW815" s="455"/>
      <c r="AX815" s="456"/>
      <c r="AY815">
        <f t="shared" ref="AY815:AY825" si="116">$AY$813</f>
        <v>2</v>
      </c>
    </row>
    <row r="816" spans="1:51" ht="24.75" customHeight="1" x14ac:dyDescent="0.15">
      <c r="A816" s="555"/>
      <c r="B816" s="762"/>
      <c r="C816" s="762"/>
      <c r="D816" s="762"/>
      <c r="E816" s="762"/>
      <c r="F816" s="763"/>
      <c r="G816" s="348" t="s">
        <v>785</v>
      </c>
      <c r="H816" s="349"/>
      <c r="I816" s="349"/>
      <c r="J816" s="349"/>
      <c r="K816" s="350"/>
      <c r="L816" s="399" t="s">
        <v>788</v>
      </c>
      <c r="M816" s="400"/>
      <c r="N816" s="400"/>
      <c r="O816" s="400"/>
      <c r="P816" s="400"/>
      <c r="Q816" s="400"/>
      <c r="R816" s="400"/>
      <c r="S816" s="400"/>
      <c r="T816" s="400"/>
      <c r="U816" s="400"/>
      <c r="V816" s="400"/>
      <c r="W816" s="400"/>
      <c r="X816" s="401"/>
      <c r="Y816" s="396">
        <v>0.5</v>
      </c>
      <c r="Z816" s="397"/>
      <c r="AA816" s="397"/>
      <c r="AB816" s="403"/>
      <c r="AC816" s="348" t="s">
        <v>782</v>
      </c>
      <c r="AD816" s="349"/>
      <c r="AE816" s="349"/>
      <c r="AF816" s="349"/>
      <c r="AG816" s="350"/>
      <c r="AH816" s="399" t="s">
        <v>788</v>
      </c>
      <c r="AI816" s="400"/>
      <c r="AJ816" s="400"/>
      <c r="AK816" s="400"/>
      <c r="AL816" s="400"/>
      <c r="AM816" s="400"/>
      <c r="AN816" s="400"/>
      <c r="AO816" s="400"/>
      <c r="AP816" s="400"/>
      <c r="AQ816" s="400"/>
      <c r="AR816" s="400"/>
      <c r="AS816" s="400"/>
      <c r="AT816" s="401"/>
      <c r="AU816" s="396">
        <v>2</v>
      </c>
      <c r="AV816" s="397"/>
      <c r="AW816" s="397"/>
      <c r="AX816" s="398"/>
      <c r="AY816">
        <f t="shared" si="116"/>
        <v>2</v>
      </c>
    </row>
    <row r="817" spans="1:51" ht="24.75" customHeight="1" x14ac:dyDescent="0.15">
      <c r="A817" s="555"/>
      <c r="B817" s="762"/>
      <c r="C817" s="762"/>
      <c r="D817" s="762"/>
      <c r="E817" s="762"/>
      <c r="F817" s="763"/>
      <c r="G817" s="348" t="s">
        <v>783</v>
      </c>
      <c r="H817" s="349"/>
      <c r="I817" s="349"/>
      <c r="J817" s="349"/>
      <c r="K817" s="350"/>
      <c r="L817" s="399"/>
      <c r="M817" s="400"/>
      <c r="N817" s="400"/>
      <c r="O817" s="400"/>
      <c r="P817" s="400"/>
      <c r="Q817" s="400"/>
      <c r="R817" s="400"/>
      <c r="S817" s="400"/>
      <c r="T817" s="400"/>
      <c r="U817" s="400"/>
      <c r="V817" s="400"/>
      <c r="W817" s="400"/>
      <c r="X817" s="401"/>
      <c r="Y817" s="396">
        <v>0.5</v>
      </c>
      <c r="Z817" s="397"/>
      <c r="AA817" s="397"/>
      <c r="AB817" s="403"/>
      <c r="AC817" s="348" t="s">
        <v>783</v>
      </c>
      <c r="AD817" s="349"/>
      <c r="AE817" s="349"/>
      <c r="AF817" s="349"/>
      <c r="AG817" s="350"/>
      <c r="AH817" s="399"/>
      <c r="AI817" s="400"/>
      <c r="AJ817" s="400"/>
      <c r="AK817" s="400"/>
      <c r="AL817" s="400"/>
      <c r="AM817" s="400"/>
      <c r="AN817" s="400"/>
      <c r="AO817" s="400"/>
      <c r="AP817" s="400"/>
      <c r="AQ817" s="400"/>
      <c r="AR817" s="400"/>
      <c r="AS817" s="400"/>
      <c r="AT817" s="401"/>
      <c r="AU817" s="396">
        <v>3</v>
      </c>
      <c r="AV817" s="397"/>
      <c r="AW817" s="397"/>
      <c r="AX817" s="398"/>
      <c r="AY817">
        <f t="shared" si="116"/>
        <v>2</v>
      </c>
    </row>
    <row r="818" spans="1:51" ht="24.75" hidden="1" customHeight="1" x14ac:dyDescent="0.15">
      <c r="A818" s="555"/>
      <c r="B818" s="762"/>
      <c r="C818" s="762"/>
      <c r="D818" s="762"/>
      <c r="E818" s="762"/>
      <c r="F818" s="763"/>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5"/>
      <c r="B819" s="762"/>
      <c r="C819" s="762"/>
      <c r="D819" s="762"/>
      <c r="E819" s="762"/>
      <c r="F819" s="763"/>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5"/>
      <c r="B820" s="762"/>
      <c r="C820" s="762"/>
      <c r="D820" s="762"/>
      <c r="E820" s="762"/>
      <c r="F820" s="763"/>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5"/>
      <c r="B821" s="762"/>
      <c r="C821" s="762"/>
      <c r="D821" s="762"/>
      <c r="E821" s="762"/>
      <c r="F821" s="763"/>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5"/>
      <c r="B822" s="762"/>
      <c r="C822" s="762"/>
      <c r="D822" s="762"/>
      <c r="E822" s="762"/>
      <c r="F822" s="763"/>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5"/>
      <c r="B823" s="762"/>
      <c r="C823" s="762"/>
      <c r="D823" s="762"/>
      <c r="E823" s="762"/>
      <c r="F823" s="763"/>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5"/>
      <c r="B824" s="762"/>
      <c r="C824" s="762"/>
      <c r="D824" s="762"/>
      <c r="E824" s="762"/>
      <c r="F824" s="763"/>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5"/>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6</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35</v>
      </c>
      <c r="AV825" s="413"/>
      <c r="AW825" s="413"/>
      <c r="AX825" s="415"/>
      <c r="AY825">
        <f t="shared" si="116"/>
        <v>2</v>
      </c>
    </row>
    <row r="826" spans="1:51" ht="24.75" customHeight="1" x14ac:dyDescent="0.15">
      <c r="A826" s="555"/>
      <c r="B826" s="762"/>
      <c r="C826" s="762"/>
      <c r="D826" s="762"/>
      <c r="E826" s="762"/>
      <c r="F826" s="763"/>
      <c r="G826" s="438" t="s">
        <v>842</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1</v>
      </c>
    </row>
    <row r="827" spans="1:51" ht="24.75"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1</v>
      </c>
    </row>
    <row r="828" spans="1:51" s="16" customFormat="1" ht="24.75" customHeight="1" x14ac:dyDescent="0.15">
      <c r="A828" s="555"/>
      <c r="B828" s="762"/>
      <c r="C828" s="762"/>
      <c r="D828" s="762"/>
      <c r="E828" s="762"/>
      <c r="F828" s="763"/>
      <c r="G828" s="448" t="s">
        <v>806</v>
      </c>
      <c r="H828" s="449"/>
      <c r="I828" s="449"/>
      <c r="J828" s="449"/>
      <c r="K828" s="450"/>
      <c r="L828" s="451" t="s">
        <v>815</v>
      </c>
      <c r="M828" s="452"/>
      <c r="N828" s="452"/>
      <c r="O828" s="452"/>
      <c r="P828" s="452"/>
      <c r="Q828" s="452"/>
      <c r="R828" s="452"/>
      <c r="S828" s="452"/>
      <c r="T828" s="452"/>
      <c r="U828" s="452"/>
      <c r="V828" s="452"/>
      <c r="W828" s="452"/>
      <c r="X828" s="453"/>
      <c r="Y828" s="454">
        <v>16</v>
      </c>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1</v>
      </c>
    </row>
    <row r="829" spans="1:51" ht="24.75" customHeight="1" x14ac:dyDescent="0.15">
      <c r="A829" s="555"/>
      <c r="B829" s="762"/>
      <c r="C829" s="762"/>
      <c r="D829" s="762"/>
      <c r="E829" s="762"/>
      <c r="F829" s="763"/>
      <c r="G829" s="348" t="s">
        <v>785</v>
      </c>
      <c r="H829" s="349"/>
      <c r="I829" s="349"/>
      <c r="J829" s="349"/>
      <c r="K829" s="350"/>
      <c r="L829" s="399"/>
      <c r="M829" s="400"/>
      <c r="N829" s="400"/>
      <c r="O829" s="400"/>
      <c r="P829" s="400"/>
      <c r="Q829" s="400"/>
      <c r="R829" s="400"/>
      <c r="S829" s="400"/>
      <c r="T829" s="400"/>
      <c r="U829" s="400"/>
      <c r="V829" s="400"/>
      <c r="W829" s="400"/>
      <c r="X829" s="401"/>
      <c r="Y829" s="396">
        <v>1</v>
      </c>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1</v>
      </c>
    </row>
    <row r="830" spans="1:51" ht="24.75" customHeight="1" x14ac:dyDescent="0.15">
      <c r="A830" s="555"/>
      <c r="B830" s="762"/>
      <c r="C830" s="762"/>
      <c r="D830" s="762"/>
      <c r="E830" s="762"/>
      <c r="F830" s="763"/>
      <c r="G830" s="348" t="s">
        <v>783</v>
      </c>
      <c r="H830" s="349"/>
      <c r="I830" s="349"/>
      <c r="J830" s="349"/>
      <c r="K830" s="350"/>
      <c r="L830" s="399"/>
      <c r="M830" s="400"/>
      <c r="N830" s="400"/>
      <c r="O830" s="400"/>
      <c r="P830" s="400"/>
      <c r="Q830" s="400"/>
      <c r="R830" s="400"/>
      <c r="S830" s="400"/>
      <c r="T830" s="400"/>
      <c r="U830" s="400"/>
      <c r="V830" s="400"/>
      <c r="W830" s="400"/>
      <c r="X830" s="401"/>
      <c r="Y830" s="396">
        <v>1</v>
      </c>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1</v>
      </c>
    </row>
    <row r="831" spans="1:51" ht="24.75" hidden="1" customHeight="1" x14ac:dyDescent="0.15">
      <c r="A831" s="555"/>
      <c r="B831" s="762"/>
      <c r="C831" s="762"/>
      <c r="D831" s="762"/>
      <c r="E831" s="762"/>
      <c r="F831" s="763"/>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1</v>
      </c>
    </row>
    <row r="832" spans="1:51" ht="24.75" hidden="1" customHeight="1" x14ac:dyDescent="0.15">
      <c r="A832" s="555"/>
      <c r="B832" s="762"/>
      <c r="C832" s="762"/>
      <c r="D832" s="762"/>
      <c r="E832" s="762"/>
      <c r="F832" s="763"/>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1</v>
      </c>
    </row>
    <row r="833" spans="1:51" ht="24.75" hidden="1" customHeight="1" x14ac:dyDescent="0.15">
      <c r="A833" s="555"/>
      <c r="B833" s="762"/>
      <c r="C833" s="762"/>
      <c r="D833" s="762"/>
      <c r="E833" s="762"/>
      <c r="F833" s="763"/>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1</v>
      </c>
    </row>
    <row r="834" spans="1:51" ht="24.75" hidden="1" customHeight="1" x14ac:dyDescent="0.15">
      <c r="A834" s="555"/>
      <c r="B834" s="762"/>
      <c r="C834" s="762"/>
      <c r="D834" s="762"/>
      <c r="E834" s="762"/>
      <c r="F834" s="763"/>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1</v>
      </c>
    </row>
    <row r="835" spans="1:51" ht="24.75" hidden="1" customHeight="1" x14ac:dyDescent="0.15">
      <c r="A835" s="555"/>
      <c r="B835" s="762"/>
      <c r="C835" s="762"/>
      <c r="D835" s="762"/>
      <c r="E835" s="762"/>
      <c r="F835" s="763"/>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1</v>
      </c>
    </row>
    <row r="836" spans="1:51" ht="24.75" hidden="1" customHeight="1" x14ac:dyDescent="0.15">
      <c r="A836" s="555"/>
      <c r="B836" s="762"/>
      <c r="C836" s="762"/>
      <c r="D836" s="762"/>
      <c r="E836" s="762"/>
      <c r="F836" s="763"/>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1</v>
      </c>
    </row>
    <row r="837" spans="1:51" ht="24.75" hidden="1" customHeight="1" x14ac:dyDescent="0.15">
      <c r="A837" s="555"/>
      <c r="B837" s="762"/>
      <c r="C837" s="762"/>
      <c r="D837" s="762"/>
      <c r="E837" s="762"/>
      <c r="F837" s="763"/>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1</v>
      </c>
    </row>
    <row r="838" spans="1:51" ht="24.75" customHeight="1" x14ac:dyDescent="0.15">
      <c r="A838" s="555"/>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18</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1</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339</v>
      </c>
      <c r="AM839" s="954"/>
      <c r="AN839" s="954"/>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361</v>
      </c>
      <c r="AI844" s="347"/>
      <c r="AJ844" s="347"/>
      <c r="AK844" s="347"/>
      <c r="AL844" s="347" t="s">
        <v>21</v>
      </c>
      <c r="AM844" s="347"/>
      <c r="AN844" s="347"/>
      <c r="AO844" s="423"/>
      <c r="AP844" s="424" t="s">
        <v>297</v>
      </c>
      <c r="AQ844" s="424"/>
      <c r="AR844" s="424"/>
      <c r="AS844" s="424"/>
      <c r="AT844" s="424"/>
      <c r="AU844" s="424"/>
      <c r="AV844" s="424"/>
      <c r="AW844" s="424"/>
      <c r="AX844" s="424"/>
    </row>
    <row r="845" spans="1:51" ht="42.75" customHeight="1" x14ac:dyDescent="0.15">
      <c r="A845" s="402">
        <v>1</v>
      </c>
      <c r="B845" s="402">
        <v>1</v>
      </c>
      <c r="C845" s="421" t="s">
        <v>807</v>
      </c>
      <c r="D845" s="416"/>
      <c r="E845" s="416"/>
      <c r="F845" s="416"/>
      <c r="G845" s="416"/>
      <c r="H845" s="416"/>
      <c r="I845" s="416"/>
      <c r="J845" s="417">
        <v>9010005004037</v>
      </c>
      <c r="K845" s="418"/>
      <c r="L845" s="418"/>
      <c r="M845" s="418"/>
      <c r="N845" s="418"/>
      <c r="O845" s="418"/>
      <c r="P845" s="426" t="s">
        <v>808</v>
      </c>
      <c r="Q845" s="426"/>
      <c r="R845" s="426"/>
      <c r="S845" s="426"/>
      <c r="T845" s="426"/>
      <c r="U845" s="426"/>
      <c r="V845" s="426"/>
      <c r="W845" s="426"/>
      <c r="X845" s="426"/>
      <c r="Y845" s="318">
        <v>952</v>
      </c>
      <c r="Z845" s="319"/>
      <c r="AA845" s="319"/>
      <c r="AB845" s="320"/>
      <c r="AC845" s="322" t="s">
        <v>367</v>
      </c>
      <c r="AD845" s="323"/>
      <c r="AE845" s="323"/>
      <c r="AF845" s="323"/>
      <c r="AG845" s="323"/>
      <c r="AH845" s="419">
        <v>1</v>
      </c>
      <c r="AI845" s="420"/>
      <c r="AJ845" s="420"/>
      <c r="AK845" s="420"/>
      <c r="AL845" s="326">
        <v>79.099999999999994</v>
      </c>
      <c r="AM845" s="327"/>
      <c r="AN845" s="327"/>
      <c r="AO845" s="328"/>
      <c r="AP845" s="321" t="s">
        <v>804</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1.25"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361</v>
      </c>
      <c r="AI877" s="347"/>
      <c r="AJ877" s="347"/>
      <c r="AK877" s="347"/>
      <c r="AL877" s="347" t="s">
        <v>21</v>
      </c>
      <c r="AM877" s="347"/>
      <c r="AN877" s="347"/>
      <c r="AO877" s="423"/>
      <c r="AP877" s="424" t="s">
        <v>297</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805</v>
      </c>
      <c r="D878" s="416"/>
      <c r="E878" s="416"/>
      <c r="F878" s="416"/>
      <c r="G878" s="416"/>
      <c r="H878" s="416"/>
      <c r="I878" s="416"/>
      <c r="J878" s="417">
        <v>6180001021749</v>
      </c>
      <c r="K878" s="418"/>
      <c r="L878" s="418"/>
      <c r="M878" s="418"/>
      <c r="N878" s="418"/>
      <c r="O878" s="418"/>
      <c r="P878" s="425" t="s">
        <v>801</v>
      </c>
      <c r="Q878" s="426"/>
      <c r="R878" s="426"/>
      <c r="S878" s="426"/>
      <c r="T878" s="426"/>
      <c r="U878" s="426"/>
      <c r="V878" s="426"/>
      <c r="W878" s="426"/>
      <c r="X878" s="426"/>
      <c r="Y878" s="318">
        <v>3</v>
      </c>
      <c r="Z878" s="319"/>
      <c r="AA878" s="319"/>
      <c r="AB878" s="320"/>
      <c r="AC878" s="322" t="s">
        <v>802</v>
      </c>
      <c r="AD878" s="323"/>
      <c r="AE878" s="323"/>
      <c r="AF878" s="323"/>
      <c r="AG878" s="323"/>
      <c r="AH878" s="419" t="s">
        <v>803</v>
      </c>
      <c r="AI878" s="420"/>
      <c r="AJ878" s="420"/>
      <c r="AK878" s="420"/>
      <c r="AL878" s="326" t="s">
        <v>803</v>
      </c>
      <c r="AM878" s="327"/>
      <c r="AN878" s="327"/>
      <c r="AO878" s="328"/>
      <c r="AP878" s="321" t="s">
        <v>804</v>
      </c>
      <c r="AQ878" s="321"/>
      <c r="AR878" s="321"/>
      <c r="AS878" s="321"/>
      <c r="AT878" s="321"/>
      <c r="AU878" s="321"/>
      <c r="AV878" s="321"/>
      <c r="AW878" s="321"/>
      <c r="AX878" s="321"/>
      <c r="AY878">
        <f t="shared" si="118"/>
        <v>1</v>
      </c>
    </row>
    <row r="879" spans="1:51" ht="30" customHeight="1" x14ac:dyDescent="0.15">
      <c r="A879" s="402">
        <v>2</v>
      </c>
      <c r="B879" s="402">
        <v>1</v>
      </c>
      <c r="C879" s="421" t="s">
        <v>793</v>
      </c>
      <c r="D879" s="416"/>
      <c r="E879" s="416"/>
      <c r="F879" s="416"/>
      <c r="G879" s="416"/>
      <c r="H879" s="416"/>
      <c r="I879" s="416"/>
      <c r="J879" s="417">
        <v>1070001008679</v>
      </c>
      <c r="K879" s="418"/>
      <c r="L879" s="418"/>
      <c r="M879" s="418"/>
      <c r="N879" s="418"/>
      <c r="O879" s="418"/>
      <c r="P879" s="425" t="s">
        <v>801</v>
      </c>
      <c r="Q879" s="426"/>
      <c r="R879" s="426"/>
      <c r="S879" s="426"/>
      <c r="T879" s="426"/>
      <c r="U879" s="426"/>
      <c r="V879" s="426"/>
      <c r="W879" s="426"/>
      <c r="X879" s="426"/>
      <c r="Y879" s="318">
        <v>3</v>
      </c>
      <c r="Z879" s="319"/>
      <c r="AA879" s="319"/>
      <c r="AB879" s="320"/>
      <c r="AC879" s="322" t="s">
        <v>802</v>
      </c>
      <c r="AD879" s="323"/>
      <c r="AE879" s="323"/>
      <c r="AF879" s="323"/>
      <c r="AG879" s="323"/>
      <c r="AH879" s="419" t="s">
        <v>803</v>
      </c>
      <c r="AI879" s="420"/>
      <c r="AJ879" s="420"/>
      <c r="AK879" s="420"/>
      <c r="AL879" s="326" t="s">
        <v>803</v>
      </c>
      <c r="AM879" s="327"/>
      <c r="AN879" s="327"/>
      <c r="AO879" s="328"/>
      <c r="AP879" s="321" t="s">
        <v>804</v>
      </c>
      <c r="AQ879" s="321"/>
      <c r="AR879" s="321"/>
      <c r="AS879" s="321"/>
      <c r="AT879" s="321"/>
      <c r="AU879" s="321"/>
      <c r="AV879" s="321"/>
      <c r="AW879" s="321"/>
      <c r="AX879" s="321"/>
      <c r="AY879">
        <f>COUNTA($C$879)</f>
        <v>1</v>
      </c>
    </row>
    <row r="880" spans="1:51" ht="30" customHeight="1" x14ac:dyDescent="0.15">
      <c r="A880" s="402">
        <v>3</v>
      </c>
      <c r="B880" s="402">
        <v>1</v>
      </c>
      <c r="C880" s="421" t="s">
        <v>794</v>
      </c>
      <c r="D880" s="416"/>
      <c r="E880" s="416"/>
      <c r="F880" s="416"/>
      <c r="G880" s="416"/>
      <c r="H880" s="416"/>
      <c r="I880" s="416"/>
      <c r="J880" s="417">
        <v>2120005020649</v>
      </c>
      <c r="K880" s="418"/>
      <c r="L880" s="418"/>
      <c r="M880" s="418"/>
      <c r="N880" s="418"/>
      <c r="O880" s="418"/>
      <c r="P880" s="425" t="s">
        <v>801</v>
      </c>
      <c r="Q880" s="426"/>
      <c r="R880" s="426"/>
      <c r="S880" s="426"/>
      <c r="T880" s="426"/>
      <c r="U880" s="426"/>
      <c r="V880" s="426"/>
      <c r="W880" s="426"/>
      <c r="X880" s="426"/>
      <c r="Y880" s="318">
        <v>3</v>
      </c>
      <c r="Z880" s="319"/>
      <c r="AA880" s="319"/>
      <c r="AB880" s="320"/>
      <c r="AC880" s="322" t="s">
        <v>802</v>
      </c>
      <c r="AD880" s="323"/>
      <c r="AE880" s="323"/>
      <c r="AF880" s="323"/>
      <c r="AG880" s="323"/>
      <c r="AH880" s="419" t="s">
        <v>803</v>
      </c>
      <c r="AI880" s="420"/>
      <c r="AJ880" s="420"/>
      <c r="AK880" s="420"/>
      <c r="AL880" s="326" t="s">
        <v>803</v>
      </c>
      <c r="AM880" s="327"/>
      <c r="AN880" s="327"/>
      <c r="AO880" s="328"/>
      <c r="AP880" s="321" t="s">
        <v>804</v>
      </c>
      <c r="AQ880" s="321"/>
      <c r="AR880" s="321"/>
      <c r="AS880" s="321"/>
      <c r="AT880" s="321"/>
      <c r="AU880" s="321"/>
      <c r="AV880" s="321"/>
      <c r="AW880" s="321"/>
      <c r="AX880" s="321"/>
      <c r="AY880">
        <f>COUNTA($C$880)</f>
        <v>1</v>
      </c>
    </row>
    <row r="881" spans="1:51" ht="30" customHeight="1" x14ac:dyDescent="0.15">
      <c r="A881" s="402">
        <v>4</v>
      </c>
      <c r="B881" s="402">
        <v>1</v>
      </c>
      <c r="C881" s="421" t="s">
        <v>795</v>
      </c>
      <c r="D881" s="416"/>
      <c r="E881" s="416"/>
      <c r="F881" s="416"/>
      <c r="G881" s="416"/>
      <c r="H881" s="416"/>
      <c r="I881" s="416"/>
      <c r="J881" s="417">
        <v>1100001018303</v>
      </c>
      <c r="K881" s="418"/>
      <c r="L881" s="418"/>
      <c r="M881" s="418"/>
      <c r="N881" s="418"/>
      <c r="O881" s="418"/>
      <c r="P881" s="425" t="s">
        <v>801</v>
      </c>
      <c r="Q881" s="426"/>
      <c r="R881" s="426"/>
      <c r="S881" s="426"/>
      <c r="T881" s="426"/>
      <c r="U881" s="426"/>
      <c r="V881" s="426"/>
      <c r="W881" s="426"/>
      <c r="X881" s="426"/>
      <c r="Y881" s="318">
        <v>3</v>
      </c>
      <c r="Z881" s="319"/>
      <c r="AA881" s="319"/>
      <c r="AB881" s="320"/>
      <c r="AC881" s="322" t="s">
        <v>802</v>
      </c>
      <c r="AD881" s="323"/>
      <c r="AE881" s="323"/>
      <c r="AF881" s="323"/>
      <c r="AG881" s="323"/>
      <c r="AH881" s="419" t="s">
        <v>803</v>
      </c>
      <c r="AI881" s="420"/>
      <c r="AJ881" s="420"/>
      <c r="AK881" s="420"/>
      <c r="AL881" s="326" t="s">
        <v>803</v>
      </c>
      <c r="AM881" s="327"/>
      <c r="AN881" s="327"/>
      <c r="AO881" s="328"/>
      <c r="AP881" s="321" t="s">
        <v>804</v>
      </c>
      <c r="AQ881" s="321"/>
      <c r="AR881" s="321"/>
      <c r="AS881" s="321"/>
      <c r="AT881" s="321"/>
      <c r="AU881" s="321"/>
      <c r="AV881" s="321"/>
      <c r="AW881" s="321"/>
      <c r="AX881" s="321"/>
      <c r="AY881">
        <f>COUNTA($C$881)</f>
        <v>1</v>
      </c>
    </row>
    <row r="882" spans="1:51" ht="30" customHeight="1" x14ac:dyDescent="0.15">
      <c r="A882" s="402">
        <v>5</v>
      </c>
      <c r="B882" s="402">
        <v>1</v>
      </c>
      <c r="C882" s="416" t="s">
        <v>796</v>
      </c>
      <c r="D882" s="416"/>
      <c r="E882" s="416"/>
      <c r="F882" s="416"/>
      <c r="G882" s="416"/>
      <c r="H882" s="416"/>
      <c r="I882" s="416"/>
      <c r="J882" s="417">
        <v>9100001021225</v>
      </c>
      <c r="K882" s="418"/>
      <c r="L882" s="418"/>
      <c r="M882" s="418"/>
      <c r="N882" s="418"/>
      <c r="O882" s="418"/>
      <c r="P882" s="425" t="s">
        <v>801</v>
      </c>
      <c r="Q882" s="426"/>
      <c r="R882" s="426"/>
      <c r="S882" s="426"/>
      <c r="T882" s="426"/>
      <c r="U882" s="426"/>
      <c r="V882" s="426"/>
      <c r="W882" s="426"/>
      <c r="X882" s="426"/>
      <c r="Y882" s="318">
        <v>3</v>
      </c>
      <c r="Z882" s="319"/>
      <c r="AA882" s="319"/>
      <c r="AB882" s="320"/>
      <c r="AC882" s="322" t="s">
        <v>802</v>
      </c>
      <c r="AD882" s="323"/>
      <c r="AE882" s="323"/>
      <c r="AF882" s="323"/>
      <c r="AG882" s="323"/>
      <c r="AH882" s="419" t="s">
        <v>803</v>
      </c>
      <c r="AI882" s="420"/>
      <c r="AJ882" s="420"/>
      <c r="AK882" s="420"/>
      <c r="AL882" s="326" t="s">
        <v>803</v>
      </c>
      <c r="AM882" s="327"/>
      <c r="AN882" s="327"/>
      <c r="AO882" s="328"/>
      <c r="AP882" s="321" t="s">
        <v>804</v>
      </c>
      <c r="AQ882" s="321"/>
      <c r="AR882" s="321"/>
      <c r="AS882" s="321"/>
      <c r="AT882" s="321"/>
      <c r="AU882" s="321"/>
      <c r="AV882" s="321"/>
      <c r="AW882" s="321"/>
      <c r="AX882" s="321"/>
      <c r="AY882">
        <f>COUNTA($C$882)</f>
        <v>1</v>
      </c>
    </row>
    <row r="883" spans="1:51" ht="30" customHeight="1" x14ac:dyDescent="0.15">
      <c r="A883" s="402">
        <v>6</v>
      </c>
      <c r="B883" s="402">
        <v>1</v>
      </c>
      <c r="C883" s="416" t="s">
        <v>797</v>
      </c>
      <c r="D883" s="416"/>
      <c r="E883" s="416"/>
      <c r="F883" s="416"/>
      <c r="G883" s="416"/>
      <c r="H883" s="416"/>
      <c r="I883" s="416"/>
      <c r="J883" s="417">
        <v>8290001038185</v>
      </c>
      <c r="K883" s="418"/>
      <c r="L883" s="418"/>
      <c r="M883" s="418"/>
      <c r="N883" s="418"/>
      <c r="O883" s="418"/>
      <c r="P883" s="425" t="s">
        <v>801</v>
      </c>
      <c r="Q883" s="426"/>
      <c r="R883" s="426"/>
      <c r="S883" s="426"/>
      <c r="T883" s="426"/>
      <c r="U883" s="426"/>
      <c r="V883" s="426"/>
      <c r="W883" s="426"/>
      <c r="X883" s="426"/>
      <c r="Y883" s="318">
        <v>3</v>
      </c>
      <c r="Z883" s="319"/>
      <c r="AA883" s="319"/>
      <c r="AB883" s="320"/>
      <c r="AC883" s="322" t="s">
        <v>802</v>
      </c>
      <c r="AD883" s="323"/>
      <c r="AE883" s="323"/>
      <c r="AF883" s="323"/>
      <c r="AG883" s="323"/>
      <c r="AH883" s="419" t="s">
        <v>803</v>
      </c>
      <c r="AI883" s="420"/>
      <c r="AJ883" s="420"/>
      <c r="AK883" s="420"/>
      <c r="AL883" s="326" t="s">
        <v>803</v>
      </c>
      <c r="AM883" s="327"/>
      <c r="AN883" s="327"/>
      <c r="AO883" s="328"/>
      <c r="AP883" s="321" t="s">
        <v>804</v>
      </c>
      <c r="AQ883" s="321"/>
      <c r="AR883" s="321"/>
      <c r="AS883" s="321"/>
      <c r="AT883" s="321"/>
      <c r="AU883" s="321"/>
      <c r="AV883" s="321"/>
      <c r="AW883" s="321"/>
      <c r="AX883" s="321"/>
      <c r="AY883">
        <f>COUNTA($C$883)</f>
        <v>1</v>
      </c>
    </row>
    <row r="884" spans="1:51" ht="30" customHeight="1" x14ac:dyDescent="0.15">
      <c r="A884" s="402">
        <v>7</v>
      </c>
      <c r="B884" s="402">
        <v>1</v>
      </c>
      <c r="C884" s="416" t="s">
        <v>798</v>
      </c>
      <c r="D884" s="416"/>
      <c r="E884" s="416"/>
      <c r="F884" s="416"/>
      <c r="G884" s="416"/>
      <c r="H884" s="416"/>
      <c r="I884" s="416"/>
      <c r="J884" s="417">
        <v>6130001024450</v>
      </c>
      <c r="K884" s="418"/>
      <c r="L884" s="418"/>
      <c r="M884" s="418"/>
      <c r="N884" s="418"/>
      <c r="O884" s="418"/>
      <c r="P884" s="425" t="s">
        <v>801</v>
      </c>
      <c r="Q884" s="426"/>
      <c r="R884" s="426"/>
      <c r="S884" s="426"/>
      <c r="T884" s="426"/>
      <c r="U884" s="426"/>
      <c r="V884" s="426"/>
      <c r="W884" s="426"/>
      <c r="X884" s="426"/>
      <c r="Y884" s="318">
        <v>3</v>
      </c>
      <c r="Z884" s="319"/>
      <c r="AA884" s="319"/>
      <c r="AB884" s="320"/>
      <c r="AC884" s="322" t="s">
        <v>802</v>
      </c>
      <c r="AD884" s="323"/>
      <c r="AE884" s="323"/>
      <c r="AF884" s="323"/>
      <c r="AG884" s="323"/>
      <c r="AH884" s="419" t="s">
        <v>803</v>
      </c>
      <c r="AI884" s="420"/>
      <c r="AJ884" s="420"/>
      <c r="AK884" s="420"/>
      <c r="AL884" s="326" t="s">
        <v>803</v>
      </c>
      <c r="AM884" s="327"/>
      <c r="AN884" s="327"/>
      <c r="AO884" s="328"/>
      <c r="AP884" s="321" t="s">
        <v>804</v>
      </c>
      <c r="AQ884" s="321"/>
      <c r="AR884" s="321"/>
      <c r="AS884" s="321"/>
      <c r="AT884" s="321"/>
      <c r="AU884" s="321"/>
      <c r="AV884" s="321"/>
      <c r="AW884" s="321"/>
      <c r="AX884" s="321"/>
      <c r="AY884">
        <f>COUNTA($C$884)</f>
        <v>1</v>
      </c>
    </row>
    <row r="885" spans="1:51" ht="30" customHeight="1" x14ac:dyDescent="0.15">
      <c r="A885" s="402">
        <v>8</v>
      </c>
      <c r="B885" s="402">
        <v>1</v>
      </c>
      <c r="C885" s="416" t="s">
        <v>799</v>
      </c>
      <c r="D885" s="416"/>
      <c r="E885" s="416"/>
      <c r="F885" s="416"/>
      <c r="G885" s="416"/>
      <c r="H885" s="416"/>
      <c r="I885" s="416"/>
      <c r="J885" s="417">
        <v>1180001051643</v>
      </c>
      <c r="K885" s="418"/>
      <c r="L885" s="418"/>
      <c r="M885" s="418"/>
      <c r="N885" s="418"/>
      <c r="O885" s="418"/>
      <c r="P885" s="425" t="s">
        <v>801</v>
      </c>
      <c r="Q885" s="426"/>
      <c r="R885" s="426"/>
      <c r="S885" s="426"/>
      <c r="T885" s="426"/>
      <c r="U885" s="426"/>
      <c r="V885" s="426"/>
      <c r="W885" s="426"/>
      <c r="X885" s="426"/>
      <c r="Y885" s="318">
        <v>3</v>
      </c>
      <c r="Z885" s="319"/>
      <c r="AA885" s="319"/>
      <c r="AB885" s="320"/>
      <c r="AC885" s="322" t="s">
        <v>802</v>
      </c>
      <c r="AD885" s="323"/>
      <c r="AE885" s="323"/>
      <c r="AF885" s="323"/>
      <c r="AG885" s="323"/>
      <c r="AH885" s="419" t="s">
        <v>803</v>
      </c>
      <c r="AI885" s="420"/>
      <c r="AJ885" s="420"/>
      <c r="AK885" s="420"/>
      <c r="AL885" s="326" t="s">
        <v>803</v>
      </c>
      <c r="AM885" s="327"/>
      <c r="AN885" s="327"/>
      <c r="AO885" s="328"/>
      <c r="AP885" s="321" t="s">
        <v>804</v>
      </c>
      <c r="AQ885" s="321"/>
      <c r="AR885" s="321"/>
      <c r="AS885" s="321"/>
      <c r="AT885" s="321"/>
      <c r="AU885" s="321"/>
      <c r="AV885" s="321"/>
      <c r="AW885" s="321"/>
      <c r="AX885" s="321"/>
      <c r="AY885">
        <f>COUNTA($C$885)</f>
        <v>1</v>
      </c>
    </row>
    <row r="886" spans="1:51" ht="30" customHeight="1" x14ac:dyDescent="0.15">
      <c r="A886" s="402">
        <v>9</v>
      </c>
      <c r="B886" s="402">
        <v>1</v>
      </c>
      <c r="C886" s="416" t="s">
        <v>800</v>
      </c>
      <c r="D886" s="416"/>
      <c r="E886" s="416"/>
      <c r="F886" s="416"/>
      <c r="G886" s="416"/>
      <c r="H886" s="416"/>
      <c r="I886" s="416"/>
      <c r="J886" s="417">
        <v>9310001007979</v>
      </c>
      <c r="K886" s="418"/>
      <c r="L886" s="418"/>
      <c r="M886" s="418"/>
      <c r="N886" s="418"/>
      <c r="O886" s="418"/>
      <c r="P886" s="425" t="s">
        <v>801</v>
      </c>
      <c r="Q886" s="426"/>
      <c r="R886" s="426"/>
      <c r="S886" s="426"/>
      <c r="T886" s="426"/>
      <c r="U886" s="426"/>
      <c r="V886" s="426"/>
      <c r="W886" s="426"/>
      <c r="X886" s="426"/>
      <c r="Y886" s="318">
        <v>3</v>
      </c>
      <c r="Z886" s="319"/>
      <c r="AA886" s="319"/>
      <c r="AB886" s="320"/>
      <c r="AC886" s="322" t="s">
        <v>802</v>
      </c>
      <c r="AD886" s="323"/>
      <c r="AE886" s="323"/>
      <c r="AF886" s="323"/>
      <c r="AG886" s="323"/>
      <c r="AH886" s="419" t="s">
        <v>803</v>
      </c>
      <c r="AI886" s="420"/>
      <c r="AJ886" s="420"/>
      <c r="AK886" s="420"/>
      <c r="AL886" s="326" t="s">
        <v>803</v>
      </c>
      <c r="AM886" s="327"/>
      <c r="AN886" s="327"/>
      <c r="AO886" s="328"/>
      <c r="AP886" s="321" t="s">
        <v>804</v>
      </c>
      <c r="AQ886" s="321"/>
      <c r="AR886" s="321"/>
      <c r="AS886" s="321"/>
      <c r="AT886" s="321"/>
      <c r="AU886" s="321"/>
      <c r="AV886" s="321"/>
      <c r="AW886" s="321"/>
      <c r="AX886" s="321"/>
      <c r="AY886">
        <f>COUNTA($C$886)</f>
        <v>1</v>
      </c>
    </row>
    <row r="887" spans="1:51" ht="30" customHeight="1" x14ac:dyDescent="0.15">
      <c r="A887" s="402">
        <v>10</v>
      </c>
      <c r="B887" s="402">
        <v>1</v>
      </c>
      <c r="C887" s="421" t="s">
        <v>841</v>
      </c>
      <c r="D887" s="416"/>
      <c r="E887" s="416"/>
      <c r="F887" s="416"/>
      <c r="G887" s="416"/>
      <c r="H887" s="416"/>
      <c r="I887" s="416"/>
      <c r="J887" s="417">
        <v>8122001013812</v>
      </c>
      <c r="K887" s="418"/>
      <c r="L887" s="418"/>
      <c r="M887" s="418"/>
      <c r="N887" s="418"/>
      <c r="O887" s="418"/>
      <c r="P887" s="425" t="s">
        <v>801</v>
      </c>
      <c r="Q887" s="426"/>
      <c r="R887" s="426"/>
      <c r="S887" s="426"/>
      <c r="T887" s="426"/>
      <c r="U887" s="426"/>
      <c r="V887" s="426"/>
      <c r="W887" s="426"/>
      <c r="X887" s="426"/>
      <c r="Y887" s="318">
        <v>3</v>
      </c>
      <c r="Z887" s="319"/>
      <c r="AA887" s="319"/>
      <c r="AB887" s="320"/>
      <c r="AC887" s="322" t="s">
        <v>802</v>
      </c>
      <c r="AD887" s="323"/>
      <c r="AE887" s="323"/>
      <c r="AF887" s="323"/>
      <c r="AG887" s="323"/>
      <c r="AH887" s="419" t="s">
        <v>803</v>
      </c>
      <c r="AI887" s="420"/>
      <c r="AJ887" s="420"/>
      <c r="AK887" s="420"/>
      <c r="AL887" s="326" t="s">
        <v>803</v>
      </c>
      <c r="AM887" s="327"/>
      <c r="AN887" s="327"/>
      <c r="AO887" s="328"/>
      <c r="AP887" s="321" t="s">
        <v>804</v>
      </c>
      <c r="AQ887" s="321"/>
      <c r="AR887" s="321"/>
      <c r="AS887" s="321"/>
      <c r="AT887" s="321"/>
      <c r="AU887" s="321"/>
      <c r="AV887" s="321"/>
      <c r="AW887" s="321"/>
      <c r="AX887" s="321"/>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361</v>
      </c>
      <c r="AI910" s="347"/>
      <c r="AJ910" s="347"/>
      <c r="AK910" s="347"/>
      <c r="AL910" s="347" t="s">
        <v>21</v>
      </c>
      <c r="AM910" s="347"/>
      <c r="AN910" s="347"/>
      <c r="AO910" s="423"/>
      <c r="AP910" s="424" t="s">
        <v>297</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809</v>
      </c>
      <c r="D911" s="416"/>
      <c r="E911" s="416"/>
      <c r="F911" s="416"/>
      <c r="G911" s="416"/>
      <c r="H911" s="416"/>
      <c r="I911" s="416"/>
      <c r="J911" s="417">
        <v>1010001031728</v>
      </c>
      <c r="K911" s="418"/>
      <c r="L911" s="418"/>
      <c r="M911" s="418"/>
      <c r="N911" s="418"/>
      <c r="O911" s="418"/>
      <c r="P911" s="422" t="s">
        <v>810</v>
      </c>
      <c r="Q911" s="317"/>
      <c r="R911" s="317"/>
      <c r="S911" s="317"/>
      <c r="T911" s="317"/>
      <c r="U911" s="317"/>
      <c r="V911" s="317"/>
      <c r="W911" s="317"/>
      <c r="X911" s="317"/>
      <c r="Y911" s="318">
        <v>8</v>
      </c>
      <c r="Z911" s="319"/>
      <c r="AA911" s="319"/>
      <c r="AB911" s="320"/>
      <c r="AC911" s="322" t="s">
        <v>367</v>
      </c>
      <c r="AD911" s="323"/>
      <c r="AE911" s="323"/>
      <c r="AF911" s="323"/>
      <c r="AG911" s="323"/>
      <c r="AH911" s="419">
        <v>1</v>
      </c>
      <c r="AI911" s="420"/>
      <c r="AJ911" s="420"/>
      <c r="AK911" s="420"/>
      <c r="AL911" s="326">
        <v>91.1</v>
      </c>
      <c r="AM911" s="327"/>
      <c r="AN911" s="327"/>
      <c r="AO911" s="328"/>
      <c r="AP911" s="321" t="s">
        <v>804</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361</v>
      </c>
      <c r="AI943" s="347"/>
      <c r="AJ943" s="347"/>
      <c r="AK943" s="347"/>
      <c r="AL943" s="347" t="s">
        <v>21</v>
      </c>
      <c r="AM943" s="347"/>
      <c r="AN943" s="347"/>
      <c r="AO943" s="423"/>
      <c r="AP943" s="424" t="s">
        <v>297</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811</v>
      </c>
      <c r="D944" s="416"/>
      <c r="E944" s="416"/>
      <c r="F944" s="416"/>
      <c r="G944" s="416"/>
      <c r="H944" s="416"/>
      <c r="I944" s="416"/>
      <c r="J944" s="417">
        <v>7010501016231</v>
      </c>
      <c r="K944" s="418"/>
      <c r="L944" s="418"/>
      <c r="M944" s="418"/>
      <c r="N944" s="418"/>
      <c r="O944" s="418"/>
      <c r="P944" s="422" t="s">
        <v>812</v>
      </c>
      <c r="Q944" s="317"/>
      <c r="R944" s="317"/>
      <c r="S944" s="317"/>
      <c r="T944" s="317"/>
      <c r="U944" s="317"/>
      <c r="V944" s="317"/>
      <c r="W944" s="317"/>
      <c r="X944" s="317"/>
      <c r="Y944" s="318">
        <v>21</v>
      </c>
      <c r="Z944" s="319"/>
      <c r="AA944" s="319"/>
      <c r="AB944" s="320"/>
      <c r="AC944" s="322" t="s">
        <v>367</v>
      </c>
      <c r="AD944" s="323"/>
      <c r="AE944" s="323"/>
      <c r="AF944" s="323"/>
      <c r="AG944" s="323"/>
      <c r="AH944" s="419">
        <v>1</v>
      </c>
      <c r="AI944" s="420"/>
      <c r="AJ944" s="420"/>
      <c r="AK944" s="420"/>
      <c r="AL944" s="326">
        <v>96.6</v>
      </c>
      <c r="AM944" s="327"/>
      <c r="AN944" s="327"/>
      <c r="AO944" s="328"/>
      <c r="AP944" s="321" t="s">
        <v>804</v>
      </c>
      <c r="AQ944" s="321"/>
      <c r="AR944" s="321"/>
      <c r="AS944" s="321"/>
      <c r="AT944" s="321"/>
      <c r="AU944" s="321"/>
      <c r="AV944" s="321"/>
      <c r="AW944" s="321"/>
      <c r="AX944" s="321"/>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361</v>
      </c>
      <c r="AI976" s="347"/>
      <c r="AJ976" s="347"/>
      <c r="AK976" s="347"/>
      <c r="AL976" s="347" t="s">
        <v>21</v>
      </c>
      <c r="AM976" s="347"/>
      <c r="AN976" s="347"/>
      <c r="AO976" s="423"/>
      <c r="AP976" s="424" t="s">
        <v>297</v>
      </c>
      <c r="AQ976" s="424"/>
      <c r="AR976" s="424"/>
      <c r="AS976" s="424"/>
      <c r="AT976" s="424"/>
      <c r="AU976" s="424"/>
      <c r="AV976" s="424"/>
      <c r="AW976" s="424"/>
      <c r="AX976" s="424"/>
      <c r="AY976">
        <f t="shared" ref="AY976:AY977" si="121">$AY$974</f>
        <v>1</v>
      </c>
    </row>
    <row r="977" spans="1:51" ht="43.5" customHeight="1" x14ac:dyDescent="0.15">
      <c r="A977" s="402">
        <v>1</v>
      </c>
      <c r="B977" s="402">
        <v>1</v>
      </c>
      <c r="C977" s="421" t="s">
        <v>813</v>
      </c>
      <c r="D977" s="416"/>
      <c r="E977" s="416"/>
      <c r="F977" s="416"/>
      <c r="G977" s="416"/>
      <c r="H977" s="416"/>
      <c r="I977" s="416"/>
      <c r="J977" s="417">
        <v>3120005008511</v>
      </c>
      <c r="K977" s="418"/>
      <c r="L977" s="418"/>
      <c r="M977" s="418"/>
      <c r="N977" s="418"/>
      <c r="O977" s="418"/>
      <c r="P977" s="426" t="s">
        <v>808</v>
      </c>
      <c r="Q977" s="426"/>
      <c r="R977" s="426"/>
      <c r="S977" s="426"/>
      <c r="T977" s="426"/>
      <c r="U977" s="426"/>
      <c r="V977" s="426"/>
      <c r="W977" s="426"/>
      <c r="X977" s="426"/>
      <c r="Y977" s="318">
        <v>6</v>
      </c>
      <c r="Z977" s="319"/>
      <c r="AA977" s="319"/>
      <c r="AB977" s="320"/>
      <c r="AC977" s="322" t="s">
        <v>367</v>
      </c>
      <c r="AD977" s="323"/>
      <c r="AE977" s="323"/>
      <c r="AF977" s="323"/>
      <c r="AG977" s="323"/>
      <c r="AH977" s="419">
        <v>1</v>
      </c>
      <c r="AI977" s="420"/>
      <c r="AJ977" s="420"/>
      <c r="AK977" s="420"/>
      <c r="AL977" s="326">
        <v>65.400000000000006</v>
      </c>
      <c r="AM977" s="327"/>
      <c r="AN977" s="327"/>
      <c r="AO977" s="328"/>
      <c r="AP977" s="321" t="s">
        <v>804</v>
      </c>
      <c r="AQ977" s="321"/>
      <c r="AR977" s="321"/>
      <c r="AS977" s="321"/>
      <c r="AT977" s="321"/>
      <c r="AU977" s="321"/>
      <c r="AV977" s="321"/>
      <c r="AW977" s="321"/>
      <c r="AX977" s="321"/>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361</v>
      </c>
      <c r="AI1009" s="347"/>
      <c r="AJ1009" s="347"/>
      <c r="AK1009" s="347"/>
      <c r="AL1009" s="347" t="s">
        <v>21</v>
      </c>
      <c r="AM1009" s="347"/>
      <c r="AN1009" s="347"/>
      <c r="AO1009" s="423"/>
      <c r="AP1009" s="424" t="s">
        <v>297</v>
      </c>
      <c r="AQ1009" s="424"/>
      <c r="AR1009" s="424"/>
      <c r="AS1009" s="424"/>
      <c r="AT1009" s="424"/>
      <c r="AU1009" s="424"/>
      <c r="AV1009" s="424"/>
      <c r="AW1009" s="424"/>
      <c r="AX1009" s="424"/>
      <c r="AY1009">
        <f t="shared" ref="AY1009:AY1010" si="122">$AY$1007</f>
        <v>1</v>
      </c>
    </row>
    <row r="1010" spans="1:51" ht="30" customHeight="1" x14ac:dyDescent="0.15">
      <c r="A1010" s="402">
        <v>1</v>
      </c>
      <c r="B1010" s="402">
        <v>1</v>
      </c>
      <c r="C1010" s="421" t="s">
        <v>807</v>
      </c>
      <c r="D1010" s="416"/>
      <c r="E1010" s="416"/>
      <c r="F1010" s="416"/>
      <c r="G1010" s="416"/>
      <c r="H1010" s="416"/>
      <c r="I1010" s="416"/>
      <c r="J1010" s="417">
        <v>9010005004037</v>
      </c>
      <c r="K1010" s="418"/>
      <c r="L1010" s="418"/>
      <c r="M1010" s="418"/>
      <c r="N1010" s="418"/>
      <c r="O1010" s="418"/>
      <c r="P1010" s="422" t="s">
        <v>814</v>
      </c>
      <c r="Q1010" s="317"/>
      <c r="R1010" s="317"/>
      <c r="S1010" s="317"/>
      <c r="T1010" s="317"/>
      <c r="U1010" s="317"/>
      <c r="V1010" s="317"/>
      <c r="W1010" s="317"/>
      <c r="X1010" s="317"/>
      <c r="Y1010" s="318">
        <v>35</v>
      </c>
      <c r="Z1010" s="319"/>
      <c r="AA1010" s="319"/>
      <c r="AB1010" s="320"/>
      <c r="AC1010" s="322" t="s">
        <v>367</v>
      </c>
      <c r="AD1010" s="323"/>
      <c r="AE1010" s="323"/>
      <c r="AF1010" s="323"/>
      <c r="AG1010" s="323"/>
      <c r="AH1010" s="419">
        <v>1</v>
      </c>
      <c r="AI1010" s="420"/>
      <c r="AJ1010" s="420"/>
      <c r="AK1010" s="420"/>
      <c r="AL1010" s="326">
        <v>69.900000000000006</v>
      </c>
      <c r="AM1010" s="327"/>
      <c r="AN1010" s="327"/>
      <c r="AO1010" s="328"/>
      <c r="AP1010" s="321" t="s">
        <v>804</v>
      </c>
      <c r="AQ1010" s="321"/>
      <c r="AR1010" s="321"/>
      <c r="AS1010" s="321"/>
      <c r="AT1010" s="321"/>
      <c r="AU1010" s="321"/>
      <c r="AV1010" s="321"/>
      <c r="AW1010" s="321"/>
      <c r="AX1010" s="321"/>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361</v>
      </c>
      <c r="AI1042" s="347"/>
      <c r="AJ1042" s="347"/>
      <c r="AK1042" s="347"/>
      <c r="AL1042" s="347" t="s">
        <v>21</v>
      </c>
      <c r="AM1042" s="347"/>
      <c r="AN1042" s="347"/>
      <c r="AO1042" s="423"/>
      <c r="AP1042" s="424" t="s">
        <v>297</v>
      </c>
      <c r="AQ1042" s="424"/>
      <c r="AR1042" s="424"/>
      <c r="AS1042" s="424"/>
      <c r="AT1042" s="424"/>
      <c r="AU1042" s="424"/>
      <c r="AV1042" s="424"/>
      <c r="AW1042" s="424"/>
      <c r="AX1042" s="424"/>
      <c r="AY1042">
        <f t="shared" ref="AY1042:AY1043" si="123">$AY$1040</f>
        <v>1</v>
      </c>
    </row>
    <row r="1043" spans="1:51" ht="51.75" customHeight="1" x14ac:dyDescent="0.15">
      <c r="A1043" s="402">
        <v>1</v>
      </c>
      <c r="B1043" s="402">
        <v>1</v>
      </c>
      <c r="C1043" s="421" t="s">
        <v>840</v>
      </c>
      <c r="D1043" s="416"/>
      <c r="E1043" s="416"/>
      <c r="F1043" s="416"/>
      <c r="G1043" s="416"/>
      <c r="H1043" s="416"/>
      <c r="I1043" s="416"/>
      <c r="J1043" s="417">
        <v>3010401011971</v>
      </c>
      <c r="K1043" s="418"/>
      <c r="L1043" s="418"/>
      <c r="M1043" s="418"/>
      <c r="N1043" s="418"/>
      <c r="O1043" s="418"/>
      <c r="P1043" s="422" t="s">
        <v>816</v>
      </c>
      <c r="Q1043" s="317"/>
      <c r="R1043" s="317"/>
      <c r="S1043" s="317"/>
      <c r="T1043" s="317"/>
      <c r="U1043" s="317"/>
      <c r="V1043" s="317"/>
      <c r="W1043" s="317"/>
      <c r="X1043" s="317"/>
      <c r="Y1043" s="318">
        <v>18</v>
      </c>
      <c r="Z1043" s="319"/>
      <c r="AA1043" s="319"/>
      <c r="AB1043" s="320"/>
      <c r="AC1043" s="322" t="s">
        <v>367</v>
      </c>
      <c r="AD1043" s="323"/>
      <c r="AE1043" s="323"/>
      <c r="AF1043" s="323"/>
      <c r="AG1043" s="323"/>
      <c r="AH1043" s="419">
        <v>3</v>
      </c>
      <c r="AI1043" s="420"/>
      <c r="AJ1043" s="420"/>
      <c r="AK1043" s="420"/>
      <c r="AL1043" s="326">
        <v>97.9</v>
      </c>
      <c r="AM1043" s="327"/>
      <c r="AN1043" s="327"/>
      <c r="AO1043" s="328"/>
      <c r="AP1043" s="321" t="s">
        <v>804</v>
      </c>
      <c r="AQ1043" s="321"/>
      <c r="AR1043" s="321"/>
      <c r="AS1043" s="321"/>
      <c r="AT1043" s="321"/>
      <c r="AU1043" s="321"/>
      <c r="AV1043" s="321"/>
      <c r="AW1043" s="321"/>
      <c r="AX1043" s="321"/>
      <c r="AY1043">
        <f t="shared" si="123"/>
        <v>1</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361</v>
      </c>
      <c r="AI1075" s="347"/>
      <c r="AJ1075" s="347"/>
      <c r="AK1075" s="347"/>
      <c r="AL1075" s="347" t="s">
        <v>21</v>
      </c>
      <c r="AM1075" s="347"/>
      <c r="AN1075" s="347"/>
      <c r="AO1075" s="423"/>
      <c r="AP1075" s="424" t="s">
        <v>297</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324</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339</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9"/>
      <c r="E1109" s="277" t="s">
        <v>262</v>
      </c>
      <c r="F1109" s="889"/>
      <c r="G1109" s="889"/>
      <c r="H1109" s="889"/>
      <c r="I1109" s="889"/>
      <c r="J1109" s="277" t="s">
        <v>296</v>
      </c>
      <c r="K1109" s="277"/>
      <c r="L1109" s="277"/>
      <c r="M1109" s="277"/>
      <c r="N1109" s="277"/>
      <c r="O1109" s="277"/>
      <c r="P1109" s="345" t="s">
        <v>27</v>
      </c>
      <c r="Q1109" s="345"/>
      <c r="R1109" s="345"/>
      <c r="S1109" s="345"/>
      <c r="T1109" s="345"/>
      <c r="U1109" s="345"/>
      <c r="V1109" s="345"/>
      <c r="W1109" s="345"/>
      <c r="X1109" s="345"/>
      <c r="Y1109" s="277" t="s">
        <v>298</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4" t="s">
        <v>325</v>
      </c>
      <c r="AQ1109" s="424"/>
      <c r="AR1109" s="424"/>
      <c r="AS1109" s="424"/>
      <c r="AT1109" s="424"/>
      <c r="AU1109" s="424"/>
      <c r="AV1109" s="424"/>
      <c r="AW1109" s="424"/>
      <c r="AX1109" s="424"/>
    </row>
    <row r="1110" spans="1:51" ht="30" customHeight="1" x14ac:dyDescent="0.15">
      <c r="A1110" s="402">
        <v>1</v>
      </c>
      <c r="B1110" s="402">
        <v>1</v>
      </c>
      <c r="C1110" s="891"/>
      <c r="D1110" s="891"/>
      <c r="E1110" s="262" t="s">
        <v>804</v>
      </c>
      <c r="F1110" s="890"/>
      <c r="G1110" s="890"/>
      <c r="H1110" s="890"/>
      <c r="I1110" s="890"/>
      <c r="J1110" s="417" t="s">
        <v>803</v>
      </c>
      <c r="K1110" s="418"/>
      <c r="L1110" s="418"/>
      <c r="M1110" s="418"/>
      <c r="N1110" s="418"/>
      <c r="O1110" s="418"/>
      <c r="P1110" s="422" t="s">
        <v>804</v>
      </c>
      <c r="Q1110" s="317"/>
      <c r="R1110" s="317"/>
      <c r="S1110" s="317"/>
      <c r="T1110" s="317"/>
      <c r="U1110" s="317"/>
      <c r="V1110" s="317"/>
      <c r="W1110" s="317"/>
      <c r="X1110" s="317"/>
      <c r="Y1110" s="318" t="s">
        <v>803</v>
      </c>
      <c r="Z1110" s="319"/>
      <c r="AA1110" s="319"/>
      <c r="AB1110" s="320"/>
      <c r="AC1110" s="322"/>
      <c r="AD1110" s="323"/>
      <c r="AE1110" s="323"/>
      <c r="AF1110" s="323"/>
      <c r="AG1110" s="323"/>
      <c r="AH1110" s="324"/>
      <c r="AI1110" s="325"/>
      <c r="AJ1110" s="325"/>
      <c r="AK1110" s="325"/>
      <c r="AL1110" s="326" t="s">
        <v>803</v>
      </c>
      <c r="AM1110" s="327"/>
      <c r="AN1110" s="327"/>
      <c r="AO1110" s="328"/>
      <c r="AP1110" s="321" t="s">
        <v>804</v>
      </c>
      <c r="AQ1110" s="321"/>
      <c r="AR1110" s="321"/>
      <c r="AS1110" s="321"/>
      <c r="AT1110" s="321"/>
      <c r="AU1110" s="321"/>
      <c r="AV1110" s="321"/>
      <c r="AW1110" s="321"/>
      <c r="AX1110" s="321"/>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1"/>
      <c r="D1117" s="891"/>
      <c r="E1117" s="890"/>
      <c r="F1117" s="890"/>
      <c r="G1117" s="890"/>
      <c r="H1117" s="890"/>
      <c r="I1117" s="890"/>
      <c r="J1117" s="417" t="s">
        <v>803</v>
      </c>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7" t="s">
        <v>804</v>
      </c>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1"/>
      <c r="D1127" s="891"/>
      <c r="E1127" s="262"/>
      <c r="F1127" s="890"/>
      <c r="G1127" s="890"/>
      <c r="H1127" s="890"/>
      <c r="I1127" s="890"/>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5:AJ17 P13:AX13 AR15:AX15">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8:Y907">
    <cfRule type="expression" dxfId="2065" priority="2077">
      <formula>IF(RIGHT(TEXT(Y888,"0.#"),1)=".",FALSE,TRUE)</formula>
    </cfRule>
    <cfRule type="expression" dxfId="2064" priority="2078">
      <formula>IF(RIGHT(TEXT(Y888,"0.#"),1)=".",TRUE,FALSE)</formula>
    </cfRule>
  </conditionalFormatting>
  <conditionalFormatting sqref="Y878:Y887">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8:AO907">
    <cfRule type="expression" dxfId="1967" priority="2079">
      <formula>IF(AND(AL888&gt;=0, RIGHT(TEXT(AL888,"0.#"),1)&lt;&gt;"."),TRUE,FALSE)</formula>
    </cfRule>
    <cfRule type="expression" dxfId="1966" priority="2080">
      <formula>IF(AND(AL888&gt;=0, RIGHT(TEXT(AL888,"0.#"),1)="."),TRUE,FALSE)</formula>
    </cfRule>
    <cfRule type="expression" dxfId="1965" priority="2081">
      <formula>IF(AND(AL888&lt;0, RIGHT(TEXT(AL888,"0.#"),1)&lt;&gt;"."),TRUE,FALSE)</formula>
    </cfRule>
    <cfRule type="expression" dxfId="1964" priority="2082">
      <formula>IF(AND(AL888&lt;0, RIGHT(TEXT(AL888,"0.#"),1)="."),TRUE,FALSE)</formula>
    </cfRule>
  </conditionalFormatting>
  <conditionalFormatting sqref="AL878:AO887">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50" man="1"/>
    <brk id="43" max="50" man="1"/>
    <brk id="105" max="50" man="1"/>
    <brk id="483" max="50" man="1"/>
    <brk id="727" max="50" man="1"/>
    <brk id="747" max="50" man="1"/>
    <brk id="825" max="50" man="1"/>
    <brk id="100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756</v>
      </c>
      <c r="M2" s="13" t="str">
        <f>IF(L2="","",K2)</f>
        <v>社会保障</v>
      </c>
      <c r="N2" s="13" t="str">
        <f>IF(M2="","",IF(N1&lt;&gt;"",CONCATENATE(N1,"、",M2),M2))</f>
        <v>社会保障</v>
      </c>
      <c r="O2" s="13"/>
      <c r="P2" s="12" t="s">
        <v>74</v>
      </c>
      <c r="Q2" s="17" t="s">
        <v>756</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756</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756</v>
      </c>
      <c r="R4" s="13" t="str">
        <f t="shared" si="3"/>
        <v>補助</v>
      </c>
      <c r="S4" s="13" t="str">
        <f t="shared" si="4"/>
        <v>直接実施、委託・請負、補助</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300</v>
      </c>
      <c r="G9" s="17"/>
      <c r="H9" s="13" t="str">
        <f t="shared" si="1"/>
        <v/>
      </c>
      <c r="I9" s="13" t="str">
        <f t="shared" si="5"/>
        <v/>
      </c>
      <c r="K9" s="14" t="s">
        <v>110</v>
      </c>
      <c r="L9" s="15"/>
      <c r="M9" s="13" t="str">
        <f t="shared" si="2"/>
        <v/>
      </c>
      <c r="N9" s="13" t="str">
        <f t="shared" si="6"/>
        <v>社会保障</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社会保障</v>
      </c>
      <c r="O10" s="13"/>
      <c r="P10" s="13" t="str">
        <f>S8</f>
        <v>直接実施、委託・請負、補助</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t="s">
        <v>756</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t="s">
        <v>756</v>
      </c>
      <c r="H14" s="13" t="str">
        <f t="shared" si="1"/>
        <v>労働保険特別会計雇用勘定</v>
      </c>
      <c r="I14" s="13" t="str">
        <f t="shared" si="5"/>
        <v>労働保険特別会計労災勘定、労働保険特別会計雇用勘定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t="s">
        <v>756</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労働保険特別会計労災勘定、労働保険特別会計雇用勘定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t="s">
        <v>756</v>
      </c>
      <c r="C18" s="13" t="str">
        <f t="shared" si="9"/>
        <v>ＩＴ戦略</v>
      </c>
      <c r="D18" s="13" t="str">
        <f t="shared" si="8"/>
        <v>男女共同参画、ＩＴ戦略</v>
      </c>
      <c r="F18" s="18" t="s">
        <v>125</v>
      </c>
      <c r="G18" s="17"/>
      <c r="H18" s="13" t="str">
        <f t="shared" si="1"/>
        <v/>
      </c>
      <c r="I18" s="13" t="str">
        <f t="shared" si="5"/>
        <v>労働保険特別会計労災勘定、労働保険特別会計雇用勘定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男女共同参画、ＩＴ戦略</v>
      </c>
      <c r="F19" s="18" t="s">
        <v>126</v>
      </c>
      <c r="G19" s="17"/>
      <c r="H19" s="13" t="str">
        <f t="shared" si="1"/>
        <v/>
      </c>
      <c r="I19" s="13" t="str">
        <f t="shared" si="5"/>
        <v>労働保険特別会計労災勘定、労働保険特別会計雇用勘定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男女共同参画、ＩＴ戦略</v>
      </c>
      <c r="F20" s="18" t="s">
        <v>309</v>
      </c>
      <c r="G20" s="17"/>
      <c r="H20" s="13" t="str">
        <f t="shared" si="1"/>
        <v/>
      </c>
      <c r="I20" s="13" t="str">
        <f t="shared" si="5"/>
        <v>労働保険特別会計労災勘定、労働保険特別会計雇用勘定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t="s">
        <v>756</v>
      </c>
      <c r="C21" s="13" t="str">
        <f t="shared" si="9"/>
        <v>地方創生</v>
      </c>
      <c r="D21" s="13" t="str">
        <f t="shared" si="8"/>
        <v>男女共同参画、ＩＴ戦略、地方創生</v>
      </c>
      <c r="F21" s="18" t="s">
        <v>127</v>
      </c>
      <c r="G21" s="17"/>
      <c r="H21" s="13" t="str">
        <f t="shared" si="1"/>
        <v/>
      </c>
      <c r="I21" s="13" t="str">
        <f t="shared" si="5"/>
        <v>労働保険特別会計労災勘定、労働保険特別会計雇用勘定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男女共同参画、ＩＴ戦略、地方創生</v>
      </c>
      <c r="F22" s="18" t="s">
        <v>128</v>
      </c>
      <c r="G22" s="17"/>
      <c r="H22" s="13" t="str">
        <f t="shared" si="1"/>
        <v/>
      </c>
      <c r="I22" s="13" t="str">
        <f t="shared" si="5"/>
        <v>労働保険特別会計労災勘定、労働保険特別会計雇用勘定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男女共同参画、ＩＴ戦略、地方創生</v>
      </c>
      <c r="F23" s="18" t="s">
        <v>129</v>
      </c>
      <c r="G23" s="17"/>
      <c r="H23" s="13" t="str">
        <f t="shared" si="1"/>
        <v/>
      </c>
      <c r="I23" s="13" t="str">
        <f t="shared" si="5"/>
        <v>労働保険特別会計労災勘定、労働保険特別会計雇用勘定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男女共同参画、ＩＴ戦略、地方創生</v>
      </c>
      <c r="F24" s="18" t="s">
        <v>403</v>
      </c>
      <c r="G24" s="17"/>
      <c r="H24" s="13" t="str">
        <f t="shared" si="1"/>
        <v/>
      </c>
      <c r="I24" s="13" t="str">
        <f t="shared" si="5"/>
        <v>労働保険特別会計労災勘定、労働保険特別会計雇用勘定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男女共同参画、ＩＴ戦略、地方創生</v>
      </c>
      <c r="B27" s="13"/>
      <c r="F27" s="18" t="s">
        <v>132</v>
      </c>
      <c r="G27" s="17"/>
      <c r="H27" s="13" t="str">
        <f t="shared" si="1"/>
        <v/>
      </c>
      <c r="I27" s="13" t="str">
        <f t="shared" si="5"/>
        <v>労働保険特別会計労災勘定、労働保険特別会計雇用勘定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労働保険特別会計労災勘定、労働保険特別会計雇用勘定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労働保険特別会計労災勘定、労働保険特別会計雇用勘定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労働保険特別会計労災勘定、労働保険特別会計雇用勘定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労働保険特別会計労災勘定、労働保険特別会計雇用勘定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労働保険特別会計労災勘定、労働保険特別会計雇用勘定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労働保険特別会計労災勘定、労働保険特別会計雇用勘定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労働保険特別会計労災勘定、労働保険特別会計雇用勘定</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労働保険特別会計労災勘定、労働保険特別会計雇用勘定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344</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2"/>
      <c r="Z2" s="410"/>
      <c r="AA2" s="411"/>
      <c r="AB2" s="1006" t="s">
        <v>11</v>
      </c>
      <c r="AC2" s="1007"/>
      <c r="AD2" s="1008"/>
      <c r="AE2" s="994" t="s">
        <v>384</v>
      </c>
      <c r="AF2" s="994"/>
      <c r="AG2" s="994"/>
      <c r="AH2" s="994"/>
      <c r="AI2" s="994" t="s">
        <v>406</v>
      </c>
      <c r="AJ2" s="994"/>
      <c r="AK2" s="994"/>
      <c r="AL2" s="457"/>
      <c r="AM2" s="994" t="s">
        <v>503</v>
      </c>
      <c r="AN2" s="994"/>
      <c r="AO2" s="994"/>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3"/>
      <c r="Z3" s="1004"/>
      <c r="AA3" s="1005"/>
      <c r="AB3" s="1009"/>
      <c r="AC3" s="1010"/>
      <c r="AD3" s="1011"/>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2"/>
      <c r="I4" s="1012"/>
      <c r="J4" s="1012"/>
      <c r="K4" s="1012"/>
      <c r="L4" s="1012"/>
      <c r="M4" s="1012"/>
      <c r="N4" s="1012"/>
      <c r="O4" s="1013"/>
      <c r="P4" s="191"/>
      <c r="Q4" s="1020"/>
      <c r="R4" s="1020"/>
      <c r="S4" s="1020"/>
      <c r="T4" s="1020"/>
      <c r="U4" s="1020"/>
      <c r="V4" s="1020"/>
      <c r="W4" s="1020"/>
      <c r="X4" s="1021"/>
      <c r="Y4" s="998" t="s">
        <v>12</v>
      </c>
      <c r="Z4" s="999"/>
      <c r="AA4" s="1000"/>
      <c r="AB4" s="550"/>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5" t="s">
        <v>374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344</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2"/>
      <c r="Z9" s="410"/>
      <c r="AA9" s="411"/>
      <c r="AB9" s="1006" t="s">
        <v>11</v>
      </c>
      <c r="AC9" s="1007"/>
      <c r="AD9" s="1008"/>
      <c r="AE9" s="994" t="s">
        <v>384</v>
      </c>
      <c r="AF9" s="994"/>
      <c r="AG9" s="994"/>
      <c r="AH9" s="994"/>
      <c r="AI9" s="994" t="s">
        <v>406</v>
      </c>
      <c r="AJ9" s="994"/>
      <c r="AK9" s="994"/>
      <c r="AL9" s="457"/>
      <c r="AM9" s="994" t="s">
        <v>503</v>
      </c>
      <c r="AN9" s="994"/>
      <c r="AO9" s="994"/>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3"/>
      <c r="Z10" s="1004"/>
      <c r="AA10" s="1005"/>
      <c r="AB10" s="1009"/>
      <c r="AC10" s="1010"/>
      <c r="AD10" s="1011"/>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0"/>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5" t="s">
        <v>374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344</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2"/>
      <c r="Z16" s="410"/>
      <c r="AA16" s="411"/>
      <c r="AB16" s="1006" t="s">
        <v>11</v>
      </c>
      <c r="AC16" s="1007"/>
      <c r="AD16" s="1008"/>
      <c r="AE16" s="994" t="s">
        <v>384</v>
      </c>
      <c r="AF16" s="994"/>
      <c r="AG16" s="994"/>
      <c r="AH16" s="994"/>
      <c r="AI16" s="994" t="s">
        <v>406</v>
      </c>
      <c r="AJ16" s="994"/>
      <c r="AK16" s="994"/>
      <c r="AL16" s="457"/>
      <c r="AM16" s="994" t="s">
        <v>503</v>
      </c>
      <c r="AN16" s="994"/>
      <c r="AO16" s="994"/>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3"/>
      <c r="Z17" s="1004"/>
      <c r="AA17" s="1005"/>
      <c r="AB17" s="1009"/>
      <c r="AC17" s="1010"/>
      <c r="AD17" s="1011"/>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0"/>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5" t="s">
        <v>374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344</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2"/>
      <c r="Z23" s="410"/>
      <c r="AA23" s="411"/>
      <c r="AB23" s="1006" t="s">
        <v>11</v>
      </c>
      <c r="AC23" s="1007"/>
      <c r="AD23" s="1008"/>
      <c r="AE23" s="994" t="s">
        <v>384</v>
      </c>
      <c r="AF23" s="994"/>
      <c r="AG23" s="994"/>
      <c r="AH23" s="994"/>
      <c r="AI23" s="994" t="s">
        <v>406</v>
      </c>
      <c r="AJ23" s="994"/>
      <c r="AK23" s="994"/>
      <c r="AL23" s="457"/>
      <c r="AM23" s="994" t="s">
        <v>503</v>
      </c>
      <c r="AN23" s="994"/>
      <c r="AO23" s="994"/>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3"/>
      <c r="Z24" s="1004"/>
      <c r="AA24" s="1005"/>
      <c r="AB24" s="1009"/>
      <c r="AC24" s="1010"/>
      <c r="AD24" s="1011"/>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0"/>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5" t="s">
        <v>374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344</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2"/>
      <c r="Z30" s="410"/>
      <c r="AA30" s="411"/>
      <c r="AB30" s="1006" t="s">
        <v>11</v>
      </c>
      <c r="AC30" s="1007"/>
      <c r="AD30" s="1008"/>
      <c r="AE30" s="994" t="s">
        <v>384</v>
      </c>
      <c r="AF30" s="994"/>
      <c r="AG30" s="994"/>
      <c r="AH30" s="994"/>
      <c r="AI30" s="994" t="s">
        <v>406</v>
      </c>
      <c r="AJ30" s="994"/>
      <c r="AK30" s="994"/>
      <c r="AL30" s="457"/>
      <c r="AM30" s="994" t="s">
        <v>503</v>
      </c>
      <c r="AN30" s="994"/>
      <c r="AO30" s="994"/>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3"/>
      <c r="Z31" s="1004"/>
      <c r="AA31" s="1005"/>
      <c r="AB31" s="1009"/>
      <c r="AC31" s="1010"/>
      <c r="AD31" s="1011"/>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0"/>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5" t="s">
        <v>374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344</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2"/>
      <c r="Z37" s="410"/>
      <c r="AA37" s="411"/>
      <c r="AB37" s="1006" t="s">
        <v>11</v>
      </c>
      <c r="AC37" s="1007"/>
      <c r="AD37" s="1008"/>
      <c r="AE37" s="994" t="s">
        <v>384</v>
      </c>
      <c r="AF37" s="994"/>
      <c r="AG37" s="994"/>
      <c r="AH37" s="994"/>
      <c r="AI37" s="994" t="s">
        <v>406</v>
      </c>
      <c r="AJ37" s="994"/>
      <c r="AK37" s="994"/>
      <c r="AL37" s="457"/>
      <c r="AM37" s="994" t="s">
        <v>503</v>
      </c>
      <c r="AN37" s="994"/>
      <c r="AO37" s="994"/>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3"/>
      <c r="Z38" s="1004"/>
      <c r="AA38" s="1005"/>
      <c r="AB38" s="1009"/>
      <c r="AC38" s="1010"/>
      <c r="AD38" s="1011"/>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0"/>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5" t="s">
        <v>374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344</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2"/>
      <c r="Z44" s="410"/>
      <c r="AA44" s="411"/>
      <c r="AB44" s="1006" t="s">
        <v>11</v>
      </c>
      <c r="AC44" s="1007"/>
      <c r="AD44" s="1008"/>
      <c r="AE44" s="994" t="s">
        <v>384</v>
      </c>
      <c r="AF44" s="994"/>
      <c r="AG44" s="994"/>
      <c r="AH44" s="994"/>
      <c r="AI44" s="994" t="s">
        <v>406</v>
      </c>
      <c r="AJ44" s="994"/>
      <c r="AK44" s="994"/>
      <c r="AL44" s="457"/>
      <c r="AM44" s="994" t="s">
        <v>503</v>
      </c>
      <c r="AN44" s="994"/>
      <c r="AO44" s="994"/>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3"/>
      <c r="Z45" s="1004"/>
      <c r="AA45" s="1005"/>
      <c r="AB45" s="1009"/>
      <c r="AC45" s="1010"/>
      <c r="AD45" s="1011"/>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0"/>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5" t="s">
        <v>374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344</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2"/>
      <c r="Z51" s="410"/>
      <c r="AA51" s="411"/>
      <c r="AB51" s="457" t="s">
        <v>11</v>
      </c>
      <c r="AC51" s="1007"/>
      <c r="AD51" s="1008"/>
      <c r="AE51" s="994" t="s">
        <v>384</v>
      </c>
      <c r="AF51" s="994"/>
      <c r="AG51" s="994"/>
      <c r="AH51" s="994"/>
      <c r="AI51" s="994" t="s">
        <v>406</v>
      </c>
      <c r="AJ51" s="994"/>
      <c r="AK51" s="994"/>
      <c r="AL51" s="457"/>
      <c r="AM51" s="994" t="s">
        <v>503</v>
      </c>
      <c r="AN51" s="994"/>
      <c r="AO51" s="994"/>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3"/>
      <c r="Z52" s="1004"/>
      <c r="AA52" s="1005"/>
      <c r="AB52" s="1009"/>
      <c r="AC52" s="1010"/>
      <c r="AD52" s="1011"/>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0"/>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5" t="s">
        <v>374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344</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2"/>
      <c r="Z58" s="410"/>
      <c r="AA58" s="411"/>
      <c r="AB58" s="1006" t="s">
        <v>11</v>
      </c>
      <c r="AC58" s="1007"/>
      <c r="AD58" s="1008"/>
      <c r="AE58" s="994" t="s">
        <v>384</v>
      </c>
      <c r="AF58" s="994"/>
      <c r="AG58" s="994"/>
      <c r="AH58" s="994"/>
      <c r="AI58" s="994" t="s">
        <v>406</v>
      </c>
      <c r="AJ58" s="994"/>
      <c r="AK58" s="994"/>
      <c r="AL58" s="457"/>
      <c r="AM58" s="994" t="s">
        <v>503</v>
      </c>
      <c r="AN58" s="994"/>
      <c r="AO58" s="994"/>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3"/>
      <c r="Z59" s="1004"/>
      <c r="AA59" s="1005"/>
      <c r="AB59" s="1009"/>
      <c r="AC59" s="1010"/>
      <c r="AD59" s="1011"/>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0"/>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5" t="s">
        <v>374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344</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2"/>
      <c r="Z65" s="410"/>
      <c r="AA65" s="411"/>
      <c r="AB65" s="1006" t="s">
        <v>11</v>
      </c>
      <c r="AC65" s="1007"/>
      <c r="AD65" s="1008"/>
      <c r="AE65" s="994" t="s">
        <v>384</v>
      </c>
      <c r="AF65" s="994"/>
      <c r="AG65" s="994"/>
      <c r="AH65" s="994"/>
      <c r="AI65" s="994" t="s">
        <v>406</v>
      </c>
      <c r="AJ65" s="994"/>
      <c r="AK65" s="994"/>
      <c r="AL65" s="457"/>
      <c r="AM65" s="994" t="s">
        <v>503</v>
      </c>
      <c r="AN65" s="994"/>
      <c r="AO65" s="994"/>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3"/>
      <c r="Z66" s="1004"/>
      <c r="AA66" s="1005"/>
      <c r="AB66" s="1009"/>
      <c r="AC66" s="1010"/>
      <c r="AD66" s="1011"/>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0"/>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5" t="s">
        <v>374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360</v>
      </c>
      <c r="H2" s="439"/>
      <c r="I2" s="439"/>
      <c r="J2" s="439"/>
      <c r="K2" s="439"/>
      <c r="L2" s="439"/>
      <c r="M2" s="439"/>
      <c r="N2" s="439"/>
      <c r="O2" s="439"/>
      <c r="P2" s="439"/>
      <c r="Q2" s="439"/>
      <c r="R2" s="439"/>
      <c r="S2" s="439"/>
      <c r="T2" s="439"/>
      <c r="U2" s="439"/>
      <c r="V2" s="439"/>
      <c r="W2" s="439"/>
      <c r="X2" s="439"/>
      <c r="Y2" s="439"/>
      <c r="Z2" s="439"/>
      <c r="AA2" s="439"/>
      <c r="AB2" s="440"/>
      <c r="AC2" s="438" t="s">
        <v>362</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8" t="s">
        <v>267</v>
      </c>
      <c r="H15" s="439"/>
      <c r="I15" s="439"/>
      <c r="J15" s="439"/>
      <c r="K15" s="439"/>
      <c r="L15" s="439"/>
      <c r="M15" s="439"/>
      <c r="N15" s="439"/>
      <c r="O15" s="439"/>
      <c r="P15" s="439"/>
      <c r="Q15" s="439"/>
      <c r="R15" s="439"/>
      <c r="S15" s="439"/>
      <c r="T15" s="439"/>
      <c r="U15" s="439"/>
      <c r="V15" s="439"/>
      <c r="W15" s="439"/>
      <c r="X15" s="439"/>
      <c r="Y15" s="439"/>
      <c r="Z15" s="439"/>
      <c r="AA15" s="439"/>
      <c r="AB15" s="440"/>
      <c r="AC15" s="438" t="s">
        <v>268</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8" t="s">
        <v>266</v>
      </c>
      <c r="H28" s="439"/>
      <c r="I28" s="439"/>
      <c r="J28" s="439"/>
      <c r="K28" s="439"/>
      <c r="L28" s="439"/>
      <c r="M28" s="439"/>
      <c r="N28" s="439"/>
      <c r="O28" s="439"/>
      <c r="P28" s="439"/>
      <c r="Q28" s="439"/>
      <c r="R28" s="439"/>
      <c r="S28" s="439"/>
      <c r="T28" s="439"/>
      <c r="U28" s="439"/>
      <c r="V28" s="439"/>
      <c r="W28" s="439"/>
      <c r="X28" s="439"/>
      <c r="Y28" s="439"/>
      <c r="Z28" s="439"/>
      <c r="AA28" s="439"/>
      <c r="AB28" s="440"/>
      <c r="AC28" s="438" t="s">
        <v>269</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8" t="s">
        <v>314</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270</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8" t="s">
        <v>271</v>
      </c>
      <c r="H68" s="439"/>
      <c r="I68" s="439"/>
      <c r="J68" s="439"/>
      <c r="K68" s="439"/>
      <c r="L68" s="439"/>
      <c r="M68" s="439"/>
      <c r="N68" s="439"/>
      <c r="O68" s="439"/>
      <c r="P68" s="439"/>
      <c r="Q68" s="439"/>
      <c r="R68" s="439"/>
      <c r="S68" s="439"/>
      <c r="T68" s="439"/>
      <c r="U68" s="439"/>
      <c r="V68" s="439"/>
      <c r="W68" s="439"/>
      <c r="X68" s="439"/>
      <c r="Y68" s="439"/>
      <c r="Z68" s="439"/>
      <c r="AA68" s="439"/>
      <c r="AB68" s="440"/>
      <c r="AC68" s="438" t="s">
        <v>272</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8" t="s">
        <v>273</v>
      </c>
      <c r="H81" s="439"/>
      <c r="I81" s="439"/>
      <c r="J81" s="439"/>
      <c r="K81" s="439"/>
      <c r="L81" s="439"/>
      <c r="M81" s="439"/>
      <c r="N81" s="439"/>
      <c r="O81" s="439"/>
      <c r="P81" s="439"/>
      <c r="Q81" s="439"/>
      <c r="R81" s="439"/>
      <c r="S81" s="439"/>
      <c r="T81" s="439"/>
      <c r="U81" s="439"/>
      <c r="V81" s="439"/>
      <c r="W81" s="439"/>
      <c r="X81" s="439"/>
      <c r="Y81" s="439"/>
      <c r="Z81" s="439"/>
      <c r="AA81" s="439"/>
      <c r="AB81" s="440"/>
      <c r="AC81" s="438" t="s">
        <v>274</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8" t="s">
        <v>275</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276</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8" t="s">
        <v>277</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278</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8" t="s">
        <v>279</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280</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8" t="s">
        <v>281</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282</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8" t="s">
        <v>283</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284</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8" t="s">
        <v>286</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285</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8" t="s">
        <v>287</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288</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8" t="s">
        <v>289</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290</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8" t="s">
        <v>291</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292</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8" t="s">
        <v>293</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3"/>
      <c r="AP3" s="424" t="s">
        <v>297</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3"/>
      <c r="AP36" s="424" t="s">
        <v>297</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3"/>
      <c r="AP69" s="424" t="s">
        <v>297</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3"/>
      <c r="AP102" s="424" t="s">
        <v>297</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3"/>
      <c r="AP135" s="424" t="s">
        <v>297</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3"/>
      <c r="AP168" s="424" t="s">
        <v>297</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3"/>
      <c r="AP201" s="424" t="s">
        <v>297</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3"/>
      <c r="AP234" s="424" t="s">
        <v>297</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3"/>
      <c r="AP267" s="424" t="s">
        <v>297</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3"/>
      <c r="AP300" s="424" t="s">
        <v>297</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3"/>
      <c r="AP333" s="424" t="s">
        <v>297</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3"/>
      <c r="AP366" s="424" t="s">
        <v>297</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3"/>
      <c r="AP399" s="424" t="s">
        <v>297</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3"/>
      <c r="AP432" s="424" t="s">
        <v>297</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3"/>
      <c r="AP465" s="424" t="s">
        <v>297</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3"/>
      <c r="AP498" s="424" t="s">
        <v>297</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3"/>
      <c r="AP531" s="424" t="s">
        <v>297</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3"/>
      <c r="AP564" s="424" t="s">
        <v>297</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3"/>
      <c r="AP597" s="424" t="s">
        <v>297</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3"/>
      <c r="AP630" s="424" t="s">
        <v>297</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3"/>
      <c r="AP663" s="424" t="s">
        <v>297</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3"/>
      <c r="AP696" s="424" t="s">
        <v>297</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3"/>
      <c r="AP729" s="424" t="s">
        <v>297</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3"/>
      <c r="AP762" s="424" t="s">
        <v>297</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3"/>
      <c r="AP795" s="424" t="s">
        <v>297</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3"/>
      <c r="AP828" s="424" t="s">
        <v>297</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3"/>
      <c r="AP861" s="424" t="s">
        <v>297</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3"/>
      <c r="AP894" s="424" t="s">
        <v>297</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3"/>
      <c r="AP927" s="424" t="s">
        <v>297</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3"/>
      <c r="AP960" s="424" t="s">
        <v>297</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3"/>
      <c r="AP993" s="424" t="s">
        <v>297</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3"/>
      <c r="AP1026" s="424" t="s">
        <v>297</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3"/>
      <c r="AP1059" s="424" t="s">
        <v>297</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3"/>
      <c r="AP1092" s="424" t="s">
        <v>297</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3"/>
      <c r="AP1125" s="424" t="s">
        <v>297</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3"/>
      <c r="AP1158" s="424" t="s">
        <v>297</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3"/>
      <c r="AP1191" s="424" t="s">
        <v>297</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3"/>
      <c r="AP1224" s="424" t="s">
        <v>297</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3"/>
      <c r="AP1257" s="424" t="s">
        <v>297</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3"/>
      <c r="AP1290" s="424" t="s">
        <v>297</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2021-06-21T02:54:20Z</cp:lastPrinted>
  <dcterms:created xsi:type="dcterms:W3CDTF">2012-03-13T00:50:25Z</dcterms:created>
  <dcterms:modified xsi:type="dcterms:W3CDTF">2021-06-22T04:36:33Z</dcterms:modified>
</cp:coreProperties>
</file>