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３年度\08_行政事業レビュー\02レビューシート\雇均\点検対象\提出用\"/>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16" i="3"/>
  <c r="AY606" i="3"/>
  <c r="AY417" i="3"/>
  <c r="AY459" i="3"/>
  <c r="AY271"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<sst xmlns="http://schemas.openxmlformats.org/spreadsheetml/2006/main" count="3089" uniqueCount="775">
  <si>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</si>
  <si>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</si>
  <si>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</si>
  <si>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</si>
  <si>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</si>
  <si>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</si>
  <si>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</si>
  <si>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</si>
  <si>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</si>
  <si>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</si>
  <si>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</si>
  <si>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</si>
  <si>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</si>
  <si>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</si>
  <si>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</si>
  <si>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</si>
  <si>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</si>
  <si>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</si>
  <si>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</si>
  <si>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</si>
  <si>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</si>
  <si>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</si>
  <si>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</si>
  <si>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</si>
  <si>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</si>
  <si>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</si>
  <si>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</si>
  <si>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</si>
  <si>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</si>
  <si>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</si>
  <si>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</si>
  <si>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</si>
  <si>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</si>
  <si>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</si>
  <si>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</si>
  <si>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</si>
  <si>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</si>
  <si>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</si>
  <si>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</si>
  <si>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</si>
  <si>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</si>
  <si>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</si>
  <si>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</si>
  <si>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</si>
  <si>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</si>
  <si>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</si>
  <si>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</si>
  <si>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</si>
  <si>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</si>
  <si>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</si>
  <si>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</si>
  <si>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</si>
  <si>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</si>
  <si>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</si>
  <si>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</si>
  <si>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</si>
  <si>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</si>
  <si>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</si>
  <si>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</si>
  <si>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</si>
  <si>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</si>
  <si>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</si>
  <si>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</si>
  <si>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</si>
  <si>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</si>
  <si>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</si>
  <si>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</si>
  <si>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</si>
  <si>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</si>
  <si>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</si>
  <si>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</si>
  <si>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</si>
  <si>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</si>
  <si>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</si>
  <si>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</si>
  <si>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</si>
  <si>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</si>
  <si>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</si>
  <si>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</si>
  <si>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</si>
  <si>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</si>
  <si>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</si>
  <si>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</si>
  <si>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</si>
  <si>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</si>
  <si>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</si>
  <si>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</si>
  <si>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</si>
  <si>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</si>
  <si>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</si>
  <si>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</si>
  <si>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</si>
  <si>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</si>
  <si>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</si>
  <si>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</si>
  <si>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</si>
  <si>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</si>
  <si>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</si>
  <si>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</si>
  <si>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</si>
  <si>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</si>
  <si>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</si>
  <si>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</si>
  <si>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</si>
  <si>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</si>
  <si>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</si>
  <si>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</si>
  <si>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</si>
  <si>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</si>
  <si>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</si>
  <si>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</si>
  <si>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</si>
  <si>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</si>
  <si>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</si>
  <si>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</si>
  <si>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</si>
  <si>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</si>
  <si>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</si>
  <si>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</si>
  <si>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</si>
  <si>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</si>
  <si>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</si>
  <si>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</si>
  <si>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</si>
  <si>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</si>
  <si>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</si>
  <si>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</si>
  <si>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</si>
  <si>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</si>
  <si>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</si>
  <si>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</si>
  <si>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</si>
  <si>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</si>
  <si>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</si>
  <si>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</si>
  <si>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</si>
  <si>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</si>
  <si>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</si>
  <si>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</si>
  <si>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</si>
  <si>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</si>
  <si>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</si>
  <si>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</si>
  <si>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</si>
  <si>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</si>
  <si>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</si>
  <si>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</si>
  <si>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</si>
  <si>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</si>
  <si>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</si>
  <si>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</si>
  <si>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</si>
  <si>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</si>
  <si>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</si>
  <si>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</si>
  <si>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</si>
  <si>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</si>
  <si>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</si>
  <si>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</si>
  <si>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</si>
  <si>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</si>
  <si>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</si>
  <si>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</si>
  <si>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</si>
  <si>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</si>
  <si>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</si>
  <si>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</si>
  <si>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</si>
  <si>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</si>
  <si>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</si>
  <si>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</si>
  <si>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</si>
  <si>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</si>
  <si>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</si>
  <si>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</si>
  <si>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</si>
  <si>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</si>
  <si>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</si>
  <si>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</si>
  <si>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</si>
  <si>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</si>
  <si>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</si>
  <si>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</si>
  <si>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</si>
  <si>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</si>
  <si>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</si>
  <si>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</si>
  <si>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</si>
  <si>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</si>
  <si>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</si>
  <si>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</si>
  <si>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</si>
  <si>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</si>
  <si>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</si>
  <si>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</si>
  <si>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</si>
  <si>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</si>
  <si>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</si>
  <si>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</si>
  <si>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</si>
  <si>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</si>
  <si>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</si>
  <si>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</si>
  <si>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</si>
  <si>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</si>
  <si>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</si>
  <si>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</si>
  <si>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</si>
  <si>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</si>
  <si>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</si>
  <si>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</si>
  <si>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</si>
  <si>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</si>
  <si>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</si>
  <si>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</si>
  <si>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</si>
  <si>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</si>
  <si>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</si>
  <si>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</si>
  <si>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</si>
  <si>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</si>
  <si>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</si>
  <si>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</si>
  <si>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</si>
  <si>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</si>
  <si>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</si>
  <si>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</si>
  <si>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</si>
  <si>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</si>
  <si>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</si>
  <si>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</si>
  <si>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</si>
  <si>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</si>
  <si>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</si>
  <si>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</si>
  <si>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</si>
  <si>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</si>
  <si>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</si>
  <si>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</si>
  <si>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</si>
  <si>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</si>
  <si>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</si>
  <si>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</si>
  <si>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</si>
  <si>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</si>
  <si>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</si>
  <si>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</si>
  <si>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</si>
  <si>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</si>
  <si>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</si>
  <si>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</si>
  <si>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</si>
  <si>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</si>
  <si>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</si>
  <si>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</si>
  <si>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</si>
  <si>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</si>
  <si>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</si>
  <si>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</si>
  <si>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</si>
  <si>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</si>
  <si>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</si>
  <si>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</si>
  <si>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</si>
  <si>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</si>
  <si>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</si>
  <si>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</si>
  <si>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</si>
  <si>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</si>
  <si>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</si>
  <si>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</si>
  <si>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</si>
  <si>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</si>
  <si>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</si>
  <si>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</si>
  <si>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</si>
  <si>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</si>
  <si>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</si>
  <si>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</si>
  <si>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</si>
  <si>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</si>
  <si>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</si>
  <si>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</si>
  <si>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</si>
  <si>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</si>
  <si>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</si>
  <si>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</si>
  <si>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</si>
  <si>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</si>
  <si>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</si>
  <si>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</si>
  <si>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</si>
  <si>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</si>
  <si>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</si>
  <si>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</si>
  <si>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</si>
  <si>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</si>
  <si>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</si>
  <si>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</si>
  <si>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</si>
  <si>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</si>
  <si>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</si>
  <si>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</si>
  <si>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</si>
  <si>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</si>
  <si>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</si>
  <si>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</si>
  <si>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</si>
  <si>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</si>
  <si>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</si>
  <si>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</si>
  <si>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</si>
  <si>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</si>
  <si>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</si>
  <si>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</si>
  <si>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</si>
  <si>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</si>
  <si>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</si>
  <si>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</si>
  <si>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</si>
  <si>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</si>
  <si>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</si>
  <si>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</si>
  <si>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</si>
  <si>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</si>
  <si>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</si>
  <si>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</si>
  <si>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</si>
  <si>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</si>
  <si>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</si>
  <si>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</si>
  <si>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</si>
  <si>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</si>
  <si>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</si>
  <si>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</si>
  <si>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</si>
  <si>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</si>
  <si>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</si>
  <si>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</si>
  <si>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</si>
  <si>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</si>
  <si>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</si>
  <si>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</si>
  <si>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</si>
  <si>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</si>
  <si>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</si>
  <si>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</si>
  <si>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</si>
  <si>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</si>
  <si>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</si>
  <si>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</si>
  <si>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</si>
  <si>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</si>
  <si>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</si>
  <si>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</si>
  <si>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</si>
  <si>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</si>
  <si>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</si>
  <si>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</si>
  <si>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</si>
  <si>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</si>
  <si>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</si>
  <si>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</si>
  <si>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</si>
  <si>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</si>
  <si>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</si>
  <si>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</si>
  <si>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</si>
  <si>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</si>
  <si>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</si>
  <si>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</si>
  <si>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</si>
  <si>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</si>
  <si>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</si>
  <si>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</si>
  <si>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</si>
  <si>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</si>
  <si>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</si>
  <si>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</si>
  <si>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</si>
  <si>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</si>
  <si>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</si>
  <si>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</si>
  <si>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</si>
  <si>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</si>
  <si>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</si>
  <si>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</si>
  <si>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</si>
  <si>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</si>
  <si>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</si>
  <si>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</si>
  <si>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</si>
  <si>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</si>
  <si>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</si>
  <si>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</si>
  <si>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</si>
  <si>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</si>
  <si>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</si>
  <si>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</si>
  <si>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</si>
  <si>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</si>
  <si>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</si>
  <si>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</si>
  <si>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</si>
  <si>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</si>
  <si>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</si>
  <si>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</si>
  <si>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</si>
  <si>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</si>
  <si>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</si>
  <si>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</si>
  <si>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</si>
  <si>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</si>
  <si>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</si>
  <si>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</si>
  <si>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</si>
  <si>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</si>
  <si>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</si>
  <si>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</si>
  <si>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</si>
  <si>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</si>
  <si>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</si>
  <si>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</si>
  <si>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</si>
  <si>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</si>
  <si>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</si>
  <si>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</si>
  <si>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</si>
  <si>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</si>
  <si>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</si>
  <si>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</si>
  <si>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</si>
  <si>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</si>
  <si>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</si>
  <si>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</si>
  <si>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</si>
  <si>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</si>
  <si>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</si>
  <si>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</si>
  <si>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</si>
  <si>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</si>
  <si>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</si>
  <si>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</si>
  <si>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</si>
  <si>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</si>
  <si>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</si>
  <si>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</si>
  <si>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</si>
  <si>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</si>
  <si>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</si>
  <si>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</si>
  <si>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</si>
  <si>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</si>
  <si>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</si>
  <si>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</si>
  <si>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</si>
  <si>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</si>
  <si>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</si>
  <si>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</si>
  <si>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</si>
  <si>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</si>
  <si>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</si>
  <si>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</si>
  <si>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</si>
  <si>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</si>
  <si>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</si>
  <si>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</si>
  <si>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</si>
  <si>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</si>
  <si>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</si>
  <si>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</si>
  <si>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</si>
  <si>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</si>
  <si>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</si>
  <si>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</si>
  <si>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</si>
  <si>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</si>
  <si>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</si>
  <si>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</si>
  <si>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</si>
  <si>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</si>
  <si>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</si>
  <si>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</si>
  <si>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</si>
  <si>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</si>
  <si>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</si>
  <si>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</si>
  <si>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</si>
  <si>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</si>
  <si>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</si>
  <si>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</si>
  <si>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</si>
  <si>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</si>
  <si>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</si>
  <si>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</si>
  <si>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</si>
  <si>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</si>
  <si>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</si>
  <si>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</si>
  <si>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</si>
  <si>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</si>
  <si>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</si>
  <si>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</si>
  <si>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</si>
  <si>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</si>
  <si>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</si>
  <si>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</si>
  <si>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</si>
  <si>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</si>
  <si>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</si>
  <si>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</si>
  <si>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</si>
  <si>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</si>
  <si>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</si>
  <si>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</si>
  <si>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</si>
  <si>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</si>
  <si>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</si>
  <si>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</si>
  <si>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</si>
  <si>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</si>
  <si>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</si>
  <si>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</si>
  <si>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</si>
  <si>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</si>
  <si>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</si>
  <si>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</si>
  <si>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</si>
  <si>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</si>
  <si>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</si>
  <si>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</si>
  <si>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</si>
  <si>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</si>
  <si>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</si>
  <si>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</si>
  <si>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</si>
  <si>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</si>
  <si>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</si>
  <si>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</si>
  <si>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</si>
  <si>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</si>
  <si>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</si>
  <si>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</si>
  <si>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</si>
  <si>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</si>
  <si>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</si>
  <si>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</si>
  <si>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</si>
  <si>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</si>
  <si>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</si>
  <si>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</si>
  <si>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</si>
  <si>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</si>
  <si>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</si>
  <si>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</si>
  <si>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</si>
  <si>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</si>
  <si>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</si>
  <si>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</si>
  <si>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</si>
  <si>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</si>
  <si>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</si>
  <si>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</si>
  <si>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</si>
  <si>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</si>
  <si>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</si>
  <si>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</si>
  <si>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</si>
  <si>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</si>
  <si>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</si>
  <si>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</si>
  <si>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</si>
  <si>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</si>
  <si>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</si>
  <si>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</si>
  <si>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</si>
  <si>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</si>
  <si>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</si>
  <si>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</si>
  <si>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</si>
  <si>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</si>
  <si>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</si>
  <si>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</si>
  <si>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</si>
  <si>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</si>
  <si>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</si>
  <si>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</si>
  <si>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</si>
  <si>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</si>
  <si>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</si>
  <si>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</si>
  <si>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</si>
  <si>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</si>
  <si>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</si>
  <si>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</si>
  <si>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</si>
  <si>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</si>
  <si>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</si>
  <si>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</si>
  <si>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</si>
  <si>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</si>
  <si>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</si>
  <si>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</si>
  <si>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</si>
  <si>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</si>
  <si>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</si>
  <si>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</si>
  <si>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</si>
  <si>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</si>
  <si>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</si>
  <si>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</si>
  <si>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</si>
  <si>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</si>
  <si>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</si>
  <si>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</si>
  <si>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</si>
  <si>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</si>
  <si>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</si>
  <si>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</si>
  <si>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</si>
  <si>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</si>
  <si>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</si>
  <si>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</si>
  <si>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</si>
  <si>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</si>
  <si>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</si>
  <si>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</si>
  <si>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</si>
  <si>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</si>
  <si>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</si>
  <si>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</si>
  <si>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</si>
  <si>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</si>
  <si>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</si>
  <si>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</si>
  <si>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</si>
  <si>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</si>
  <si>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</si>
  <si>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</si>
  <si>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</si>
  <si>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</si>
  <si>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</si>
  <si>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</si>
  <si>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</si>
  <si>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</si>
  <si>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</si>
  <si>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</si>
  <si>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</si>
  <si>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</si>
  <si>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</si>
  <si>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</si>
  <si>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</si>
  <si>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</si>
  <si>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</si>
  <si>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</si>
  <si>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</si>
  <si>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</si>
  <si>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</si>
  <si>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</si>
  <si>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</si>
  <si>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</si>
  <si>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</si>
  <si>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</si>
  <si>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</si>
  <si>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</si>
  <si>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</si>
  <si>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</si>
  <si>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</si>
  <si>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</si>
  <si>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</si>
  <si>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</si>
  <si>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</si>
  <si>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</si>
  <si>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</si>
  <si>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</si>
  <si>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</si>
  <si>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</si>
  <si>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</si>
  <si>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</si>
  <si>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</si>
  <si>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</si>
  <si>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</si>
  <si>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</si>
  <si>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</si>
  <si>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</si>
  <si>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</si>
  <si>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</si>
  <si>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</si>
  <si>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</si>
  <si>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</si>
  <si>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</si>
  <si>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</si>
  <si>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</si>
  <si>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</si>
  <si>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</si>
  <si>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</si>
  <si>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</si>
  <si>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</si>
  <si>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</si>
  <si>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</si>
  <si>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</si>
  <si>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</si>
  <si>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</si>
  <si>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</si>
  <si>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</si>
  <si>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</si>
  <si>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</si>
  <si>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</si>
  <si>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</si>
  <si>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</si>
  <si>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</si>
  <si>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</si>
  <si>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雇用環境・均等部（室）及び総合労働相談コーナーにおける多言語化の推進</t>
    <phoneticPr fontId="5"/>
  </si>
  <si>
    <t>雇用環境・均等局</t>
    <phoneticPr fontId="5"/>
  </si>
  <si>
    <t>総務課</t>
    <rPh sb="0" eb="3">
      <t>ソウムカ</t>
    </rPh>
    <phoneticPr fontId="5"/>
  </si>
  <si>
    <t>総務課長
田中　仁志</t>
    <rPh sb="0" eb="2">
      <t>ソウム</t>
    </rPh>
    <rPh sb="2" eb="4">
      <t>カチョウ</t>
    </rPh>
    <rPh sb="5" eb="7">
      <t>タナカ</t>
    </rPh>
    <rPh sb="8" eb="10">
      <t>ヒトシ</t>
    </rPh>
    <phoneticPr fontId="5"/>
  </si>
  <si>
    <t>○</t>
  </si>
  <si>
    <t>労働者災害補償保険法第29条第1項第3号
雇用保険法第62条第1項第5号
個別労働関係紛争の解決の促進に関する法律（平成13年法律第112号）</t>
    <phoneticPr fontId="5"/>
  </si>
  <si>
    <t>都道府県労働局雇用環境・均等部（室）（以下「雇用環境・均等部（室）」という。）及び総合労働相談コーナーに寄せられる各種相談について、電話通訳による職員及び外国人労働者間のコミュニケーションを支援するコールセンターの設置等多言語化を図ることにより、職場におけるハラスメントや解雇等のトラブルの予防・迅速な解決を行う。</t>
    <phoneticPr fontId="5"/>
  </si>
  <si>
    <t>-</t>
    <phoneticPr fontId="5"/>
  </si>
  <si>
    <t>情報処理業務庁費（労災勘定）</t>
    <rPh sb="0" eb="2">
      <t>ジョウホウ</t>
    </rPh>
    <rPh sb="2" eb="4">
      <t>ショリ</t>
    </rPh>
    <rPh sb="4" eb="6">
      <t>ギョウム</t>
    </rPh>
    <rPh sb="6" eb="8">
      <t>チョウヒ</t>
    </rPh>
    <rPh sb="9" eb="11">
      <t>ロウサイ</t>
    </rPh>
    <rPh sb="11" eb="13">
      <t>カンジョウ</t>
    </rPh>
    <phoneticPr fontId="5"/>
  </si>
  <si>
    <t>情報処理業務庁費（雇用勘定）</t>
    <rPh sb="0" eb="2">
      <t>ジョウホウ</t>
    </rPh>
    <rPh sb="2" eb="4">
      <t>ショリ</t>
    </rPh>
    <rPh sb="4" eb="6">
      <t>ギョウム</t>
    </rPh>
    <rPh sb="6" eb="8">
      <t>チョウヒ</t>
    </rPh>
    <rPh sb="9" eb="11">
      <t>コヨウ</t>
    </rPh>
    <rPh sb="11" eb="13">
      <t>カンジョウ</t>
    </rPh>
    <phoneticPr fontId="5"/>
  </si>
  <si>
    <t>労働災害防止対策事業委託費（労災勘定）</t>
    <rPh sb="14" eb="16">
      <t>ロウサイ</t>
    </rPh>
    <rPh sb="16" eb="18">
      <t>カンジョウ</t>
    </rPh>
    <phoneticPr fontId="5"/>
  </si>
  <si>
    <t>仕事と家庭両立支援事業等委託費（雇用勘定）</t>
    <rPh sb="16" eb="18">
      <t>コヨウ</t>
    </rPh>
    <rPh sb="18" eb="20">
      <t>カンジョウ</t>
    </rPh>
    <phoneticPr fontId="5"/>
  </si>
  <si>
    <t>雇用環境・均等部（室）及び総合労働相談コーナーにおいて、１４カ国語の電話通訳に対応した「多言語コンタクトセンター」を設置すること。</t>
    <phoneticPr fontId="5"/>
  </si>
  <si>
    <t>雇用環境・均等部（室）及び総合労働相談コーナーにおいて、１４カ国語の電話通訳に対応した「多言語コンタクトセンター」の設置</t>
    <phoneticPr fontId="5"/>
  </si>
  <si>
    <t>件</t>
    <rPh sb="0" eb="1">
      <t>ケン</t>
    </rPh>
    <phoneticPr fontId="5"/>
  </si>
  <si>
    <t>執行額（千円）（X）／相談件数（Y）　　　　　　　　　　　</t>
    <rPh sb="0" eb="2">
      <t>シッコウ</t>
    </rPh>
    <rPh sb="2" eb="3">
      <t>ガク</t>
    </rPh>
    <rPh sb="4" eb="6">
      <t>センエン</t>
    </rPh>
    <rPh sb="11" eb="13">
      <t>ソウダン</t>
    </rPh>
    <rPh sb="13" eb="15">
      <t>ケンスウ</t>
    </rPh>
    <phoneticPr fontId="5"/>
  </si>
  <si>
    <t>円</t>
    <rPh sb="0" eb="1">
      <t>エン</t>
    </rPh>
    <phoneticPr fontId="5"/>
  </si>
  <si>
    <t>　　X/Y</t>
    <phoneticPr fontId="5"/>
  </si>
  <si>
    <t>雇用環境・均等部（室）及び総合労働相談コーナーにおいて多言語コンタクトセンター等を活用し、外国人労働者に対して労働問題に関する相談、関係法令の情報提供を行うことにより、男女労働者が性別により差別されることなく能力を十分に発揮できる雇用環境の整備や、育児や家族の介護を行う労働者の福祉の増進を図るとともに、個別労働紛争の簡易・迅速な解決の促進を図ることが見込まれる。これらにより、労働者が安心して働くことができる労働環境の整備に寄与することが期待できる。</t>
    <phoneticPr fontId="5"/>
  </si>
  <si>
    <t>我が国で就労する外国人労働者が増加していくことが見込まれる中、職場におけるハラスメントや解雇等のトラブルに関する相談対応、紛争解決援助等の多言語化を図ることは、外国人労働者の雇用の安定や安全衛生の確保に寄与する重要なものであり、国民や社会のニーズを反映している。</t>
    <phoneticPr fontId="5"/>
  </si>
  <si>
    <t>外国人労働者は、日本の労働関係法令等に関する知識が十分でない場合も少なくなく、トラブルに悩む外国人労働者から寄せられる相談に対し行政機関として的確に対応できる体制を構築することが必要であり、国が実施すべき事業である。</t>
    <phoneticPr fontId="5"/>
  </si>
  <si>
    <t>職場におけるハラスメントや個別労働紛争の迅速な解決は、雇用の安定や国民生活の向上に役立ち、優先度の高い事業である。</t>
    <phoneticPr fontId="5"/>
  </si>
  <si>
    <t>厚生労働省</t>
  </si>
  <si>
    <t>外国人雇用サービスセンター等運営費</t>
    <rPh sb="0" eb="3">
      <t>ガイコクジン</t>
    </rPh>
    <rPh sb="3" eb="5">
      <t>コヨウ</t>
    </rPh>
    <rPh sb="13" eb="14">
      <t>トウ</t>
    </rPh>
    <rPh sb="14" eb="17">
      <t>ウンエイヒ</t>
    </rPh>
    <phoneticPr fontId="5"/>
  </si>
  <si>
    <t>左記事業のうち、多言語コンタクトセンターの運営については共同で実施するものである。</t>
    <phoneticPr fontId="5"/>
  </si>
  <si>
    <t>厚労</t>
  </si>
  <si>
    <t>「経済財政運営と改革の基本方針2019」（令和元年6月21日閣議決定）、「経済財政運営と改革の基本方針2020」（令和2年7月17日閣議決定）、「外国人材の受入れ・共生のための総合的対応策（令和２年度改訂）」（令和2年7月14日外国人材の受入れ・共生に関する関係閣僚会議）</t>
    <rPh sb="37" eb="39">
      <t>ケイザイ</t>
    </rPh>
    <rPh sb="39" eb="41">
      <t>ザイセイ</t>
    </rPh>
    <rPh sb="41" eb="43">
      <t>ウンエイ</t>
    </rPh>
    <rPh sb="44" eb="46">
      <t>カイカク</t>
    </rPh>
    <rPh sb="47" eb="49">
      <t>キホン</t>
    </rPh>
    <rPh sb="49" eb="51">
      <t>ホウシン</t>
    </rPh>
    <rPh sb="57" eb="59">
      <t>レイワ</t>
    </rPh>
    <rPh sb="60" eb="61">
      <t>ネン</t>
    </rPh>
    <rPh sb="62" eb="63">
      <t>ガツ</t>
    </rPh>
    <rPh sb="65" eb="66">
      <t>ニチ</t>
    </rPh>
    <rPh sb="66" eb="68">
      <t>カクギ</t>
    </rPh>
    <rPh sb="68" eb="70">
      <t>ケッテイ</t>
    </rPh>
    <rPh sb="95" eb="97">
      <t>レイワ</t>
    </rPh>
    <rPh sb="98" eb="100">
      <t>ネンド</t>
    </rPh>
    <rPh sb="100" eb="102">
      <t>カイテイ</t>
    </rPh>
    <phoneticPr fontId="5"/>
  </si>
  <si>
    <t>個別労働紛争対策事業委託費（労災勘定）</t>
    <rPh sb="0" eb="2">
      <t>コベツ</t>
    </rPh>
    <rPh sb="2" eb="4">
      <t>ロウドウ</t>
    </rPh>
    <rPh sb="4" eb="6">
      <t>フンソウ</t>
    </rPh>
    <rPh sb="6" eb="8">
      <t>タイサク</t>
    </rPh>
    <rPh sb="8" eb="10">
      <t>ジギョウ</t>
    </rPh>
    <rPh sb="10" eb="13">
      <t>イタクヒ</t>
    </rPh>
    <rPh sb="14" eb="16">
      <t>ロウサイ</t>
    </rPh>
    <rPh sb="16" eb="18">
      <t>カンジョウ</t>
    </rPh>
    <phoneticPr fontId="5"/>
  </si>
  <si>
    <t>雇用環境・均等部（室）及び総合労働相談コーナーにおいて、１４カ国語の電話通訳に対応した「多言語コンタクトセンター」を設置及び運営を行うとともに、外国人労働者に対する簡易な案内、制度の一般的な説明等に活用するため、雇用環境・均等部（室）に多言語音声翻訳システム（アプリ）を搭載した端末を設置する。</t>
    <rPh sb="58" eb="60">
      <t>セッチ</t>
    </rPh>
    <rPh sb="60" eb="61">
      <t>オヨ</t>
    </rPh>
    <rPh sb="62" eb="64">
      <t>ウンエイ</t>
    </rPh>
    <rPh sb="65" eb="66">
      <t>オコナ</t>
    </rPh>
    <phoneticPr fontId="5"/>
  </si>
  <si>
    <t>局</t>
    <rPh sb="0" eb="1">
      <t>キョク</t>
    </rPh>
    <phoneticPr fontId="5"/>
  </si>
  <si>
    <t>男女労働者の均等な機会と待遇の確保対策、女性の活躍推進、仕事と生活の両立支援等を推進すること（Ⅳ－1）
個別労働紛争の解決の促進を図ること（Ⅳ－4）</t>
    <rPh sb="52" eb="54">
      <t>コベツ</t>
    </rPh>
    <rPh sb="54" eb="56">
      <t>ロウドウ</t>
    </rPh>
    <rPh sb="56" eb="58">
      <t>フンソウ</t>
    </rPh>
    <rPh sb="59" eb="61">
      <t>カイケツ</t>
    </rPh>
    <rPh sb="62" eb="64">
      <t>ソクシン</t>
    </rPh>
    <rPh sb="65" eb="66">
      <t>ハカ</t>
    </rPh>
    <phoneticPr fontId="5"/>
  </si>
  <si>
    <t>男女労働者の均等な機会と待遇の確保対策、女性の活躍推進、仕事と生活の両立支援等を推進すること（Ⅳ－1－1）
個別労働紛争の解決の促進を図ること（Ⅳ－4－１）</t>
    <phoneticPr fontId="5"/>
  </si>
  <si>
    <t>集計中</t>
    <rPh sb="0" eb="3">
      <t>シュウケイチュウ</t>
    </rPh>
    <phoneticPr fontId="5"/>
  </si>
  <si>
    <t>‐</t>
  </si>
  <si>
    <t>【一般競争契約（最低価格）】</t>
    <rPh sb="1" eb="3">
      <t>イッパン</t>
    </rPh>
    <rPh sb="3" eb="5">
      <t>キョウソウ</t>
    </rPh>
    <rPh sb="5" eb="7">
      <t>ケイヤク</t>
    </rPh>
    <rPh sb="8" eb="10">
      <t>サイテイ</t>
    </rPh>
    <rPh sb="10" eb="12">
      <t>カカク</t>
    </rPh>
    <phoneticPr fontId="5"/>
  </si>
  <si>
    <t>A.ランゲージワン株式会社</t>
    <rPh sb="9" eb="11">
      <t>カブシキ</t>
    </rPh>
    <rPh sb="11" eb="13">
      <t>カイシャ</t>
    </rPh>
    <phoneticPr fontId="5"/>
  </si>
  <si>
    <t>B.コニカミノルタ株式会社</t>
    <rPh sb="9" eb="11">
      <t>カブシキ</t>
    </rPh>
    <rPh sb="11" eb="13">
      <t>カイシャ</t>
    </rPh>
    <phoneticPr fontId="5"/>
  </si>
  <si>
    <t>ランゲージワン株式会社</t>
    <rPh sb="7" eb="9">
      <t>カブシキ</t>
    </rPh>
    <rPh sb="9" eb="11">
      <t>カイシャ</t>
    </rPh>
    <phoneticPr fontId="5"/>
  </si>
  <si>
    <t>コニカミノルタ株式会社</t>
    <rPh sb="7" eb="9">
      <t>カブシキ</t>
    </rPh>
    <rPh sb="9" eb="11">
      <t>カイシャ</t>
    </rPh>
    <phoneticPr fontId="5"/>
  </si>
  <si>
    <t>多言語コンタクトセンターの運営</t>
    <phoneticPr fontId="5"/>
  </si>
  <si>
    <t>多言語音声翻訳システム（アプリ）の端末配置、運用保守等</t>
    <phoneticPr fontId="5"/>
  </si>
  <si>
    <t>A</t>
  </si>
  <si>
    <t>一般競争契約（最低価格）【国庫債務負担行為等】</t>
    <rPh sb="0" eb="2">
      <t>イッパン</t>
    </rPh>
    <rPh sb="2" eb="4">
      <t>キョウソウ</t>
    </rPh>
    <rPh sb="4" eb="6">
      <t>ケイヤク</t>
    </rPh>
    <rPh sb="7" eb="9">
      <t>サイテイ</t>
    </rPh>
    <rPh sb="9" eb="11">
      <t>カカク</t>
    </rPh>
    <rPh sb="13" eb="21">
      <t>コッコサイムフタンコウイ</t>
    </rPh>
    <rPh sb="21" eb="22">
      <t>トウ</t>
    </rPh>
    <phoneticPr fontId="5"/>
  </si>
  <si>
    <t>－</t>
    <phoneticPr fontId="5"/>
  </si>
  <si>
    <t>無</t>
  </si>
  <si>
    <t>一般競争入札（最低価格落札方式）で事業者を選定している。</t>
    <rPh sb="0" eb="2">
      <t>イッパン</t>
    </rPh>
    <rPh sb="2" eb="4">
      <t>キョウソウ</t>
    </rPh>
    <rPh sb="4" eb="6">
      <t>ニュウサツ</t>
    </rPh>
    <rPh sb="7" eb="9">
      <t>サイテイ</t>
    </rPh>
    <rPh sb="9" eb="11">
      <t>カカク</t>
    </rPh>
    <rPh sb="11" eb="13">
      <t>ラクサツ</t>
    </rPh>
    <rPh sb="13" eb="15">
      <t>ホウシキ</t>
    </rPh>
    <rPh sb="17" eb="20">
      <t>ジギョウシャ</t>
    </rPh>
    <rPh sb="21" eb="23">
      <t>センテイ</t>
    </rPh>
    <phoneticPr fontId="5"/>
  </si>
  <si>
    <t>本経費は、外国人労働者からの相談対応に必要な事務的経費であり、必要最低限のものとなっている。</t>
    <rPh sb="5" eb="8">
      <t>ガイコクジン</t>
    </rPh>
    <rPh sb="8" eb="11">
      <t>ロウドウシャ</t>
    </rPh>
    <rPh sb="14" eb="16">
      <t>ソウダン</t>
    </rPh>
    <rPh sb="16" eb="18">
      <t>タイオウ</t>
    </rPh>
    <phoneticPr fontId="5"/>
  </si>
  <si>
    <t>一般競争入札（最低価格落札方式）により契約額が予定価格を下回ったため、不用額が大きくなったもの。</t>
    <rPh sb="0" eb="2">
      <t>イッパン</t>
    </rPh>
    <rPh sb="2" eb="4">
      <t>キョウソウ</t>
    </rPh>
    <rPh sb="4" eb="6">
      <t>ニュウサツ</t>
    </rPh>
    <rPh sb="7" eb="9">
      <t>サイテイ</t>
    </rPh>
    <rPh sb="9" eb="11">
      <t>カカク</t>
    </rPh>
    <rPh sb="11" eb="13">
      <t>ラクサツ</t>
    </rPh>
    <rPh sb="13" eb="15">
      <t>ホウシキ</t>
    </rPh>
    <rPh sb="19" eb="22">
      <t>ケイヤクガク</t>
    </rPh>
    <rPh sb="23" eb="25">
      <t>ヨテイ</t>
    </rPh>
    <rPh sb="25" eb="27">
      <t>カカク</t>
    </rPh>
    <rPh sb="28" eb="30">
      <t>シタマワ</t>
    </rPh>
    <rPh sb="35" eb="38">
      <t>フヨウガク</t>
    </rPh>
    <rPh sb="39" eb="40">
      <t>オオ</t>
    </rPh>
    <phoneticPr fontId="5"/>
  </si>
  <si>
    <t>-</t>
  </si>
  <si>
    <t>-</t>
    <phoneticPr fontId="5"/>
  </si>
  <si>
    <t>雑役務費</t>
    <rPh sb="0" eb="1">
      <t>ザツ</t>
    </rPh>
    <rPh sb="1" eb="3">
      <t>エキム</t>
    </rPh>
    <rPh sb="3" eb="4">
      <t>ヒ</t>
    </rPh>
    <phoneticPr fontId="5"/>
  </si>
  <si>
    <t>多言語音声翻訳システム（アプリ）の端末配置、運用保守業務</t>
    <rPh sb="26" eb="28">
      <t>ギョウム</t>
    </rPh>
    <phoneticPr fontId="5"/>
  </si>
  <si>
    <t>消費税</t>
    <rPh sb="0" eb="3">
      <t>ショウヒゼイ</t>
    </rPh>
    <phoneticPr fontId="5"/>
  </si>
  <si>
    <t>雇用環境・均等部（室）又は総合労働相談コーナーにおいて多言語コンタクトセンター等を活用した相談件数</t>
    <rPh sb="39" eb="40">
      <t>トウ</t>
    </rPh>
    <phoneticPr fontId="5"/>
  </si>
  <si>
    <t>本事業は、職場におけるハラスメントや解雇等のトラブルに関する相談対応の多言語化を図るものであるため、定量的な目標は設定できない。</t>
    <phoneticPr fontId="5"/>
  </si>
  <si>
    <t>全47労働局雇用環境・均等部（室）に「多言語コンタクトセンター」等を設置し、活用を開始した。</t>
    <rPh sb="0" eb="1">
      <t>ゼン</t>
    </rPh>
    <rPh sb="3" eb="6">
      <t>ロウドウキョク</t>
    </rPh>
    <rPh sb="6" eb="8">
      <t>コヨウ</t>
    </rPh>
    <rPh sb="8" eb="10">
      <t>カンキョウ</t>
    </rPh>
    <rPh sb="11" eb="13">
      <t>キントウ</t>
    </rPh>
    <rPh sb="13" eb="14">
      <t>ブ</t>
    </rPh>
    <rPh sb="15" eb="16">
      <t>シツ</t>
    </rPh>
    <rPh sb="19" eb="22">
      <t>タゲンゴ</t>
    </rPh>
    <rPh sb="32" eb="33">
      <t>トウ</t>
    </rPh>
    <rPh sb="34" eb="36">
      <t>セッチ</t>
    </rPh>
    <rPh sb="38" eb="40">
      <t>カツヨウ</t>
    </rPh>
    <rPh sb="40" eb="42">
      <t>リカツヨウ</t>
    </rPh>
    <rPh sb="41" eb="43">
      <t>カイシ</t>
    </rPh>
    <phoneticPr fontId="5"/>
  </si>
  <si>
    <t>運営経費</t>
    <rPh sb="0" eb="2">
      <t>ウンエイ</t>
    </rPh>
    <rPh sb="2" eb="4">
      <t>ケイヒ</t>
    </rPh>
    <phoneticPr fontId="5"/>
  </si>
  <si>
    <t>株式会社ビーボーン</t>
    <rPh sb="0" eb="2">
      <t>カブシキ</t>
    </rPh>
    <rPh sb="2" eb="4">
      <t>カイシャ</t>
    </rPh>
    <phoneticPr fontId="5"/>
  </si>
  <si>
    <t>3ヶ国語の電話通訳・翻訳業務</t>
    <phoneticPr fontId="5"/>
  </si>
  <si>
    <t>-</t>
    <phoneticPr fontId="5"/>
  </si>
  <si>
    <t>C.</t>
    <phoneticPr fontId="5"/>
  </si>
  <si>
    <t>一部再委託【随意契約（その他）】</t>
    <rPh sb="0" eb="2">
      <t>イチブ</t>
    </rPh>
    <rPh sb="2" eb="5">
      <t>サイイタク</t>
    </rPh>
    <rPh sb="6" eb="8">
      <t>ズイイ</t>
    </rPh>
    <rPh sb="8" eb="10">
      <t>ケイヤク</t>
    </rPh>
    <rPh sb="13" eb="14">
      <t>タ</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</si>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</sst>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40822</xdr:colOff>
      <xdr:row>100</xdr:row>
      <xdr:rowOff>27213</xdr:rowOff>
    </xdr:from>
    <xdr:to>
      <xdr:col>41</xdr:col>
      <xdr:colOff>163286</xdr:colOff>
      <xdr:row>101</xdr:row>
      <xdr:rowOff>68035</xdr:rowOff>
    </xdr:to>
    <xdr:sp macro="" textlink="">
      <xdr:nvSpPr>
        <xdr:cNvPr id="2" name="正方形/長方形 1"/>
        <xdr:cNvSpPr/>
      </xdr:nvSpPr>
      <xdr:spPr>
        <a:xfrm>
          <a:off x="7796893" y="16178892"/>
          <a:ext cx="734786"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38</xdr:col>
      <xdr:colOff>13607</xdr:colOff>
      <xdr:row>115</xdr:row>
      <xdr:rowOff>40821</xdr:rowOff>
    </xdr:from>
    <xdr:to>
      <xdr:col>41</xdr:col>
      <xdr:colOff>136071</xdr:colOff>
      <xdr:row>116</xdr:row>
      <xdr:rowOff>81643</xdr:rowOff>
    </xdr:to>
    <xdr:sp macro="" textlink="">
      <xdr:nvSpPr>
        <xdr:cNvPr id="3" name="正方形/長方形 2"/>
        <xdr:cNvSpPr/>
      </xdr:nvSpPr>
      <xdr:spPr>
        <a:xfrm>
          <a:off x="7769678" y="18056678"/>
          <a:ext cx="734786"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集計中</a:t>
          </a:r>
        </a:p>
      </xdr:txBody>
    </xdr:sp>
    <xdr:clientData/>
  </xdr:twoCellAnchor>
  <xdr:twoCellAnchor>
    <xdr:from>
      <xdr:col>20</xdr:col>
      <xdr:colOff>13607</xdr:colOff>
      <xdr:row>749</xdr:row>
      <xdr:rowOff>163287</xdr:rowOff>
    </xdr:from>
    <xdr:to>
      <xdr:col>35</xdr:col>
      <xdr:colOff>97972</xdr:colOff>
      <xdr:row>752</xdr:row>
      <xdr:rowOff>46719</xdr:rowOff>
    </xdr:to>
    <xdr:sp macro="" textlink="">
      <xdr:nvSpPr>
        <xdr:cNvPr id="4" name="正方形/長方形 3"/>
        <xdr:cNvSpPr/>
      </xdr:nvSpPr>
      <xdr:spPr>
        <a:xfrm>
          <a:off x="4095750" y="48863251"/>
          <a:ext cx="3145972" cy="94478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厚生労働省</a:t>
          </a:r>
          <a:endParaRPr kumimoji="1" lang="en-US" altLang="ja-JP" sz="1100"/>
        </a:p>
        <a:p>
          <a:pPr algn="l"/>
          <a:endParaRPr kumimoji="1" lang="en-US" altLang="ja-JP" sz="1100"/>
        </a:p>
        <a:p>
          <a:pPr algn="l"/>
          <a:endParaRPr kumimoji="1" lang="en-US" altLang="ja-JP" sz="1100"/>
        </a:p>
        <a:p>
          <a:pPr algn="l"/>
          <a:r>
            <a:rPr kumimoji="1" lang="ja-JP" altLang="en-US" sz="1100"/>
            <a:t>　　　　　　　　　　　　　　</a:t>
          </a:r>
          <a:r>
            <a:rPr kumimoji="1" lang="en-US" altLang="ja-JP" sz="1100"/>
            <a:t>11</a:t>
          </a:r>
          <a:r>
            <a:rPr kumimoji="1" lang="ja-JP" altLang="en-US" sz="1100"/>
            <a:t>百万円</a:t>
          </a:r>
        </a:p>
      </xdr:txBody>
    </xdr:sp>
    <xdr:clientData/>
  </xdr:twoCellAnchor>
  <xdr:twoCellAnchor>
    <xdr:from>
      <xdr:col>18</xdr:col>
      <xdr:colOff>85045</xdr:colOff>
      <xdr:row>752</xdr:row>
      <xdr:rowOff>66337</xdr:rowOff>
    </xdr:from>
    <xdr:to>
      <xdr:col>27</xdr:col>
      <xdr:colOff>88106</xdr:colOff>
      <xdr:row>753</xdr:row>
      <xdr:rowOff>286205</xdr:rowOff>
    </xdr:to>
    <xdr:cxnSp macro="">
      <xdr:nvCxnSpPr>
        <xdr:cNvPr id="5" name="直線矢印コネクタ 4"/>
        <xdr:cNvCxnSpPr/>
      </xdr:nvCxnSpPr>
      <xdr:spPr>
        <a:xfrm flipH="1">
          <a:off x="3758974" y="49827658"/>
          <a:ext cx="1840025" cy="5736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105455</xdr:colOff>
      <xdr:row>752</xdr:row>
      <xdr:rowOff>54430</xdr:rowOff>
    </xdr:from>
    <xdr:to>
      <xdr:col>36</xdr:col>
      <xdr:colOff>202746</xdr:colOff>
      <xdr:row>753</xdr:row>
      <xdr:rowOff>310017</xdr:rowOff>
    </xdr:to>
    <xdr:cxnSp macro="">
      <xdr:nvCxnSpPr>
        <xdr:cNvPr id="6" name="直線矢印コネクタ 5"/>
        <xdr:cNvCxnSpPr/>
      </xdr:nvCxnSpPr>
      <xdr:spPr>
        <a:xfrm>
          <a:off x="5616348" y="49815751"/>
          <a:ext cx="1934255" cy="6093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81643</xdr:colOff>
      <xdr:row>753</xdr:row>
      <xdr:rowOff>322944</xdr:rowOff>
    </xdr:from>
    <xdr:to>
      <xdr:col>23</xdr:col>
      <xdr:colOff>149678</xdr:colOff>
      <xdr:row>757</xdr:row>
      <xdr:rowOff>84932</xdr:rowOff>
    </xdr:to>
    <xdr:sp macro="" textlink="">
      <xdr:nvSpPr>
        <xdr:cNvPr id="7" name="正方形/長方形 6"/>
        <xdr:cNvSpPr/>
      </xdr:nvSpPr>
      <xdr:spPr>
        <a:xfrm>
          <a:off x="2735036" y="50438051"/>
          <a:ext cx="2109106" cy="117713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A</a:t>
          </a:r>
          <a:r>
            <a:rPr kumimoji="1" lang="ja-JP" altLang="en-US" sz="1100"/>
            <a:t>　ランゲージワン株式会社</a:t>
          </a:r>
          <a:endParaRPr kumimoji="1" lang="en-US" altLang="ja-JP" sz="1100"/>
        </a:p>
        <a:p>
          <a:pPr algn="l"/>
          <a:endParaRPr kumimoji="1" lang="en-US" altLang="ja-JP" sz="1100"/>
        </a:p>
        <a:p>
          <a:pPr algn="l"/>
          <a:endParaRPr kumimoji="1" lang="en-US" altLang="ja-JP" sz="1100"/>
        </a:p>
        <a:p>
          <a:pPr algn="l"/>
          <a:r>
            <a:rPr kumimoji="1" lang="ja-JP" altLang="en-US" sz="1100"/>
            <a:t>　　　　２百万円</a:t>
          </a:r>
        </a:p>
      </xdr:txBody>
    </xdr:sp>
    <xdr:clientData/>
  </xdr:twoCellAnchor>
  <xdr:twoCellAnchor>
    <xdr:from>
      <xdr:col>31</xdr:col>
      <xdr:colOff>181996</xdr:colOff>
      <xdr:row>753</xdr:row>
      <xdr:rowOff>322944</xdr:rowOff>
    </xdr:from>
    <xdr:to>
      <xdr:col>42</xdr:col>
      <xdr:colOff>45923</xdr:colOff>
      <xdr:row>757</xdr:row>
      <xdr:rowOff>21433</xdr:rowOff>
    </xdr:to>
    <xdr:sp macro="" textlink="">
      <xdr:nvSpPr>
        <xdr:cNvPr id="8" name="正方形/長方形 7"/>
        <xdr:cNvSpPr/>
      </xdr:nvSpPr>
      <xdr:spPr>
        <a:xfrm>
          <a:off x="6509317" y="50438051"/>
          <a:ext cx="2109106" cy="11136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B</a:t>
          </a:r>
          <a:r>
            <a:rPr kumimoji="1" lang="ja-JP" altLang="en-US" sz="1100"/>
            <a:t>　コニカミノルタ株式会社</a:t>
          </a:r>
          <a:endParaRPr kumimoji="1" lang="en-US" altLang="ja-JP" sz="1100"/>
        </a:p>
        <a:p>
          <a:pPr algn="l"/>
          <a:endParaRPr kumimoji="1" lang="en-US" altLang="ja-JP" sz="1100"/>
        </a:p>
        <a:p>
          <a:pPr algn="l"/>
          <a:r>
            <a:rPr kumimoji="1" lang="ja-JP" altLang="en-US" sz="1100"/>
            <a:t>　　　　９百万円</a:t>
          </a:r>
        </a:p>
      </xdr:txBody>
    </xdr:sp>
    <xdr:clientData/>
  </xdr:twoCellAnchor>
  <xdr:twoCellAnchor>
    <xdr:from>
      <xdr:col>12</xdr:col>
      <xdr:colOff>190499</xdr:colOff>
      <xdr:row>757</xdr:row>
      <xdr:rowOff>190499</xdr:rowOff>
    </xdr:from>
    <xdr:to>
      <xdr:col>24</xdr:col>
      <xdr:colOff>27214</xdr:colOff>
      <xdr:row>758</xdr:row>
      <xdr:rowOff>217714</xdr:rowOff>
    </xdr:to>
    <xdr:sp macro="" textlink="">
      <xdr:nvSpPr>
        <xdr:cNvPr id="9" name="大かっこ 8"/>
        <xdr:cNvSpPr/>
      </xdr:nvSpPr>
      <xdr:spPr>
        <a:xfrm>
          <a:off x="2639785" y="51380570"/>
          <a:ext cx="2286000" cy="3810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多言語コンタクトセンターの運営</a:t>
          </a:r>
        </a:p>
      </xdr:txBody>
    </xdr:sp>
    <xdr:clientData/>
  </xdr:twoCellAnchor>
  <xdr:twoCellAnchor>
    <xdr:from>
      <xdr:col>31</xdr:col>
      <xdr:colOff>68036</xdr:colOff>
      <xdr:row>757</xdr:row>
      <xdr:rowOff>136072</xdr:rowOff>
    </xdr:from>
    <xdr:to>
      <xdr:col>42</xdr:col>
      <xdr:colOff>187437</xdr:colOff>
      <xdr:row>759</xdr:row>
      <xdr:rowOff>177007</xdr:rowOff>
    </xdr:to>
    <xdr:sp macro="" textlink="">
      <xdr:nvSpPr>
        <xdr:cNvPr id="10" name="大かっこ 9"/>
        <xdr:cNvSpPr/>
      </xdr:nvSpPr>
      <xdr:spPr>
        <a:xfrm>
          <a:off x="6395357" y="51666322"/>
          <a:ext cx="2364580" cy="7485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多言語音声翻訳システム（アプリ）の端末配置、運用保守等</a:t>
          </a:r>
        </a:p>
      </xdr:txBody>
    </xdr:sp>
    <xdr:clientData/>
  </xdr:twoCellAnchor>
  <xdr:twoCellAnchor>
    <xdr:from>
      <xdr:col>18</xdr:col>
      <xdr:colOff>1</xdr:colOff>
      <xdr:row>758</xdr:row>
      <xdr:rowOff>95249</xdr:rowOff>
    </xdr:from>
    <xdr:to>
      <xdr:col>18</xdr:col>
      <xdr:colOff>13607</xdr:colOff>
      <xdr:row>760</xdr:row>
      <xdr:rowOff>13607</xdr:rowOff>
    </xdr:to>
    <xdr:cxnSp macro="">
      <xdr:nvCxnSpPr>
        <xdr:cNvPr id="18" name="直線矢印コネクタ 17"/>
        <xdr:cNvCxnSpPr/>
      </xdr:nvCxnSpPr>
      <xdr:spPr>
        <a:xfrm>
          <a:off x="3673930" y="51639106"/>
          <a:ext cx="13606" cy="62593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27213</xdr:colOff>
      <xdr:row>100</xdr:row>
      <xdr:rowOff>40820</xdr:rowOff>
    </xdr:from>
    <xdr:to>
      <xdr:col>48</xdr:col>
      <xdr:colOff>0</xdr:colOff>
      <xdr:row>101</xdr:row>
      <xdr:rowOff>272142</xdr:rowOff>
    </xdr:to>
    <xdr:sp macro="" textlink="">
      <xdr:nvSpPr>
        <xdr:cNvPr id="27" name="正方形/長方形 26"/>
        <xdr:cNvSpPr/>
      </xdr:nvSpPr>
      <xdr:spPr>
        <a:xfrm>
          <a:off x="8599713" y="16192499"/>
          <a:ext cx="1197430" cy="5306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chemeClr val="tx1"/>
              </a:solidFill>
            </a:rPr>
            <a:t>令和２年度実績を踏まえて設定予定</a:t>
          </a:r>
        </a:p>
      </xdr:txBody>
    </xdr:sp>
    <xdr:clientData/>
  </xdr:twoCellAnchor>
  <xdr:twoCellAnchor>
    <xdr:from>
      <xdr:col>42</xdr:col>
      <xdr:colOff>122463</xdr:colOff>
      <xdr:row>115</xdr:row>
      <xdr:rowOff>149678</xdr:rowOff>
    </xdr:from>
    <xdr:to>
      <xdr:col>48</xdr:col>
      <xdr:colOff>149678</xdr:colOff>
      <xdr:row>116</xdr:row>
      <xdr:rowOff>408214</xdr:rowOff>
    </xdr:to>
    <xdr:sp macro="" textlink="">
      <xdr:nvSpPr>
        <xdr:cNvPr id="28" name="正方形/長方形 27"/>
        <xdr:cNvSpPr/>
      </xdr:nvSpPr>
      <xdr:spPr>
        <a:xfrm>
          <a:off x="8694963" y="17199428"/>
          <a:ext cx="1251858" cy="55789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solidFill>
                <a:schemeClr val="tx1"/>
              </a:solidFill>
            </a:rPr>
            <a:t>令和２年度実績を踏まえて設定予定</a:t>
          </a:r>
        </a:p>
      </xdr:txBody>
    </xdr:sp>
    <xdr:clientData/>
  </xdr:twoCellAnchor>
  <xdr:twoCellAnchor>
    <xdr:from>
      <xdr:col>13</xdr:col>
      <xdr:colOff>95250</xdr:colOff>
      <xdr:row>763</xdr:row>
      <xdr:rowOff>326572</xdr:rowOff>
    </xdr:from>
    <xdr:to>
      <xdr:col>24</xdr:col>
      <xdr:colOff>136072</xdr:colOff>
      <xdr:row>764</xdr:row>
      <xdr:rowOff>353786</xdr:rowOff>
    </xdr:to>
    <xdr:sp macro="" textlink="">
      <xdr:nvSpPr>
        <xdr:cNvPr id="31" name="大かっこ 30"/>
        <xdr:cNvSpPr/>
      </xdr:nvSpPr>
      <xdr:spPr>
        <a:xfrm>
          <a:off x="2748643" y="54224465"/>
          <a:ext cx="2286000"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３ヶ国語の電話通訳・翻訳業務</a:t>
          </a:r>
        </a:p>
      </xdr:txBody>
    </xdr:sp>
    <xdr:clientData/>
  </xdr:twoCellAnchor>
  <xdr:twoCellAnchor>
    <xdr:from>
      <xdr:col>13</xdr:col>
      <xdr:colOff>163285</xdr:colOff>
      <xdr:row>760</xdr:row>
      <xdr:rowOff>244929</xdr:rowOff>
    </xdr:from>
    <xdr:to>
      <xdr:col>22</xdr:col>
      <xdr:colOff>136072</xdr:colOff>
      <xdr:row>763</xdr:row>
      <xdr:rowOff>136072</xdr:rowOff>
    </xdr:to>
    <xdr:sp macro="" textlink="">
      <xdr:nvSpPr>
        <xdr:cNvPr id="32" name="正方形/長方形 31"/>
        <xdr:cNvSpPr/>
      </xdr:nvSpPr>
      <xdr:spPr>
        <a:xfrm>
          <a:off x="2816678" y="53081465"/>
          <a:ext cx="1809751" cy="9525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en-US" altLang="ja-JP" sz="1100"/>
            <a:t>C</a:t>
          </a:r>
          <a:r>
            <a:rPr kumimoji="1" lang="ja-JP" altLang="en-US" sz="1100"/>
            <a:t>　株式会社ビーボーン</a:t>
          </a:r>
          <a:endParaRPr kumimoji="1" lang="en-US" altLang="ja-JP" sz="1100"/>
        </a:p>
        <a:p>
          <a:pPr algn="l"/>
          <a:endParaRPr kumimoji="1" lang="en-US" altLang="ja-JP" sz="1100"/>
        </a:p>
        <a:p>
          <a:pPr algn="l"/>
          <a:endParaRPr kumimoji="1" lang="en-US" altLang="ja-JP" sz="1100"/>
        </a:p>
        <a:p>
          <a:pPr algn="l"/>
          <a:r>
            <a:rPr kumimoji="1" lang="ja-JP" altLang="en-US" sz="1100"/>
            <a:t>　　　　</a:t>
          </a:r>
          <a:r>
            <a:rPr kumimoji="1" lang="en-US" altLang="ja-JP" sz="1100"/>
            <a:t>0.5</a:t>
          </a:r>
          <a:r>
            <a:rPr kumimoji="1" lang="ja-JP" altLang="en-US" sz="1100"/>
            <a:t>百万円</a:t>
          </a:r>
        </a:p>
      </xdr:txBody>
    </xdr:sp>
    <xdr:clientData/>
  </xdr:twoCellAnchor>
  <xdr:twoCellAnchor>
    <xdr:from>
      <xdr:col>7</xdr:col>
      <xdr:colOff>54429</xdr:colOff>
      <xdr:row>725</xdr:row>
      <xdr:rowOff>421822</xdr:rowOff>
    </xdr:from>
    <xdr:to>
      <xdr:col>13</xdr:col>
      <xdr:colOff>190500</xdr:colOff>
      <xdr:row>726</xdr:row>
      <xdr:rowOff>326572</xdr:rowOff>
    </xdr:to>
    <xdr:sp macro="" textlink="">
      <xdr:nvSpPr>
        <xdr:cNvPr id="14" name="テキスト ボックス 13"/>
        <xdr:cNvSpPr txBox="1"/>
      </xdr:nvSpPr>
      <xdr:spPr>
        <a:xfrm>
          <a:off x="1483179" y="38535429"/>
          <a:ext cx="1360714"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BF1107" sqref="BF110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737</v>
      </c>
      <c r="AK2" s="940"/>
      <c r="AL2" s="940"/>
      <c r="AM2" s="940"/>
      <c r="AN2" s="98" t="s">
        <v>406</v>
      </c>
      <c r="AO2" s="940">
        <v>20</v>
      </c>
      <c r="AP2" s="940"/>
      <c r="AQ2" s="940"/>
      <c r="AR2" s="99" t="s">
        <v>711</v>
      </c>
      <c r="AS2" s="946">
        <v>556</v>
      </c>
      <c r="AT2" s="946"/>
      <c r="AU2" s="946"/>
      <c r="AV2" s="98" t="str">
        <f>IF(AW2="","","-")</f>
        <v/>
      </c>
      <c r="AW2" s="906"/>
      <c r="AX2" s="906"/>
    </row>
    <row r="3" spans="1:50" ht="21" customHeight="1" thickBot="1" x14ac:dyDescent="0.2">
      <c r="A3" s="862" t="s">
        <v>704</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734</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509</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715</v>
      </c>
      <c r="AR5" s="700"/>
      <c r="AS5" s="700"/>
      <c r="AT5" s="700"/>
      <c r="AU5" s="700"/>
      <c r="AV5" s="700"/>
      <c r="AW5" s="700"/>
      <c r="AX5" s="701"/>
    </row>
    <row r="6" spans="1:50" ht="39" customHeight="1" x14ac:dyDescent="0.15">
      <c r="A6" s="704" t="s">
        <v>4</v>
      </c>
      <c r="B6" s="705"/>
      <c r="C6" s="705"/>
      <c r="D6" s="705"/>
      <c r="E6" s="705"/>
      <c r="F6" s="705"/>
      <c r="G6" s="389" t="str">
        <f>入力規則等!F39</f>
        <v>労働保険特別会計労災勘定、労働保険特別会計雇用勘定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83.2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738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男女共同参画、犯罪被害者等施策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社会保障、その他の事項経費</v>
      </c>
      <c r="AF8" s="718"/>
      <c r="AG8" s="718"/>
      <c r="AH8" s="718"/>
      <c r="AI8" s="718"/>
      <c r="AJ8" s="718"/>
      <c r="AK8" s="718"/>
      <c r="AL8" s="718"/>
      <c r="AM8" s="718"/>
      <c r="AN8" s="718"/>
      <c r="AO8" s="718"/>
      <c r="AP8" s="718"/>
      <c r="AQ8" s="718"/>
      <c r="AR8" s="718"/>
      <c r="AS8" s="718"/>
      <c r="AT8" s="718"/>
      <c r="AU8" s="718"/>
      <c r="AV8" s="718"/>
      <c r="AW8" s="718"/>
      <c r="AX8" s="719"/>
    </row>
    <row r="9" spans="1:50" ht="45.75" customHeight="1" x14ac:dyDescent="0.15">
      <c r="A9" s="844" t="s">
        <v>23</v>
      </c>
      <c r="B9" s="845"/>
      <c r="C9" s="845"/>
      <c r="D9" s="845"/>
      <c r="E9" s="845"/>
      <c r="F9" s="845"/>
      <c r="G9" s="846" t="s">
        <v>718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50.25" customHeight="1" x14ac:dyDescent="0.15">
      <c r="A10" s="658" t="s">
        <v>30</v>
      </c>
      <c r="B10" s="659"/>
      <c r="C10" s="659"/>
      <c r="D10" s="659"/>
      <c r="E10" s="659"/>
      <c r="F10" s="659"/>
      <c r="G10" s="752" t="s">
        <v>740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直接実施、委託・請負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701</v>
      </c>
      <c r="AE12" s="441"/>
      <c r="AF12" s="441"/>
      <c r="AG12" s="441"/>
      <c r="AH12" s="441"/>
      <c r="AI12" s="441"/>
      <c r="AJ12" s="442"/>
      <c r="AK12" s="446" t="s">
        <v>705</v>
      </c>
      <c r="AL12" s="441"/>
      <c r="AM12" s="441"/>
      <c r="AN12" s="441"/>
      <c r="AO12" s="441"/>
      <c r="AP12" s="441"/>
      <c r="AQ12" s="442"/>
      <c r="AR12" s="446" t="s">
        <v>706</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719</v>
      </c>
      <c r="Q13" s="656"/>
      <c r="R13" s="656"/>
      <c r="S13" s="656"/>
      <c r="T13" s="656"/>
      <c r="U13" s="656"/>
      <c r="V13" s="657"/>
      <c r="W13" s="655" t="s">
        <v>719</v>
      </c>
      <c r="X13" s="656"/>
      <c r="Y13" s="656"/>
      <c r="Z13" s="656"/>
      <c r="AA13" s="656"/>
      <c r="AB13" s="656"/>
      <c r="AC13" s="657"/>
      <c r="AD13" s="655">
        <v>26</v>
      </c>
      <c r="AE13" s="656"/>
      <c r="AF13" s="656"/>
      <c r="AG13" s="656"/>
      <c r="AH13" s="656"/>
      <c r="AI13" s="656"/>
      <c r="AJ13" s="657"/>
      <c r="AK13" s="655">
        <v>14</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719</v>
      </c>
      <c r="Q14" s="656"/>
      <c r="R14" s="656"/>
      <c r="S14" s="656"/>
      <c r="T14" s="656"/>
      <c r="U14" s="656"/>
      <c r="V14" s="657"/>
      <c r="W14" s="655" t="s">
        <v>719</v>
      </c>
      <c r="X14" s="656"/>
      <c r="Y14" s="656"/>
      <c r="Z14" s="656"/>
      <c r="AA14" s="656"/>
      <c r="AB14" s="656"/>
      <c r="AC14" s="657"/>
      <c r="AD14" s="655" t="s">
        <v>719</v>
      </c>
      <c r="AE14" s="656"/>
      <c r="AF14" s="656"/>
      <c r="AG14" s="656"/>
      <c r="AH14" s="656"/>
      <c r="AI14" s="656"/>
      <c r="AJ14" s="657"/>
      <c r="AK14" s="655" t="s">
        <v>719</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t="s">
        <v>719</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t="s">
        <v>719</v>
      </c>
      <c r="AE16" s="656"/>
      <c r="AF16" s="656"/>
      <c r="AG16" s="656"/>
      <c r="AH16" s="656"/>
      <c r="AI16" s="656"/>
      <c r="AJ16" s="657"/>
      <c r="AK16" s="655" t="s">
        <v>719</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719</v>
      </c>
      <c r="Q17" s="656"/>
      <c r="R17" s="656"/>
      <c r="S17" s="656"/>
      <c r="T17" s="656"/>
      <c r="U17" s="656"/>
      <c r="V17" s="657"/>
      <c r="W17" s="655" t="s">
        <v>719</v>
      </c>
      <c r="X17" s="656"/>
      <c r="Y17" s="656"/>
      <c r="Z17" s="656"/>
      <c r="AA17" s="656"/>
      <c r="AB17" s="656"/>
      <c r="AC17" s="657"/>
      <c r="AD17" s="655" t="s">
        <v>719</v>
      </c>
      <c r="AE17" s="656"/>
      <c r="AF17" s="656"/>
      <c r="AG17" s="656"/>
      <c r="AH17" s="656"/>
      <c r="AI17" s="656"/>
      <c r="AJ17" s="657"/>
      <c r="AK17" s="655" t="s">
        <v>719</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26</v>
      </c>
      <c r="AE18" s="874"/>
      <c r="AF18" s="874"/>
      <c r="AG18" s="874"/>
      <c r="AH18" s="874"/>
      <c r="AI18" s="874"/>
      <c r="AJ18" s="875"/>
      <c r="AK18" s="873">
        <f>SUM(AK13:AQ17)</f>
        <v>14</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t="s">
        <v>719</v>
      </c>
      <c r="Q19" s="656"/>
      <c r="R19" s="656"/>
      <c r="S19" s="656"/>
      <c r="T19" s="656"/>
      <c r="U19" s="656"/>
      <c r="V19" s="657"/>
      <c r="W19" s="655" t="s">
        <v>719</v>
      </c>
      <c r="X19" s="656"/>
      <c r="Y19" s="656"/>
      <c r="Z19" s="656"/>
      <c r="AA19" s="656"/>
      <c r="AB19" s="656"/>
      <c r="AC19" s="657"/>
      <c r="AD19" s="655">
        <v>11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0.42307692307692307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353</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f t="shared" ref="AD21" si="3">IF(AD19=0, "-", SUM(AD19)/SUM(AD13,AD14))</f>
        <v>0.42307692307692307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709</v>
      </c>
      <c r="B22" s="969"/>
      <c r="C22" s="969"/>
      <c r="D22" s="969"/>
      <c r="E22" s="969"/>
      <c r="F22" s="970"/>
      <c r="G22" s="964" t="s">
        <v>332</v>
      </c>
      <c r="H22" s="222"/>
      <c r="I22" s="222"/>
      <c r="J22" s="222"/>
      <c r="K22" s="222"/>
      <c r="L22" s="222"/>
      <c r="M22" s="222"/>
      <c r="N22" s="222"/>
      <c r="O22" s="223"/>
      <c r="P22" s="929" t="s">
        <v>707</v>
      </c>
      <c r="Q22" s="222"/>
      <c r="R22" s="222"/>
      <c r="S22" s="222"/>
      <c r="T22" s="222"/>
      <c r="U22" s="222"/>
      <c r="V22" s="223"/>
      <c r="W22" s="929" t="s">
        <v>708</v>
      </c>
      <c r="X22" s="222"/>
      <c r="Y22" s="222"/>
      <c r="Z22" s="222"/>
      <c r="AA22" s="222"/>
      <c r="AB22" s="222"/>
      <c r="AC22" s="223"/>
      <c r="AD22" s="929" t="s">
        <v>331</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720</v>
      </c>
      <c r="H23" s="966"/>
      <c r="I23" s="966"/>
      <c r="J23" s="966"/>
      <c r="K23" s="966"/>
      <c r="L23" s="966"/>
      <c r="M23" s="966"/>
      <c r="N23" s="966"/>
      <c r="O23" s="967"/>
      <c r="P23" s="915">
        <v>6</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721</v>
      </c>
      <c r="H24" s="932"/>
      <c r="I24" s="932"/>
      <c r="J24" s="932"/>
      <c r="K24" s="932"/>
      <c r="L24" s="932"/>
      <c r="M24" s="932"/>
      <c r="N24" s="932"/>
      <c r="O24" s="933"/>
      <c r="P24" s="655">
        <v>6</v>
      </c>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35.25" customHeight="1" x14ac:dyDescent="0.15">
      <c r="A25" s="971"/>
      <c r="B25" s="972"/>
      <c r="C25" s="972"/>
      <c r="D25" s="972"/>
      <c r="E25" s="972"/>
      <c r="F25" s="973"/>
      <c r="G25" s="931" t="s">
        <v>722</v>
      </c>
      <c r="H25" s="932"/>
      <c r="I25" s="932"/>
      <c r="J25" s="932"/>
      <c r="K25" s="932"/>
      <c r="L25" s="932"/>
      <c r="M25" s="932"/>
      <c r="N25" s="932"/>
      <c r="O25" s="933"/>
      <c r="P25" s="655">
        <v>0.5</v>
      </c>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31" t="s">
        <v>723</v>
      </c>
      <c r="H26" s="932"/>
      <c r="I26" s="932"/>
      <c r="J26" s="932"/>
      <c r="K26" s="932"/>
      <c r="L26" s="932"/>
      <c r="M26" s="932"/>
      <c r="N26" s="932"/>
      <c r="O26" s="933"/>
      <c r="P26" s="655">
        <v>0.5</v>
      </c>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31" t="s">
        <v>739</v>
      </c>
      <c r="H27" s="932"/>
      <c r="I27" s="932"/>
      <c r="J27" s="932"/>
      <c r="K27" s="932"/>
      <c r="L27" s="932"/>
      <c r="M27" s="932"/>
      <c r="N27" s="932"/>
      <c r="O27" s="933"/>
      <c r="P27" s="655">
        <v>0.5</v>
      </c>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336</v>
      </c>
      <c r="H28" s="935"/>
      <c r="I28" s="935"/>
      <c r="J28" s="935"/>
      <c r="K28" s="935"/>
      <c r="L28" s="935"/>
      <c r="M28" s="935"/>
      <c r="N28" s="935"/>
      <c r="O28" s="936"/>
      <c r="P28" s="873">
        <f>P29-SUM(P23:P27)</f>
        <v>0.5</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333</v>
      </c>
      <c r="H29" s="938"/>
      <c r="I29" s="938"/>
      <c r="J29" s="938"/>
      <c r="K29" s="938"/>
      <c r="L29" s="938"/>
      <c r="M29" s="938"/>
      <c r="N29" s="938"/>
      <c r="O29" s="939"/>
      <c r="P29" s="655">
        <f>AK13</f>
        <v>14</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348</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719</v>
      </c>
      <c r="AR31" s="201"/>
      <c r="AS31" s="136" t="s">
        <v>233</v>
      </c>
      <c r="AT31" s="137"/>
      <c r="AU31" s="200" t="s">
        <v>719</v>
      </c>
      <c r="AV31" s="200"/>
      <c r="AW31" s="392" t="s">
        <v>179</v>
      </c>
      <c r="AX31" s="393"/>
    </row>
    <row r="32" spans="1:50" ht="15.75" customHeight="1" x14ac:dyDescent="0.15">
      <c r="A32" s="397"/>
      <c r="B32" s="395"/>
      <c r="C32" s="395"/>
      <c r="D32" s="395"/>
      <c r="E32" s="395"/>
      <c r="F32" s="396"/>
      <c r="G32" s="563" t="s">
        <v>719</v>
      </c>
      <c r="H32" s="564"/>
      <c r="I32" s="564"/>
      <c r="J32" s="564"/>
      <c r="K32" s="564"/>
      <c r="L32" s="564"/>
      <c r="M32" s="564"/>
      <c r="N32" s="564"/>
      <c r="O32" s="565"/>
      <c r="P32" s="108" t="s">
        <v>719</v>
      </c>
      <c r="Q32" s="108"/>
      <c r="R32" s="108"/>
      <c r="S32" s="108"/>
      <c r="T32" s="108"/>
      <c r="U32" s="108"/>
      <c r="V32" s="108"/>
      <c r="W32" s="108"/>
      <c r="X32" s="109"/>
      <c r="Y32" s="470" t="s">
        <v>12</v>
      </c>
      <c r="Z32" s="530"/>
      <c r="AA32" s="531"/>
      <c r="AB32" s="460" t="s">
        <v>719</v>
      </c>
      <c r="AC32" s="460"/>
      <c r="AD32" s="460"/>
      <c r="AE32" s="218" t="s">
        <v>719</v>
      </c>
      <c r="AF32" s="219"/>
      <c r="AG32" s="219"/>
      <c r="AH32" s="219"/>
      <c r="AI32" s="218" t="s">
        <v>719</v>
      </c>
      <c r="AJ32" s="219"/>
      <c r="AK32" s="219"/>
      <c r="AL32" s="219"/>
      <c r="AM32" s="218" t="s">
        <v>719</v>
      </c>
      <c r="AN32" s="219"/>
      <c r="AO32" s="219"/>
      <c r="AP32" s="219"/>
      <c r="AQ32" s="336" t="s">
        <v>719</v>
      </c>
      <c r="AR32" s="208"/>
      <c r="AS32" s="208"/>
      <c r="AT32" s="337"/>
      <c r="AU32" s="219" t="s">
        <v>719</v>
      </c>
      <c r="AV32" s="219"/>
      <c r="AW32" s="219"/>
      <c r="AX32" s="221"/>
    </row>
    <row r="33" spans="1:51" ht="15.7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719</v>
      </c>
      <c r="AC33" s="522"/>
      <c r="AD33" s="522"/>
      <c r="AE33" s="218" t="s">
        <v>719</v>
      </c>
      <c r="AF33" s="219"/>
      <c r="AG33" s="219"/>
      <c r="AH33" s="219"/>
      <c r="AI33" s="218" t="s">
        <v>719</v>
      </c>
      <c r="AJ33" s="219"/>
      <c r="AK33" s="219"/>
      <c r="AL33" s="219"/>
      <c r="AM33" s="218" t="s">
        <v>719</v>
      </c>
      <c r="AN33" s="219"/>
      <c r="AO33" s="219"/>
      <c r="AP33" s="219"/>
      <c r="AQ33" s="336" t="s">
        <v>719</v>
      </c>
      <c r="AR33" s="208"/>
      <c r="AS33" s="208"/>
      <c r="AT33" s="337"/>
      <c r="AU33" s="219" t="s">
        <v>719</v>
      </c>
      <c r="AV33" s="219"/>
      <c r="AW33" s="219"/>
      <c r="AX33" s="221"/>
    </row>
    <row r="34" spans="1:51" ht="15.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719</v>
      </c>
      <c r="AF34" s="219"/>
      <c r="AG34" s="219"/>
      <c r="AH34" s="219"/>
      <c r="AI34" s="218" t="s">
        <v>719</v>
      </c>
      <c r="AJ34" s="219"/>
      <c r="AK34" s="219"/>
      <c r="AL34" s="219"/>
      <c r="AM34" s="218" t="s">
        <v>719</v>
      </c>
      <c r="AN34" s="219"/>
      <c r="AO34" s="219"/>
      <c r="AP34" s="219"/>
      <c r="AQ34" s="336" t="s">
        <v>719</v>
      </c>
      <c r="AR34" s="208"/>
      <c r="AS34" s="208"/>
      <c r="AT34" s="337"/>
      <c r="AU34" s="219" t="s">
        <v>719</v>
      </c>
      <c r="AV34" s="219"/>
      <c r="AW34" s="219"/>
      <c r="AX34" s="221"/>
    </row>
    <row r="35" spans="1:51" ht="23.25" customHeight="1" x14ac:dyDescent="0.15">
      <c r="A35" s="228" t="s">
        <v>380</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348</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348</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348</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348</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349</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344</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354</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349</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327</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343</v>
      </c>
      <c r="AP79" s="274"/>
      <c r="AQ79" s="274"/>
      <c r="AR79" s="76"/>
      <c r="AS79" s="273"/>
      <c r="AT79" s="274"/>
      <c r="AU79" s="274"/>
      <c r="AV79" s="274"/>
      <c r="AW79" s="274"/>
      <c r="AX79" s="963"/>
      <c r="AY79">
        <f>COUNTIF($AR$79,"☑")</f>
        <v>0</v>
      </c>
    </row>
    <row r="80" spans="1:51" ht="18.75" customHeight="1" x14ac:dyDescent="0.15">
      <c r="A80" s="859" t="s">
        <v>147</v>
      </c>
      <c r="B80" s="523" t="s">
        <v>340</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12.7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766</v>
      </c>
      <c r="H82" s="674"/>
      <c r="I82" s="674"/>
      <c r="J82" s="674"/>
      <c r="K82" s="674"/>
      <c r="L82" s="674"/>
      <c r="M82" s="674"/>
      <c r="N82" s="674"/>
      <c r="O82" s="674"/>
      <c r="P82" s="674"/>
      <c r="Q82" s="674"/>
      <c r="R82" s="674"/>
      <c r="S82" s="674"/>
      <c r="T82" s="674"/>
      <c r="U82" s="674"/>
      <c r="V82" s="674"/>
      <c r="W82" s="674"/>
      <c r="X82" s="674"/>
      <c r="Y82" s="674"/>
      <c r="Z82" s="674"/>
      <c r="AA82" s="675"/>
      <c r="AB82" s="879" t="s">
        <v>719</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4.2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719</v>
      </c>
      <c r="AR86" s="200"/>
      <c r="AS86" s="136" t="s">
        <v>233</v>
      </c>
      <c r="AT86" s="137"/>
      <c r="AU86" s="200" t="s">
        <v>719</v>
      </c>
      <c r="AV86" s="200"/>
      <c r="AW86" s="392" t="s">
        <v>179</v>
      </c>
      <c r="AX86" s="393"/>
      <c r="AY86">
        <f t="shared" si="10"/>
        <v>1</v>
      </c>
      <c r="AZ86" s="10"/>
      <c r="BA86" s="10"/>
      <c r="BB86" s="10"/>
      <c r="BC86" s="10"/>
      <c r="BD86" s="10"/>
      <c r="BE86" s="10"/>
      <c r="BF86" s="10"/>
      <c r="BG86" s="10"/>
      <c r="BH86" s="10"/>
    </row>
    <row r="87" spans="1:60" ht="33.75" customHeight="1" x14ac:dyDescent="0.15">
      <c r="A87" s="860"/>
      <c r="B87" s="424"/>
      <c r="C87" s="424"/>
      <c r="D87" s="424"/>
      <c r="E87" s="424"/>
      <c r="F87" s="425"/>
      <c r="G87" s="107" t="s">
        <v>724</v>
      </c>
      <c r="H87" s="108"/>
      <c r="I87" s="108"/>
      <c r="J87" s="108"/>
      <c r="K87" s="108"/>
      <c r="L87" s="108"/>
      <c r="M87" s="108"/>
      <c r="N87" s="108"/>
      <c r="O87" s="109"/>
      <c r="P87" s="108" t="s">
        <v>725</v>
      </c>
      <c r="Q87" s="513"/>
      <c r="R87" s="513"/>
      <c r="S87" s="513"/>
      <c r="T87" s="513"/>
      <c r="U87" s="513"/>
      <c r="V87" s="513"/>
      <c r="W87" s="513"/>
      <c r="X87" s="514"/>
      <c r="Y87" s="560" t="s">
        <v>62</v>
      </c>
      <c r="Z87" s="561"/>
      <c r="AA87" s="562"/>
      <c r="AB87" s="460" t="s">
        <v>741</v>
      </c>
      <c r="AC87" s="460"/>
      <c r="AD87" s="460"/>
      <c r="AE87" s="218" t="s">
        <v>719</v>
      </c>
      <c r="AF87" s="219"/>
      <c r="AG87" s="219"/>
      <c r="AH87" s="219"/>
      <c r="AI87" s="218" t="s">
        <v>719</v>
      </c>
      <c r="AJ87" s="219"/>
      <c r="AK87" s="219"/>
      <c r="AL87" s="219"/>
      <c r="AM87" s="218">
        <v>47</v>
      </c>
      <c r="AN87" s="219"/>
      <c r="AO87" s="219"/>
      <c r="AP87" s="219"/>
      <c r="AQ87" s="336" t="s">
        <v>719</v>
      </c>
      <c r="AR87" s="208"/>
      <c r="AS87" s="208"/>
      <c r="AT87" s="337"/>
      <c r="AU87" s="219" t="s">
        <v>719</v>
      </c>
      <c r="AV87" s="219"/>
      <c r="AW87" s="219"/>
      <c r="AX87" s="221"/>
      <c r="AY87">
        <f t="shared" si="10"/>
        <v>1</v>
      </c>
    </row>
    <row r="88" spans="1:60" ht="33"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741</v>
      </c>
      <c r="AC88" s="522"/>
      <c r="AD88" s="522"/>
      <c r="AE88" s="218" t="s">
        <v>719</v>
      </c>
      <c r="AF88" s="219"/>
      <c r="AG88" s="219"/>
      <c r="AH88" s="219"/>
      <c r="AI88" s="218" t="s">
        <v>719</v>
      </c>
      <c r="AJ88" s="219"/>
      <c r="AK88" s="219"/>
      <c r="AL88" s="219"/>
      <c r="AM88" s="218">
        <v>47</v>
      </c>
      <c r="AN88" s="219"/>
      <c r="AO88" s="219"/>
      <c r="AP88" s="219"/>
      <c r="AQ88" s="336" t="s">
        <v>719</v>
      </c>
      <c r="AR88" s="208"/>
      <c r="AS88" s="208"/>
      <c r="AT88" s="337"/>
      <c r="AU88" s="219" t="s">
        <v>719</v>
      </c>
      <c r="AV88" s="219"/>
      <c r="AW88" s="219"/>
      <c r="AX88" s="221"/>
      <c r="AY88">
        <f t="shared" si="10"/>
        <v>1</v>
      </c>
      <c r="AZ88" s="10"/>
      <c r="BA88" s="10"/>
      <c r="BB88" s="10"/>
      <c r="BC88" s="10"/>
    </row>
    <row r="89" spans="1:60" ht="33.7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719</v>
      </c>
      <c r="AF89" s="226"/>
      <c r="AG89" s="226"/>
      <c r="AH89" s="226"/>
      <c r="AI89" s="225" t="s">
        <v>719</v>
      </c>
      <c r="AJ89" s="226"/>
      <c r="AK89" s="226"/>
      <c r="AL89" s="226"/>
      <c r="AM89" s="225">
        <v>100</v>
      </c>
      <c r="AN89" s="226"/>
      <c r="AO89" s="226"/>
      <c r="AP89" s="226"/>
      <c r="AQ89" s="336" t="s">
        <v>719</v>
      </c>
      <c r="AR89" s="208"/>
      <c r="AS89" s="208"/>
      <c r="AT89" s="337"/>
      <c r="AU89" s="219" t="s">
        <v>719</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543</v>
      </c>
      <c r="AV100" s="318"/>
      <c r="AW100" s="318"/>
      <c r="AX100" s="320"/>
    </row>
    <row r="101" spans="1:60" ht="23.25" customHeight="1" x14ac:dyDescent="0.15">
      <c r="A101" s="418"/>
      <c r="B101" s="419"/>
      <c r="C101" s="419"/>
      <c r="D101" s="419"/>
      <c r="E101" s="419"/>
      <c r="F101" s="420"/>
      <c r="G101" s="108" t="s">
        <v>765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726</v>
      </c>
      <c r="AC101" s="460"/>
      <c r="AD101" s="460"/>
      <c r="AE101" s="282" t="s">
        <v>719</v>
      </c>
      <c r="AF101" s="282"/>
      <c r="AG101" s="282"/>
      <c r="AH101" s="282"/>
      <c r="AI101" s="282" t="s">
        <v>719</v>
      </c>
      <c r="AJ101" s="282"/>
      <c r="AK101" s="282"/>
      <c r="AL101" s="282"/>
      <c r="AM101" s="282"/>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726</v>
      </c>
      <c r="AC102" s="460"/>
      <c r="AD102" s="460"/>
      <c r="AE102" s="282" t="s">
        <v>719</v>
      </c>
      <c r="AF102" s="282"/>
      <c r="AG102" s="282"/>
      <c r="AH102" s="282"/>
      <c r="AI102" s="282" t="s">
        <v>719</v>
      </c>
      <c r="AJ102" s="282"/>
      <c r="AK102" s="282"/>
      <c r="AL102" s="282"/>
      <c r="AM102" s="282">
        <v>600</v>
      </c>
      <c r="AN102" s="282"/>
      <c r="AO102" s="282"/>
      <c r="AP102" s="282"/>
      <c r="AQ102" s="282"/>
      <c r="AR102" s="282"/>
      <c r="AS102" s="282"/>
      <c r="AT102" s="282"/>
      <c r="AU102" s="225"/>
      <c r="AV102" s="226"/>
      <c r="AW102" s="226"/>
      <c r="AX102" s="321"/>
    </row>
    <row r="103" spans="1:60" ht="31.5" hidden="1" customHeight="1" x14ac:dyDescent="0.15">
      <c r="A103" s="415" t="s">
        <v>350</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543</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350</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543</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350</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543</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350</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543</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544</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728</v>
      </c>
      <c r="AC116" s="462"/>
      <c r="AD116" s="463"/>
      <c r="AE116" s="282" t="s">
        <v>719</v>
      </c>
      <c r="AF116" s="282"/>
      <c r="AG116" s="282"/>
      <c r="AH116" s="282"/>
      <c r="AI116" s="282" t="s">
        <v>719</v>
      </c>
      <c r="AJ116" s="282"/>
      <c r="AK116" s="282"/>
      <c r="AL116" s="282"/>
      <c r="AM116" s="282"/>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729</v>
      </c>
      <c r="AC117" s="472"/>
      <c r="AD117" s="473"/>
      <c r="AE117" s="550" t="s">
        <v>719</v>
      </c>
      <c r="AF117" s="550"/>
      <c r="AG117" s="550"/>
      <c r="AH117" s="550"/>
      <c r="AI117" s="550" t="s">
        <v>719</v>
      </c>
      <c r="AJ117" s="550"/>
      <c r="AK117" s="550"/>
      <c r="AL117" s="550"/>
      <c r="AM117" s="550"/>
      <c r="AN117" s="550"/>
      <c r="AO117" s="550"/>
      <c r="AP117" s="550"/>
      <c r="AQ117" s="550"/>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544</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544</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360</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544</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544</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541</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742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701</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719</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719</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701</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701</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701</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701</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48.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701</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701</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701</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701</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701</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701</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701</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701</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701</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701</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701</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701</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701</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701</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701</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701</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701</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701</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701</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701</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673</v>
      </c>
      <c r="D430" s="927"/>
      <c r="E430" s="175" t="s">
        <v>399</v>
      </c>
      <c r="F430" s="893"/>
      <c r="G430" s="894" t="s">
        <v>252</v>
      </c>
      <c r="H430" s="126"/>
      <c r="I430" s="126"/>
      <c r="J430" s="895" t="s">
        <v>760</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545</v>
      </c>
      <c r="AJ431" s="334"/>
      <c r="AK431" s="334"/>
      <c r="AL431" s="158"/>
      <c r="AM431" s="334" t="s">
        <v>546</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t="s">
        <v>761</v>
      </c>
      <c r="AR432" s="201"/>
      <c r="AS432" s="136" t="s">
        <v>233</v>
      </c>
      <c r="AT432" s="137"/>
      <c r="AU432" s="201" t="s">
        <v>761</v>
      </c>
      <c r="AV432" s="201"/>
      <c r="AW432" s="136" t="s">
        <v>179</v>
      </c>
      <c r="AX432" s="196"/>
      <c r="AY432">
        <f>$AY$431</f>
        <v>1</v>
      </c>
    </row>
    <row r="433" spans="1:51" ht="23.25" customHeight="1" x14ac:dyDescent="0.15">
      <c r="A433" s="190"/>
      <c r="B433" s="187"/>
      <c r="C433" s="181"/>
      <c r="D433" s="187"/>
      <c r="E433" s="338"/>
      <c r="F433" s="339"/>
      <c r="G433" s="107" t="s">
        <v>761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761</v>
      </c>
      <c r="AC433" s="214"/>
      <c r="AD433" s="214"/>
      <c r="AE433" s="336" t="s">
        <v>761</v>
      </c>
      <c r="AF433" s="208"/>
      <c r="AG433" s="208"/>
      <c r="AH433" s="208"/>
      <c r="AI433" s="336" t="s">
        <v>761</v>
      </c>
      <c r="AJ433" s="208"/>
      <c r="AK433" s="208"/>
      <c r="AL433" s="208"/>
      <c r="AM433" s="336" t="s">
        <v>761</v>
      </c>
      <c r="AN433" s="208"/>
      <c r="AO433" s="208"/>
      <c r="AP433" s="337"/>
      <c r="AQ433" s="336" t="s">
        <v>761</v>
      </c>
      <c r="AR433" s="208"/>
      <c r="AS433" s="208"/>
      <c r="AT433" s="337"/>
      <c r="AU433" s="208" t="s">
        <v>761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761</v>
      </c>
      <c r="AC434" s="206"/>
      <c r="AD434" s="206"/>
      <c r="AE434" s="336" t="s">
        <v>761</v>
      </c>
      <c r="AF434" s="208"/>
      <c r="AG434" s="208"/>
      <c r="AH434" s="337"/>
      <c r="AI434" s="336" t="s">
        <v>761</v>
      </c>
      <c r="AJ434" s="208"/>
      <c r="AK434" s="208"/>
      <c r="AL434" s="208"/>
      <c r="AM434" s="336" t="s">
        <v>761</v>
      </c>
      <c r="AN434" s="208"/>
      <c r="AO434" s="208"/>
      <c r="AP434" s="337"/>
      <c r="AQ434" s="336" t="s">
        <v>761</v>
      </c>
      <c r="AR434" s="208"/>
      <c r="AS434" s="208"/>
      <c r="AT434" s="337"/>
      <c r="AU434" s="208" t="s">
        <v>761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761</v>
      </c>
      <c r="AF435" s="208"/>
      <c r="AG435" s="208"/>
      <c r="AH435" s="337"/>
      <c r="AI435" s="336" t="s">
        <v>761</v>
      </c>
      <c r="AJ435" s="208"/>
      <c r="AK435" s="208"/>
      <c r="AL435" s="208"/>
      <c r="AM435" s="336" t="s">
        <v>761</v>
      </c>
      <c r="AN435" s="208"/>
      <c r="AO435" s="208"/>
      <c r="AP435" s="337"/>
      <c r="AQ435" s="336" t="s">
        <v>761</v>
      </c>
      <c r="AR435" s="208"/>
      <c r="AS435" s="208"/>
      <c r="AT435" s="337"/>
      <c r="AU435" s="208" t="s">
        <v>761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545</v>
      </c>
      <c r="AJ436" s="334"/>
      <c r="AK436" s="334"/>
      <c r="AL436" s="158"/>
      <c r="AM436" s="334" t="s">
        <v>546</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545</v>
      </c>
      <c r="AJ441" s="334"/>
      <c r="AK441" s="334"/>
      <c r="AL441" s="158"/>
      <c r="AM441" s="334" t="s">
        <v>546</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545</v>
      </c>
      <c r="AJ446" s="334"/>
      <c r="AK446" s="334"/>
      <c r="AL446" s="158"/>
      <c r="AM446" s="334" t="s">
        <v>546</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545</v>
      </c>
      <c r="AJ451" s="334"/>
      <c r="AK451" s="334"/>
      <c r="AL451" s="158"/>
      <c r="AM451" s="334" t="s">
        <v>546</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545</v>
      </c>
      <c r="AJ456" s="334"/>
      <c r="AK456" s="334"/>
      <c r="AL456" s="158"/>
      <c r="AM456" s="334" t="s">
        <v>546</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1</v>
      </c>
    </row>
    <row r="458" spans="1:51" ht="23.25" customHeight="1" x14ac:dyDescent="0.15">
      <c r="A458" s="190"/>
      <c r="B458" s="187"/>
      <c r="C458" s="181"/>
      <c r="D458" s="187"/>
      <c r="E458" s="338"/>
      <c r="F458" s="339"/>
      <c r="G458" s="107" t="s">
        <v>761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761</v>
      </c>
      <c r="AC458" s="214"/>
      <c r="AD458" s="214"/>
      <c r="AE458" s="336" t="s">
        <v>761</v>
      </c>
      <c r="AF458" s="208"/>
      <c r="AG458" s="208"/>
      <c r="AH458" s="208"/>
      <c r="AI458" s="336" t="s">
        <v>761</v>
      </c>
      <c r="AJ458" s="208"/>
      <c r="AK458" s="208"/>
      <c r="AL458" s="208"/>
      <c r="AM458" s="336" t="s">
        <v>761</v>
      </c>
      <c r="AN458" s="208"/>
      <c r="AO458" s="208"/>
      <c r="AP458" s="337"/>
      <c r="AQ458" s="336" t="s">
        <v>761</v>
      </c>
      <c r="AR458" s="208"/>
      <c r="AS458" s="208"/>
      <c r="AT458" s="337"/>
      <c r="AU458" s="208" t="s">
        <v>761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761</v>
      </c>
      <c r="AC459" s="206"/>
      <c r="AD459" s="206"/>
      <c r="AE459" s="336" t="s">
        <v>761</v>
      </c>
      <c r="AF459" s="208"/>
      <c r="AG459" s="208"/>
      <c r="AH459" s="337"/>
      <c r="AI459" s="336" t="s">
        <v>761</v>
      </c>
      <c r="AJ459" s="208"/>
      <c r="AK459" s="208"/>
      <c r="AL459" s="208"/>
      <c r="AM459" s="336" t="s">
        <v>761</v>
      </c>
      <c r="AN459" s="208"/>
      <c r="AO459" s="208"/>
      <c r="AP459" s="337"/>
      <c r="AQ459" s="336" t="s">
        <v>761</v>
      </c>
      <c r="AR459" s="208"/>
      <c r="AS459" s="208"/>
      <c r="AT459" s="337"/>
      <c r="AU459" s="208" t="s">
        <v>761</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761</v>
      </c>
      <c r="AF460" s="208"/>
      <c r="AG460" s="208"/>
      <c r="AH460" s="337"/>
      <c r="AI460" s="336" t="s">
        <v>761</v>
      </c>
      <c r="AJ460" s="208"/>
      <c r="AK460" s="208"/>
      <c r="AL460" s="208"/>
      <c r="AM460" s="336" t="s">
        <v>761</v>
      </c>
      <c r="AN460" s="208"/>
      <c r="AO460" s="208"/>
      <c r="AP460" s="337"/>
      <c r="AQ460" s="336" t="s">
        <v>761</v>
      </c>
      <c r="AR460" s="208"/>
      <c r="AS460" s="208"/>
      <c r="AT460" s="337"/>
      <c r="AU460" s="208" t="s">
        <v>761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545</v>
      </c>
      <c r="AJ461" s="334"/>
      <c r="AK461" s="334"/>
      <c r="AL461" s="158"/>
      <c r="AM461" s="334" t="s">
        <v>546</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545</v>
      </c>
      <c r="AJ466" s="334"/>
      <c r="AK466" s="334"/>
      <c r="AL466" s="158"/>
      <c r="AM466" s="334" t="s">
        <v>546</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545</v>
      </c>
      <c r="AJ471" s="334"/>
      <c r="AK471" s="334"/>
      <c r="AL471" s="158"/>
      <c r="AM471" s="334" t="s">
        <v>546</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545</v>
      </c>
      <c r="AJ476" s="334"/>
      <c r="AK476" s="334"/>
      <c r="AL476" s="158"/>
      <c r="AM476" s="334" t="s">
        <v>546</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761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545</v>
      </c>
      <c r="AJ485" s="334"/>
      <c r="AK485" s="334"/>
      <c r="AL485" s="158"/>
      <c r="AM485" s="334" t="s">
        <v>546</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545</v>
      </c>
      <c r="AJ490" s="334"/>
      <c r="AK490" s="334"/>
      <c r="AL490" s="158"/>
      <c r="AM490" s="334" t="s">
        <v>546</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545</v>
      </c>
      <c r="AJ495" s="334"/>
      <c r="AK495" s="334"/>
      <c r="AL495" s="158"/>
      <c r="AM495" s="334" t="s">
        <v>546</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545</v>
      </c>
      <c r="AJ500" s="334"/>
      <c r="AK500" s="334"/>
      <c r="AL500" s="158"/>
      <c r="AM500" s="334" t="s">
        <v>546</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545</v>
      </c>
      <c r="AJ505" s="334"/>
      <c r="AK505" s="334"/>
      <c r="AL505" s="158"/>
      <c r="AM505" s="334" t="s">
        <v>546</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545</v>
      </c>
      <c r="AJ510" s="334"/>
      <c r="AK510" s="334"/>
      <c r="AL510" s="158"/>
      <c r="AM510" s="334" t="s">
        <v>546</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545</v>
      </c>
      <c r="AJ515" s="334"/>
      <c r="AK515" s="334"/>
      <c r="AL515" s="158"/>
      <c r="AM515" s="334" t="s">
        <v>546</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545</v>
      </c>
      <c r="AJ520" s="334"/>
      <c r="AK520" s="334"/>
      <c r="AL520" s="158"/>
      <c r="AM520" s="334" t="s">
        <v>546</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545</v>
      </c>
      <c r="AJ525" s="334"/>
      <c r="AK525" s="334"/>
      <c r="AL525" s="158"/>
      <c r="AM525" s="334" t="s">
        <v>546</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545</v>
      </c>
      <c r="AJ530" s="334"/>
      <c r="AK530" s="334"/>
      <c r="AL530" s="158"/>
      <c r="AM530" s="334" t="s">
        <v>546</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545</v>
      </c>
      <c r="AJ539" s="334"/>
      <c r="AK539" s="334"/>
      <c r="AL539" s="158"/>
      <c r="AM539" s="334" t="s">
        <v>546</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545</v>
      </c>
      <c r="AJ544" s="334"/>
      <c r="AK544" s="334"/>
      <c r="AL544" s="158"/>
      <c r="AM544" s="334" t="s">
        <v>546</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545</v>
      </c>
      <c r="AJ549" s="334"/>
      <c r="AK549" s="334"/>
      <c r="AL549" s="158"/>
      <c r="AM549" s="334" t="s">
        <v>546</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545</v>
      </c>
      <c r="AJ554" s="334"/>
      <c r="AK554" s="334"/>
      <c r="AL554" s="158"/>
      <c r="AM554" s="334" t="s">
        <v>546</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545</v>
      </c>
      <c r="AJ559" s="334"/>
      <c r="AK559" s="334"/>
      <c r="AL559" s="158"/>
      <c r="AM559" s="334" t="s">
        <v>546</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545</v>
      </c>
      <c r="AJ564" s="334"/>
      <c r="AK564" s="334"/>
      <c r="AL564" s="158"/>
      <c r="AM564" s="334" t="s">
        <v>546</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545</v>
      </c>
      <c r="AJ569" s="334"/>
      <c r="AK569" s="334"/>
      <c r="AL569" s="158"/>
      <c r="AM569" s="334" t="s">
        <v>546</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545</v>
      </c>
      <c r="AJ574" s="334"/>
      <c r="AK574" s="334"/>
      <c r="AL574" s="158"/>
      <c r="AM574" s="334" t="s">
        <v>546</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545</v>
      </c>
      <c r="AJ579" s="334"/>
      <c r="AK579" s="334"/>
      <c r="AL579" s="158"/>
      <c r="AM579" s="334" t="s">
        <v>546</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545</v>
      </c>
      <c r="AJ584" s="334"/>
      <c r="AK584" s="334"/>
      <c r="AL584" s="158"/>
      <c r="AM584" s="334" t="s">
        <v>546</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545</v>
      </c>
      <c r="AJ593" s="334"/>
      <c r="AK593" s="334"/>
      <c r="AL593" s="158"/>
      <c r="AM593" s="334" t="s">
        <v>546</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545</v>
      </c>
      <c r="AJ598" s="334"/>
      <c r="AK598" s="334"/>
      <c r="AL598" s="158"/>
      <c r="AM598" s="334" t="s">
        <v>546</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545</v>
      </c>
      <c r="AJ603" s="334"/>
      <c r="AK603" s="334"/>
      <c r="AL603" s="158"/>
      <c r="AM603" s="334" t="s">
        <v>546</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545</v>
      </c>
      <c r="AJ608" s="334"/>
      <c r="AK608" s="334"/>
      <c r="AL608" s="158"/>
      <c r="AM608" s="334" t="s">
        <v>546</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545</v>
      </c>
      <c r="AJ613" s="334"/>
      <c r="AK613" s="334"/>
      <c r="AL613" s="158"/>
      <c r="AM613" s="334" t="s">
        <v>546</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545</v>
      </c>
      <c r="AJ618" s="334"/>
      <c r="AK618" s="334"/>
      <c r="AL618" s="158"/>
      <c r="AM618" s="334" t="s">
        <v>546</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545</v>
      </c>
      <c r="AJ623" s="334"/>
      <c r="AK623" s="334"/>
      <c r="AL623" s="158"/>
      <c r="AM623" s="334" t="s">
        <v>546</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545</v>
      </c>
      <c r="AJ628" s="334"/>
      <c r="AK628" s="334"/>
      <c r="AL628" s="158"/>
      <c r="AM628" s="334" t="s">
        <v>546</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545</v>
      </c>
      <c r="AJ633" s="334"/>
      <c r="AK633" s="334"/>
      <c r="AL633" s="158"/>
      <c r="AM633" s="334" t="s">
        <v>546</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545</v>
      </c>
      <c r="AJ638" s="334"/>
      <c r="AK638" s="334"/>
      <c r="AL638" s="158"/>
      <c r="AM638" s="334" t="s">
        <v>546</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545</v>
      </c>
      <c r="AJ647" s="334"/>
      <c r="AK647" s="334"/>
      <c r="AL647" s="158"/>
      <c r="AM647" s="334" t="s">
        <v>546</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545</v>
      </c>
      <c r="AJ652" s="334"/>
      <c r="AK652" s="334"/>
      <c r="AL652" s="158"/>
      <c r="AM652" s="334" t="s">
        <v>546</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545</v>
      </c>
      <c r="AJ657" s="334"/>
      <c r="AK657" s="334"/>
      <c r="AL657" s="158"/>
      <c r="AM657" s="334" t="s">
        <v>546</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545</v>
      </c>
      <c r="AJ662" s="334"/>
      <c r="AK662" s="334"/>
      <c r="AL662" s="158"/>
      <c r="AM662" s="334" t="s">
        <v>546</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545</v>
      </c>
      <c r="AJ667" s="334"/>
      <c r="AK667" s="334"/>
      <c r="AL667" s="158"/>
      <c r="AM667" s="334" t="s">
        <v>546</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545</v>
      </c>
      <c r="AJ672" s="334"/>
      <c r="AK672" s="334"/>
      <c r="AL672" s="158"/>
      <c r="AM672" s="334" t="s">
        <v>546</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545</v>
      </c>
      <c r="AJ677" s="334"/>
      <c r="AK677" s="334"/>
      <c r="AL677" s="158"/>
      <c r="AM677" s="334" t="s">
        <v>546</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545</v>
      </c>
      <c r="AJ682" s="334"/>
      <c r="AK682" s="334"/>
      <c r="AL682" s="158"/>
      <c r="AM682" s="334" t="s">
        <v>546</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545</v>
      </c>
      <c r="AJ687" s="334"/>
      <c r="AK687" s="334"/>
      <c r="AL687" s="158"/>
      <c r="AM687" s="334" t="s">
        <v>546</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545</v>
      </c>
      <c r="AJ692" s="334"/>
      <c r="AK692" s="334"/>
      <c r="AL692" s="158"/>
      <c r="AM692" s="334" t="s">
        <v>546</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97.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716</v>
      </c>
      <c r="AE702" s="342"/>
      <c r="AF702" s="342"/>
      <c r="AG702" s="379" t="s">
        <v>731</v>
      </c>
      <c r="AH702" s="380"/>
      <c r="AI702" s="380"/>
      <c r="AJ702" s="380"/>
      <c r="AK702" s="380"/>
      <c r="AL702" s="380"/>
      <c r="AM702" s="380"/>
      <c r="AN702" s="380"/>
      <c r="AO702" s="380"/>
      <c r="AP702" s="380"/>
      <c r="AQ702" s="380"/>
      <c r="AR702" s="380"/>
      <c r="AS702" s="380"/>
      <c r="AT702" s="380"/>
      <c r="AU702" s="380"/>
      <c r="AV702" s="380"/>
      <c r="AW702" s="380"/>
      <c r="AX702" s="381"/>
    </row>
    <row r="703" spans="1:51" ht="84.7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716</v>
      </c>
      <c r="AE703" s="323"/>
      <c r="AF703" s="323"/>
      <c r="AG703" s="104" t="s">
        <v>732</v>
      </c>
      <c r="AH703" s="105"/>
      <c r="AI703" s="105"/>
      <c r="AJ703" s="105"/>
      <c r="AK703" s="105"/>
      <c r="AL703" s="105"/>
      <c r="AM703" s="105"/>
      <c r="AN703" s="105"/>
      <c r="AO703" s="105"/>
      <c r="AP703" s="105"/>
      <c r="AQ703" s="105"/>
      <c r="AR703" s="105"/>
      <c r="AS703" s="105"/>
      <c r="AT703" s="105"/>
      <c r="AU703" s="105"/>
      <c r="AV703" s="105"/>
      <c r="AW703" s="105"/>
      <c r="AX703" s="106"/>
    </row>
    <row r="704" spans="1:51" ht="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716</v>
      </c>
      <c r="AE704" s="781"/>
      <c r="AF704" s="781"/>
      <c r="AG704" s="168" t="s">
        <v>733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716</v>
      </c>
      <c r="AE705" s="713"/>
      <c r="AF705" s="713"/>
      <c r="AG705" s="128" t="s">
        <v>757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756</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745</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c r="AE709" s="323"/>
      <c r="AF709" s="323"/>
      <c r="AG709" s="104" t="s">
        <v>744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745</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40.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716</v>
      </c>
      <c r="AE711" s="323"/>
      <c r="AF711" s="323"/>
      <c r="AG711" s="104" t="s">
        <v>758</v>
      </c>
      <c r="AH711" s="105"/>
      <c r="AI711" s="105"/>
      <c r="AJ711" s="105"/>
      <c r="AK711" s="105"/>
      <c r="AL711" s="105"/>
      <c r="AM711" s="105"/>
      <c r="AN711" s="105"/>
      <c r="AO711" s="105"/>
      <c r="AP711" s="105"/>
      <c r="AQ711" s="105"/>
      <c r="AR711" s="105"/>
      <c r="AS711" s="105"/>
      <c r="AT711" s="105"/>
      <c r="AU711" s="105"/>
      <c r="AV711" s="105"/>
      <c r="AW711" s="105"/>
      <c r="AX711" s="106"/>
    </row>
    <row r="712" spans="1:50" ht="37.5" customHeight="1" x14ac:dyDescent="0.15">
      <c r="A712" s="640"/>
      <c r="B712" s="642"/>
      <c r="C712" s="385" t="s">
        <v>345</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716</v>
      </c>
      <c r="AE712" s="781"/>
      <c r="AF712" s="781"/>
      <c r="AG712" s="805" t="s">
        <v>759</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346</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745</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324</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745</v>
      </c>
      <c r="AE714" s="803"/>
      <c r="AF714" s="804"/>
      <c r="AG714" s="734"/>
      <c r="AH714" s="735"/>
      <c r="AI714" s="735"/>
      <c r="AJ714" s="735"/>
      <c r="AK714" s="735"/>
      <c r="AL714" s="735"/>
      <c r="AM714" s="735"/>
      <c r="AN714" s="735"/>
      <c r="AO714" s="735"/>
      <c r="AP714" s="735"/>
      <c r="AQ714" s="735"/>
      <c r="AR714" s="735"/>
      <c r="AS714" s="735"/>
      <c r="AT714" s="735"/>
      <c r="AU714" s="735"/>
      <c r="AV714" s="735"/>
      <c r="AW714" s="735"/>
      <c r="AX714" s="736"/>
    </row>
    <row r="715" spans="1:50" ht="72.75" customHeight="1" x14ac:dyDescent="0.15">
      <c r="A715" s="638" t="s">
        <v>40</v>
      </c>
      <c r="B715" s="782"/>
      <c r="C715" s="783" t="s">
        <v>325</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774</v>
      </c>
      <c r="AE715" s="603"/>
      <c r="AF715" s="654"/>
      <c r="AG715" s="740" t="s">
        <v>767</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c r="AE716" s="625"/>
      <c r="AF716" s="625"/>
      <c r="AG716" s="104" t="s">
        <v>744</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c r="AE717" s="323"/>
      <c r="AF717" s="323"/>
      <c r="AG717" s="104" t="s">
        <v>744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c r="AE718" s="323"/>
      <c r="AF718" s="323"/>
      <c r="AG718" s="130" t="s">
        <v>744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716</v>
      </c>
      <c r="AE719" s="603"/>
      <c r="AF719" s="603"/>
      <c r="AG719" s="128" t="s">
        <v>736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734</v>
      </c>
      <c r="D721" s="294"/>
      <c r="E721" s="294"/>
      <c r="F721" s="295"/>
      <c r="G721" s="284">
        <v>20</v>
      </c>
      <c r="H721" s="285"/>
      <c r="I721" s="77" t="str">
        <f>IF(OR(G721="　", G721=""), "", "-")</f>
        <v>-</v>
      </c>
      <c r="J721" s="288">
        <v>643</v>
      </c>
      <c r="K721" s="288"/>
      <c r="L721" s="77" t="str">
        <f>IF(M721="","","-")</f>
        <v/>
      </c>
      <c r="M721" s="78"/>
      <c r="N721" s="301" t="s">
        <v>735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351</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674</v>
      </c>
      <c r="B737" s="211"/>
      <c r="C737" s="211"/>
      <c r="D737" s="212"/>
      <c r="E737" s="950" t="s">
        <v>719</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719</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719</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719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719</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719</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719</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719</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719</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547</v>
      </c>
      <c r="B746" s="361"/>
      <c r="C746" s="361"/>
      <c r="D746" s="361"/>
      <c r="E746" s="956" t="s">
        <v>734</v>
      </c>
      <c r="F746" s="954"/>
      <c r="G746" s="954"/>
      <c r="H746" s="100" t="str">
        <f>IF(E746="","","-")</f>
        <v>-</v>
      </c>
      <c r="I746" s="954" t="s">
        <v>398</v>
      </c>
      <c r="J746" s="954"/>
      <c r="K746" s="100" t="str">
        <f>IF(I746="","","-")</f>
        <v>-</v>
      </c>
      <c r="L746" s="955">
        <v>22</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734</v>
      </c>
      <c r="F747" s="954"/>
      <c r="G747" s="954"/>
      <c r="H747" s="100" t="str">
        <f>IF(E747="","","-")</f>
        <v>-</v>
      </c>
      <c r="I747" s="954" t="s">
        <v>413</v>
      </c>
      <c r="J747" s="954"/>
      <c r="K747" s="100" t="str">
        <f>IF(I747="","","-")</f>
        <v>-</v>
      </c>
      <c r="L747" s="955">
        <v>49</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t="s">
        <v>754</v>
      </c>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t="s">
        <v>746</v>
      </c>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t="s">
        <v>773</v>
      </c>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747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748</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768</v>
      </c>
      <c r="H789" s="669"/>
      <c r="I789" s="669"/>
      <c r="J789" s="669"/>
      <c r="K789" s="670"/>
      <c r="L789" s="662" t="s">
        <v>751</v>
      </c>
      <c r="M789" s="663"/>
      <c r="N789" s="663"/>
      <c r="O789" s="663"/>
      <c r="P789" s="663"/>
      <c r="Q789" s="663"/>
      <c r="R789" s="663"/>
      <c r="S789" s="663"/>
      <c r="T789" s="663"/>
      <c r="U789" s="663"/>
      <c r="V789" s="663"/>
      <c r="W789" s="663"/>
      <c r="X789" s="664"/>
      <c r="Y789" s="382">
        <v>2</v>
      </c>
      <c r="Z789" s="383"/>
      <c r="AA789" s="383"/>
      <c r="AB789" s="800"/>
      <c r="AC789" s="668" t="s">
        <v>762</v>
      </c>
      <c r="AD789" s="669"/>
      <c r="AE789" s="669"/>
      <c r="AF789" s="669"/>
      <c r="AG789" s="670"/>
      <c r="AH789" s="662" t="s">
        <v>763</v>
      </c>
      <c r="AI789" s="663"/>
      <c r="AJ789" s="663"/>
      <c r="AK789" s="663"/>
      <c r="AL789" s="663"/>
      <c r="AM789" s="663"/>
      <c r="AN789" s="663"/>
      <c r="AO789" s="663"/>
      <c r="AP789" s="663"/>
      <c r="AQ789" s="663"/>
      <c r="AR789" s="663"/>
      <c r="AS789" s="663"/>
      <c r="AT789" s="664"/>
      <c r="AU789" s="382">
        <v>9</v>
      </c>
      <c r="AV789" s="383"/>
      <c r="AW789" s="383"/>
      <c r="AX789" s="384"/>
    </row>
    <row r="790" spans="1:51" ht="24.75" customHeight="1" x14ac:dyDescent="0.15">
      <c r="A790" s="629"/>
      <c r="B790" s="630"/>
      <c r="C790" s="630"/>
      <c r="D790" s="630"/>
      <c r="E790" s="630"/>
      <c r="F790" s="631"/>
      <c r="G790" s="604" t="s">
        <v>764</v>
      </c>
      <c r="H790" s="605"/>
      <c r="I790" s="605"/>
      <c r="J790" s="605"/>
      <c r="K790" s="606"/>
      <c r="L790" s="596"/>
      <c r="M790" s="597"/>
      <c r="N790" s="597"/>
      <c r="O790" s="597"/>
      <c r="P790" s="597"/>
      <c r="Q790" s="597"/>
      <c r="R790" s="597"/>
      <c r="S790" s="597"/>
      <c r="T790" s="597"/>
      <c r="U790" s="597"/>
      <c r="V790" s="597"/>
      <c r="W790" s="597"/>
      <c r="X790" s="598"/>
      <c r="Y790" s="599">
        <v>0</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9</v>
      </c>
      <c r="AV799" s="827"/>
      <c r="AW799" s="827"/>
      <c r="AX799" s="829"/>
    </row>
    <row r="800" spans="1:51" ht="24.75" hidden="1" customHeight="1" x14ac:dyDescent="0.15">
      <c r="A800" s="629"/>
      <c r="B800" s="630"/>
      <c r="C800" s="630"/>
      <c r="D800" s="630"/>
      <c r="E800" s="630"/>
      <c r="F800" s="631"/>
      <c r="G800" s="593" t="s">
        <v>772</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x14ac:dyDescent="0.15">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319</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320</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749</v>
      </c>
      <c r="D845" s="343"/>
      <c r="E845" s="343"/>
      <c r="F845" s="343"/>
      <c r="G845" s="343"/>
      <c r="H845" s="343"/>
      <c r="I845" s="343"/>
      <c r="J845" s="344">
        <v>6011001104840</v>
      </c>
      <c r="K845" s="345"/>
      <c r="L845" s="345"/>
      <c r="M845" s="345"/>
      <c r="N845" s="345"/>
      <c r="O845" s="345"/>
      <c r="P845" s="359" t="s">
        <v>751</v>
      </c>
      <c r="Q845" s="346"/>
      <c r="R845" s="346"/>
      <c r="S845" s="346"/>
      <c r="T845" s="346"/>
      <c r="U845" s="346"/>
      <c r="V845" s="346"/>
      <c r="W845" s="346"/>
      <c r="X845" s="346"/>
      <c r="Y845" s="347">
        <v>2</v>
      </c>
      <c r="Z845" s="348"/>
      <c r="AA845" s="348"/>
      <c r="AB845" s="349"/>
      <c r="AC845" s="350" t="s">
        <v>372</v>
      </c>
      <c r="AD845" s="351"/>
      <c r="AE845" s="351"/>
      <c r="AF845" s="351"/>
      <c r="AG845" s="351"/>
      <c r="AH845" s="366">
        <v>2</v>
      </c>
      <c r="AI845" s="367"/>
      <c r="AJ845" s="367"/>
      <c r="AK845" s="367"/>
      <c r="AL845" s="354">
        <v>33.799999999999997</v>
      </c>
      <c r="AM845" s="355"/>
      <c r="AN845" s="355"/>
      <c r="AO845" s="356"/>
      <c r="AP845" s="357" t="s">
        <v>755</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45.75" customHeight="1" x14ac:dyDescent="0.15">
      <c r="A878" s="370">
        <v>1</v>
      </c>
      <c r="B878" s="370">
        <v>1</v>
      </c>
      <c r="C878" s="358" t="s">
        <v>750</v>
      </c>
      <c r="D878" s="343"/>
      <c r="E878" s="343"/>
      <c r="F878" s="343"/>
      <c r="G878" s="343"/>
      <c r="H878" s="343"/>
      <c r="I878" s="343"/>
      <c r="J878" s="344">
        <v>5010001084367</v>
      </c>
      <c r="K878" s="345"/>
      <c r="L878" s="345"/>
      <c r="M878" s="345"/>
      <c r="N878" s="345"/>
      <c r="O878" s="345"/>
      <c r="P878" s="359" t="s">
        <v>752</v>
      </c>
      <c r="Q878" s="346"/>
      <c r="R878" s="346"/>
      <c r="S878" s="346"/>
      <c r="T878" s="346"/>
      <c r="U878" s="346"/>
      <c r="V878" s="346"/>
      <c r="W878" s="346"/>
      <c r="X878" s="346"/>
      <c r="Y878" s="347">
        <v>9</v>
      </c>
      <c r="Z878" s="348"/>
      <c r="AA878" s="348"/>
      <c r="AB878" s="349"/>
      <c r="AC878" s="350" t="s">
        <v>372</v>
      </c>
      <c r="AD878" s="351"/>
      <c r="AE878" s="351"/>
      <c r="AF878" s="351"/>
      <c r="AG878" s="351"/>
      <c r="AH878" s="366">
        <v>2</v>
      </c>
      <c r="AI878" s="367"/>
      <c r="AJ878" s="367"/>
      <c r="AK878" s="367"/>
      <c r="AL878" s="354">
        <v>81.599999999999994</v>
      </c>
      <c r="AM878" s="355"/>
      <c r="AN878" s="355"/>
      <c r="AO878" s="356"/>
      <c r="AP878" s="357" t="s">
        <v>755</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769</v>
      </c>
      <c r="D911" s="343"/>
      <c r="E911" s="343"/>
      <c r="F911" s="343"/>
      <c r="G911" s="343"/>
      <c r="H911" s="343"/>
      <c r="I911" s="343"/>
      <c r="J911" s="344">
        <v>6290001021671</v>
      </c>
      <c r="K911" s="345"/>
      <c r="L911" s="345"/>
      <c r="M911" s="345"/>
      <c r="N911" s="345"/>
      <c r="O911" s="345"/>
      <c r="P911" s="359" t="s">
        <v>770</v>
      </c>
      <c r="Q911" s="346"/>
      <c r="R911" s="346"/>
      <c r="S911" s="346"/>
      <c r="T911" s="346"/>
      <c r="U911" s="346"/>
      <c r="V911" s="346"/>
      <c r="W911" s="346"/>
      <c r="X911" s="346"/>
      <c r="Y911" s="347">
        <v>0.5</v>
      </c>
      <c r="Z911" s="348"/>
      <c r="AA911" s="348"/>
      <c r="AB911" s="349"/>
      <c r="AC911" s="350" t="s">
        <v>379</v>
      </c>
      <c r="AD911" s="351"/>
      <c r="AE911" s="351"/>
      <c r="AF911" s="351"/>
      <c r="AG911" s="351"/>
      <c r="AH911" s="366" t="s">
        <v>771</v>
      </c>
      <c r="AI911" s="367"/>
      <c r="AJ911" s="367"/>
      <c r="AK911" s="367"/>
      <c r="AL911" s="354" t="s">
        <v>771</v>
      </c>
      <c r="AM911" s="355"/>
      <c r="AN911" s="355"/>
      <c r="AO911" s="356"/>
      <c r="AP911" s="357" t="s">
        <v>771</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328</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329</v>
      </c>
      <c r="AQ1109" s="365"/>
      <c r="AR1109" s="365"/>
      <c r="AS1109" s="365"/>
      <c r="AT1109" s="365"/>
      <c r="AU1109" s="365"/>
      <c r="AV1109" s="365"/>
      <c r="AW1109" s="365"/>
      <c r="AX1109" s="365"/>
    </row>
    <row r="1110" spans="1:51" ht="30" customHeight="1" x14ac:dyDescent="0.15">
      <c r="A1110" s="370">
        <v>1</v>
      </c>
      <c r="B1110" s="370">
        <v>1</v>
      </c>
      <c r="C1110" s="368" t="s">
        <v>753</v>
      </c>
      <c r="D1110" s="368"/>
      <c r="E1110" s="150" t="s">
        <v>749</v>
      </c>
      <c r="F1110" s="369"/>
      <c r="G1110" s="369"/>
      <c r="H1110" s="369"/>
      <c r="I1110" s="369"/>
      <c r="J1110" s="344">
        <v>6011001104840</v>
      </c>
      <c r="K1110" s="345"/>
      <c r="L1110" s="345"/>
      <c r="M1110" s="345"/>
      <c r="N1110" s="345"/>
      <c r="O1110" s="345"/>
      <c r="P1110" s="359" t="s">
        <v>751</v>
      </c>
      <c r="Q1110" s="346"/>
      <c r="R1110" s="346"/>
      <c r="S1110" s="346"/>
      <c r="T1110" s="346"/>
      <c r="U1110" s="346"/>
      <c r="V1110" s="346"/>
      <c r="W1110" s="346"/>
      <c r="X1110" s="346"/>
      <c r="Y1110" s="347">
        <v>5</v>
      </c>
      <c r="Z1110" s="348"/>
      <c r="AA1110" s="348"/>
      <c r="AB1110" s="349"/>
      <c r="AC1110" s="350" t="s">
        <v>372</v>
      </c>
      <c r="AD1110" s="351"/>
      <c r="AE1110" s="351"/>
      <c r="AF1110" s="351"/>
      <c r="AG1110" s="351"/>
      <c r="AH1110" s="352">
        <v>2</v>
      </c>
      <c r="AI1110" s="353"/>
      <c r="AJ1110" s="353"/>
      <c r="AK1110" s="353"/>
      <c r="AL1110" s="354">
        <v>33.799999999999997</v>
      </c>
      <c r="AM1110" s="355"/>
      <c r="AN1110" s="355"/>
      <c r="AO1110" s="356"/>
      <c r="AP1110" s="357" t="s">
        <v>755</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50" man="1"/>
    <brk id="699" max="50" man="1"/>
    <brk id="727" max="50" man="1"/>
    <brk id="747" max="50" man="1"/>
    <brk id="840"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P1"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716</v>
      </c>
      <c r="M2" s="13" t="str">
        <f>IF(L2="","",K2)</f>
        <v>社会保障</v>
      </c>
      <c r="N2" s="13" t="str">
        <f>IF(M2="","",IF(N1&lt;&gt;"",CONCATENATE(N1,"、",M2),M2))</f>
        <v>社会保障</v>
      </c>
      <c r="O2" s="13"/>
      <c r="P2" s="12" t="s">
        <v>74</v>
      </c>
      <c r="Q2" s="17" t="s">
        <v>716</v>
      </c>
      <c r="R2" s="13" t="str">
        <f>IF(Q2="","",P2)</f>
        <v>直接実施</v>
      </c>
      <c r="S2" s="13" t="str">
        <f>IF(R2="","",IF(S1&lt;&gt;"",CONCATENATE(S1,"、",R2),R2))</f>
        <v>直接実施</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716</v>
      </c>
      <c r="R3" s="13" t="str">
        <f t="shared" ref="R3:R8" si="3">IF(Q3="","",P3)</f>
        <v>委託・請負</v>
      </c>
      <c r="S3" s="13" t="str">
        <f t="shared" ref="S3:S8" si="4">IF(R3="",S2,IF(S2&lt;&gt;"",CONCATENATE(S2,"、",R3),R3))</f>
        <v>直接実施、委託・請負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
      </c>
      <c r="F10" s="18" t="s">
        <v>117</v>
      </c>
      <c r="G10" s="17"/>
      <c r="H10" s="13" t="str">
        <f t="shared" si="1"/>
        <v/>
      </c>
      <c r="I10" s="13" t="str">
        <f t="shared" si="5"/>
        <v/>
      </c>
      <c r="K10" s="14" t="s">
        <v>330</v>
      </c>
      <c r="L10" s="15"/>
      <c r="M10" s="13" t="str">
        <f t="shared" si="2"/>
        <v/>
      </c>
      <c r="N10" s="13" t="str">
        <f t="shared" si="6"/>
        <v>社会保障</v>
      </c>
      <c r="O10" s="13"/>
      <c r="P10" s="13" t="str">
        <f>S8</f>
        <v>直接実施、委託・請負</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t="s">
        <v>716</v>
      </c>
      <c r="M11" s="13" t="str">
        <f t="shared" si="2"/>
        <v>その他の事項経費</v>
      </c>
      <c r="N11" s="13" t="str">
        <f t="shared" si="6"/>
        <v>社会保障、その他の事項経費</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t="s">
        <v>716</v>
      </c>
      <c r="H13" s="13" t="str">
        <f t="shared" si="1"/>
        <v>労働保険特別会計労災勘定</v>
      </c>
      <c r="I13" s="13" t="str">
        <f t="shared" si="5"/>
        <v>労働保険特別会計労災勘定</v>
      </c>
      <c r="K13" s="13" t="str">
        <f>N11</f>
        <v>社会保障、その他の事項経費</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t="s">
        <v>716</v>
      </c>
      <c r="H14" s="13" t="str">
        <f t="shared" si="1"/>
        <v>労働保険特別会計雇用勘定</v>
      </c>
      <c r="I14" s="13" t="str">
        <f t="shared" si="5"/>
        <v>労働保険特別会計労災勘定、労働保険特別会計雇用勘定</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t="s">
        <v>716</v>
      </c>
      <c r="C15" s="13" t="str">
        <f t="shared" si="9"/>
        <v>男女共同参画</v>
      </c>
      <c r="D15" s="13" t="str">
        <f t="shared" si="8"/>
        <v>男女共同参画</v>
      </c>
      <c r="F15" s="18" t="s">
        <v>122</v>
      </c>
      <c r="G15" s="17"/>
      <c r="H15" s="13" t="str">
        <f t="shared" si="1"/>
        <v/>
      </c>
      <c r="I15" s="13" t="str">
        <f t="shared" si="5"/>
        <v>労働保険特別会計労災勘定、労働保険特別会計雇用勘定</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労働保険特別会計労災勘定、労働保険特別会計雇用勘定</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t="s">
        <v>716</v>
      </c>
      <c r="C17" s="13" t="str">
        <f t="shared" si="9"/>
        <v>犯罪被害者等施策</v>
      </c>
      <c r="D17" s="13" t="str">
        <f t="shared" si="8"/>
        <v>男女共同参画、犯罪被害者等施策</v>
      </c>
      <c r="F17" s="18" t="s">
        <v>124</v>
      </c>
      <c r="G17" s="17"/>
      <c r="H17" s="13" t="str">
        <f t="shared" si="1"/>
        <v/>
      </c>
      <c r="I17" s="13" t="str">
        <f t="shared" si="5"/>
        <v>労働保険特別会計労災勘定、労働保険特別会計雇用勘定</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男女共同参画、犯罪被害者等施策</v>
      </c>
      <c r="F18" s="18" t="s">
        <v>125</v>
      </c>
      <c r="G18" s="17"/>
      <c r="H18" s="13" t="str">
        <f t="shared" si="1"/>
        <v/>
      </c>
      <c r="I18" s="13" t="str">
        <f t="shared" si="5"/>
        <v>労働保険特別会計労災勘定、労働保険特別会計雇用勘定</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男女共同参画、犯罪被害者等施策</v>
      </c>
      <c r="F19" s="18" t="s">
        <v>126</v>
      </c>
      <c r="G19" s="17"/>
      <c r="H19" s="13" t="str">
        <f t="shared" si="1"/>
        <v/>
      </c>
      <c r="I19" s="13" t="str">
        <f t="shared" si="5"/>
        <v>労働保険特別会計労災勘定、労働保険特別会計雇用勘定</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男女共同参画、犯罪被害者等施策</v>
      </c>
      <c r="F20" s="18" t="s">
        <v>310</v>
      </c>
      <c r="G20" s="17"/>
      <c r="H20" s="13" t="str">
        <f t="shared" si="1"/>
        <v/>
      </c>
      <c r="I20" s="13" t="str">
        <f t="shared" si="5"/>
        <v>労働保険特別会計労災勘定、労働保険特別会計雇用勘定</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男女共同参画、犯罪被害者等施策</v>
      </c>
      <c r="F21" s="18" t="s">
        <v>127</v>
      </c>
      <c r="G21" s="17"/>
      <c r="H21" s="13" t="str">
        <f t="shared" si="1"/>
        <v/>
      </c>
      <c r="I21" s="13" t="str">
        <f t="shared" si="5"/>
        <v>労働保険特別会計労災勘定、労働保険特別会計雇用勘定</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男女共同参画、犯罪被害者等施策</v>
      </c>
      <c r="F22" s="18" t="s">
        <v>128</v>
      </c>
      <c r="G22" s="17"/>
      <c r="H22" s="13" t="str">
        <f t="shared" si="1"/>
        <v/>
      </c>
      <c r="I22" s="13" t="str">
        <f t="shared" si="5"/>
        <v>労働保険特別会計労災勘定、労働保険特別会計雇用勘定</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男女共同参画、犯罪被害者等施策</v>
      </c>
      <c r="F23" s="18" t="s">
        <v>129</v>
      </c>
      <c r="G23" s="17"/>
      <c r="H23" s="13" t="str">
        <f t="shared" si="1"/>
        <v/>
      </c>
      <c r="I23" s="13" t="str">
        <f t="shared" si="5"/>
        <v>労働保険特別会計労災勘定、労働保険特別会計雇用勘定</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男女共同参画、犯罪被害者等施策</v>
      </c>
      <c r="F24" s="18" t="s">
        <v>409</v>
      </c>
      <c r="G24" s="17"/>
      <c r="H24" s="13" t="str">
        <f t="shared" si="1"/>
        <v/>
      </c>
      <c r="I24" s="13" t="str">
        <f t="shared" si="5"/>
        <v>労働保険特別会計労災勘定、労働保険特別会計雇用勘定</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労働保険特別会計労災勘定、労働保険特別会計雇用勘定</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労働保険特別会計労災勘定、労働保険特別会計雇用勘定</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男女共同参画、犯罪被害者等施策</v>
      </c>
      <c r="B27" s="13"/>
      <c r="F27" s="18" t="s">
        <v>132</v>
      </c>
      <c r="G27" s="17"/>
      <c r="H27" s="13" t="str">
        <f t="shared" si="1"/>
        <v/>
      </c>
      <c r="I27" s="13" t="str">
        <f t="shared" si="5"/>
        <v>労働保険特別会計労災勘定、労働保険特別会計雇用勘定</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労働保険特別会計労災勘定、労働保険特別会計雇用勘定</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労働保険特別会計労災勘定、労働保険特別会計雇用勘定</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労働保険特別会計労災勘定、労働保険特別会計雇用勘定</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労働保険特別会計労災勘定、労働保険特別会計雇用勘定</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労働保険特別会計労災勘定、労働保険特別会計雇用勘定</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労働保険特別会計労災勘定、労働保険特別会計雇用勘定</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労働保険特別会計労災勘定、労働保険特別会計雇用勘定</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労働保険特別会計労災勘定、労働保険特別会計雇用勘定</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労働保険特別会計労災勘定、労働保険特別会計雇用勘定</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労働保険特別会計労災勘定、労働保険特別会計雇用勘定</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348</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348</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348</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348</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348</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348</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348</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348</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348</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348</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温谷 翼(nukutani-tsubasa)</dc:creator>
  <cp:lastModifiedBy>厚生労働省ネットワークシステム</cp:lastModifiedBy>
  <cp:lastPrinted>2021-05-24T01:42:28Z</cp:lastPrinted>
  <dcterms:created xsi:type="dcterms:W3CDTF">2012-03-13T00:50:25Z</dcterms:created>
  <dcterms:modified xsi:type="dcterms:W3CDTF">2021-05-24T01:45:03Z</dcterms:modified>
</cp:coreProperties>
</file>