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<sst xmlns="http://schemas.openxmlformats.org/spreadsheetml/2006/main" count="2361" uniqueCount="714">
  <si>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</si>
  <si>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</si>
  <si>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</si>
  <si>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</si>
  <si>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</si>
  <si>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</si>
  <si>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</si>
  <si>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</si>
  <si>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</si>
  <si>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</si>
  <si>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</si>
  <si>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</si>
  <si>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</si>
  <si>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</si>
  <si>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</si>
  <si>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</si>
  <si>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</si>
  <si>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</si>
  <si>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</si>
  <si>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</si>
  <si>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</si>
  <si>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</si>
  <si>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</si>
  <si>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</si>
  <si>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</si>
  <si>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</si>
  <si>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</si>
  <si>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</si>
  <si>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</si>
  <si>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</si>
  <si>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</si>
  <si>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</si>
  <si>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</si>
  <si>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</si>
  <si>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</si>
  <si>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</si>
  <si>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</si>
  <si>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</si>
  <si>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</si>
  <si>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</si>
  <si>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</si>
  <si>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</si>
  <si>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</si>
  <si>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</si>
  <si>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</si>
  <si>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</si>
  <si>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</si>
  <si>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</si>
  <si>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</si>
  <si>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</si>
  <si>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</si>
  <si>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</si>
  <si>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</si>
  <si>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</si>
  <si>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</si>
  <si>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</si>
  <si>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</si>
  <si>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</si>
  <si>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</si>
  <si>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</si>
  <si>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</si>
  <si>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</si>
  <si>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</si>
  <si>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</si>
  <si>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</si>
  <si>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</si>
  <si>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</si>
  <si>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</si>
  <si>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</si>
  <si>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</si>
  <si>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</si>
  <si>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</si>
  <si>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</si>
  <si>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</si>
  <si>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</si>
  <si>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</si>
  <si>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</si>
  <si>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</si>
  <si>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</si>
  <si>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</si>
  <si>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</si>
  <si>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</si>
  <si>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</si>
  <si>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</si>
  <si>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</si>
  <si>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</si>
  <si>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</si>
  <si>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</si>
  <si>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</si>
  <si>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</si>
  <si>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</si>
  <si>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</si>
  <si>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</si>
  <si>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</si>
  <si>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</si>
  <si>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</si>
  <si>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</si>
  <si>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</si>
  <si>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</si>
  <si>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</si>
  <si>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</si>
  <si>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</si>
  <si>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</si>
  <si>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</si>
  <si>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</si>
  <si>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</si>
  <si>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</si>
  <si>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</si>
  <si>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</si>
  <si>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</si>
  <si>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</si>
  <si>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</si>
  <si>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</si>
  <si>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</si>
  <si>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</si>
  <si>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</si>
  <si>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</si>
  <si>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</si>
  <si>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</si>
  <si>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</si>
  <si>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</si>
  <si>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</si>
  <si>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</si>
  <si>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</si>
  <si>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</si>
  <si>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</si>
  <si>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</si>
  <si>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</si>
  <si>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</si>
  <si>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</si>
  <si>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</si>
  <si>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</si>
  <si>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</si>
  <si>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</si>
  <si>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</si>
  <si>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</si>
  <si>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</si>
  <si>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</si>
  <si>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</si>
  <si>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</si>
  <si>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</si>
  <si>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</si>
  <si>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</si>
  <si>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</si>
  <si>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</si>
  <si>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</si>
  <si>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</si>
  <si>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</si>
  <si>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</si>
  <si>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</si>
  <si>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</si>
  <si>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</si>
  <si>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</si>
  <si>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</si>
  <si>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</si>
  <si>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</si>
  <si>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</si>
  <si>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</si>
  <si>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</si>
  <si>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</si>
  <si>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</si>
  <si>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</si>
  <si>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</si>
  <si>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</si>
  <si>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</si>
  <si>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</si>
  <si>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</si>
  <si>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</si>
  <si>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</si>
  <si>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</si>
  <si>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</si>
  <si>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</si>
  <si>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</si>
  <si>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</si>
  <si>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</si>
  <si>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</si>
  <si>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</si>
  <si>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</si>
  <si>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</si>
  <si>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</si>
  <si>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</si>
  <si>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</si>
  <si>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</si>
  <si>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</si>
  <si>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</si>
  <si>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</si>
  <si>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</si>
  <si>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</si>
  <si>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</si>
  <si>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</si>
  <si>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</si>
  <si>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</si>
  <si>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</si>
  <si>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</si>
  <si>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</si>
  <si>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</si>
  <si>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</si>
  <si>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</si>
  <si>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</si>
  <si>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</si>
  <si>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</si>
  <si>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</si>
  <si>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</si>
  <si>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</si>
  <si>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</si>
  <si>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</si>
  <si>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</si>
  <si>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</si>
  <si>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</si>
  <si>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</si>
  <si>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</si>
  <si>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</si>
  <si>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</si>
  <si>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</si>
  <si>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</si>
  <si>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</si>
  <si>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</si>
  <si>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</si>
  <si>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</si>
  <si>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</si>
  <si>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</si>
  <si>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</si>
  <si>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</si>
  <si>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</si>
  <si>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</si>
  <si>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</si>
  <si>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</si>
  <si>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</si>
  <si>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</si>
  <si>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</si>
  <si>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</si>
  <si>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</si>
  <si>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</si>
  <si>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</si>
  <si>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</si>
  <si>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</si>
  <si>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</si>
  <si>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</si>
  <si>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</si>
  <si>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</si>
  <si>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</si>
  <si>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</si>
  <si>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</si>
  <si>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</si>
  <si>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</si>
  <si>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</si>
  <si>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</si>
  <si>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</si>
  <si>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</si>
  <si>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</si>
  <si>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</si>
  <si>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</si>
  <si>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</si>
  <si>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</si>
  <si>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</si>
  <si>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</si>
  <si>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</si>
  <si>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</si>
  <si>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</si>
  <si>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</si>
  <si>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</si>
  <si>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</si>
  <si>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</si>
  <si>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</si>
  <si>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</si>
  <si>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</si>
  <si>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</si>
  <si>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</si>
  <si>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</si>
  <si>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</si>
  <si>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</si>
  <si>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</si>
  <si>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</si>
  <si>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</si>
  <si>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</si>
  <si>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</si>
  <si>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</si>
  <si>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</si>
  <si>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</si>
  <si>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</si>
  <si>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</si>
  <si>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</si>
  <si>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</si>
  <si>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</si>
  <si>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</si>
  <si>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</si>
  <si>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</si>
  <si>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</si>
  <si>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</si>
  <si>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</si>
  <si>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</si>
  <si>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</si>
  <si>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</si>
  <si>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</si>
  <si>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</si>
  <si>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</si>
  <si>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</si>
  <si>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</si>
  <si>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</si>
  <si>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</si>
  <si>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</si>
  <si>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</si>
  <si>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</si>
  <si>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</si>
  <si>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</si>
  <si>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</si>
  <si>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</si>
  <si>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</si>
  <si>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</si>
  <si>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</si>
  <si>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</si>
  <si>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</si>
  <si>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</si>
  <si>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</si>
  <si>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</si>
  <si>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</si>
  <si>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</si>
  <si>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</si>
  <si>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</si>
  <si>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</si>
  <si>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</si>
  <si>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</si>
  <si>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</si>
  <si>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</si>
  <si>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</si>
  <si>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</si>
  <si>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</si>
  <si>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</si>
  <si>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</si>
  <si>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</si>
  <si>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</si>
  <si>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</si>
  <si>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</si>
  <si>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</si>
  <si>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</si>
  <si>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</si>
  <si>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</si>
  <si>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</si>
  <si>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</si>
  <si>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</si>
  <si>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</si>
  <si>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</si>
  <si>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</si>
  <si>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</si>
  <si>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</si>
  <si>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</si>
  <si>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</si>
  <si>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</si>
  <si>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</si>
  <si>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</si>
  <si>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</si>
  <si>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</si>
  <si>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</si>
  <si>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</si>
  <si>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</si>
  <si>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</si>
  <si>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</si>
  <si>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</si>
  <si>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</si>
  <si>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</si>
  <si>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</si>
  <si>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</si>
  <si>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</si>
  <si>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</si>
  <si>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</si>
  <si>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</si>
  <si>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</si>
  <si>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</si>
  <si>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</si>
  <si>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</si>
  <si>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</si>
  <si>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</si>
  <si>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</si>
  <si>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</si>
  <si>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</si>
  <si>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</si>
  <si>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</si>
  <si>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</si>
  <si>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</si>
  <si>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</si>
  <si>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</si>
  <si>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</si>
  <si>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</si>
  <si>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</si>
  <si>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</si>
  <si>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</si>
  <si>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</si>
  <si>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</si>
  <si>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</si>
  <si>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</si>
  <si>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</si>
  <si>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</si>
  <si>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</si>
  <si>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</si>
  <si>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</si>
  <si>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</si>
  <si>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</si>
  <si>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</si>
  <si>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</si>
  <si>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</si>
  <si>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</si>
  <si>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</si>
  <si>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</si>
  <si>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</si>
  <si>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</si>
  <si>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</si>
  <si>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</si>
  <si>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</si>
  <si>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</si>
  <si>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</si>
  <si>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</si>
  <si>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</si>
  <si>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</si>
  <si>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</si>
  <si>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</si>
  <si>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</si>
  <si>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</si>
  <si>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</si>
  <si>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</si>
  <si>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</si>
  <si>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</si>
  <si>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</si>
  <si>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</si>
  <si>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</si>
  <si>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</si>
  <si>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</si>
  <si>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</si>
  <si>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</si>
  <si>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</si>
  <si>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</si>
  <si>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</si>
  <si>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</si>
  <si>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</si>
  <si>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</si>
  <si>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</si>
  <si>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</si>
  <si>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</si>
  <si>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</si>
  <si>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</si>
  <si>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</si>
  <si>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</si>
  <si>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</si>
  <si>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</si>
  <si>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</si>
  <si>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</si>
  <si>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</si>
  <si>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</si>
  <si>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</si>
  <si>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</si>
  <si>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</si>
  <si>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</si>
  <si>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</si>
  <si>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</si>
  <si>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</si>
  <si>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</si>
  <si>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</si>
  <si>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</si>
  <si>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</si>
  <si>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</si>
  <si>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</si>
  <si>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</si>
  <si>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</si>
  <si>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</si>
  <si>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</si>
  <si>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</si>
  <si>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</si>
  <si>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</si>
  <si>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</si>
  <si>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</si>
  <si>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</si>
  <si>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</si>
  <si>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</si>
  <si>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</si>
  <si>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</si>
  <si>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</si>
  <si>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</si>
  <si>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</si>
  <si>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</si>
  <si>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</si>
  <si>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</si>
  <si>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</si>
  <si>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</si>
  <si>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</si>
  <si>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</si>
  <si>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</si>
  <si>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</si>
  <si>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</si>
  <si>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</si>
  <si>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</si>
  <si>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</si>
  <si>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</si>
  <si>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</si>
  <si>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</si>
  <si>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</si>
  <si>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</si>
  <si>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</si>
  <si>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</si>
  <si>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</si>
  <si>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</si>
  <si>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</si>
  <si>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</si>
  <si>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</si>
  <si>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</si>
  <si>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</si>
  <si>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</si>
  <si>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</si>
  <si>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</si>
  <si>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</si>
  <si>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</si>
  <si>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</si>
  <si>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</si>
  <si>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</si>
  <si>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</si>
  <si>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</si>
  <si>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</si>
  <si>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</si>
  <si>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</si>
  <si>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</si>
  <si>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</si>
  <si>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</si>
  <si>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</si>
  <si>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</si>
  <si>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</si>
  <si>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</si>
  <si>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</si>
  <si>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</si>
  <si>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</si>
  <si>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</si>
  <si>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</si>
  <si>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</si>
  <si>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</si>
  <si>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</si>
  <si>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</si>
  <si>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</si>
  <si>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</si>
  <si>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</si>
  <si>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</si>
  <si>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</si>
  <si>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</si>
  <si>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</si>
  <si>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</si>
  <si>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</si>
  <si>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</si>
  <si>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</si>
  <si>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</si>
  <si>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</si>
  <si>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</si>
  <si>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</si>
  <si>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</si>
  <si>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</si>
  <si>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</si>
  <si>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</si>
  <si>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</si>
  <si>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</si>
  <si>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</si>
  <si>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</si>
  <si>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</si>
  <si>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</si>
  <si>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</si>
  <si>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</si>
  <si>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</si>
  <si>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</si>
  <si>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</si>
  <si>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</si>
  <si>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</si>
  <si>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</si>
  <si>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</si>
  <si>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</si>
  <si>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</si>
  <si>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</si>
  <si>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</si>
  <si>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</si>
  <si>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</si>
  <si>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</si>
  <si>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</si>
  <si>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</si>
  <si>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</si>
  <si>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</si>
  <si>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</si>
  <si>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</si>
  <si>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</si>
  <si>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</si>
  <si>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</si>
  <si>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</si>
  <si>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</si>
  <si>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</si>
  <si>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</si>
  <si>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</si>
  <si>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</si>
  <si>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</si>
  <si>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</si>
  <si>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</si>
  <si>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</si>
  <si>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</si>
  <si>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</si>
  <si>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</si>
  <si>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</si>
  <si>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</si>
  <si>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</si>
  <si>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</si>
  <si>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</si>
  <si>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</si>
  <si>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</si>
  <si>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</si>
  <si>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</si>
  <si>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</si>
  <si>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</si>
  <si>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</si>
  <si>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</si>
  <si>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</si>
  <si>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</si>
  <si>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</si>
  <si>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</si>
  <si>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</si>
  <si>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</si>
  <si>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</si>
  <si>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</si>
  <si>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</si>
  <si>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</si>
  <si>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</si>
  <si>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</si>
  <si>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</si>
  <si>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</si>
  <si>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</si>
  <si>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</si>
  <si>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</si>
  <si>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</si>
  <si>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</si>
  <si>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労働基準局安全衛生部</t>
  </si>
  <si>
    <t>髙倉　俊二</t>
  </si>
  <si>
    <t>平成２３年度</t>
  </si>
  <si>
    <t>終了予定なし</t>
  </si>
  <si>
    <t>労働衛生課</t>
  </si>
  <si>
    <t>労働安全衛生法第71条第１項
労働者災害補償保険法第29条第１項第３号</t>
  </si>
  <si>
    <t>第13次労働災害防止計画
がん対策推進基本計画（平成30年３月９日）</t>
  </si>
  <si>
    <t>　受動喫煙防止対策を行うにあたり、既存の喫煙室の改善方法等、受動喫煙防止対策を行う上での技術的な内容に関する事業者からの問い合わせについて、電話による無料相談窓口を開設し、労働衛生コンサルタント等の専門家が各事業者の個別の状況に応じた助言を行う。また、電話による対応のみでは不十分と判断される場合は、事業者の希望を確認した上で、実地指導についても無料で実施するほか、事業者団体等から希望がある場合には当該団体の会合等に赴き、集団説明を行う。
　また、主に経営者、人事担当及び安全衛生担当者を対象とした受動喫煙防止対策に関する説明会を開催する。</t>
  </si>
  <si>
    <t>-</t>
  </si>
  <si>
    <t>労働災害防止対策事業
委託費</t>
  </si>
  <si>
    <t>実地指導を行った事業場から有用であった旨の回答を受けた割合を80％以上とする</t>
  </si>
  <si>
    <t>委託事業実績報告書</t>
  </si>
  <si>
    <t>実地指導（集団指導を含む）の１か月当たりの平均実績件数の前年度比割合</t>
  </si>
  <si>
    <t xml:space="preserve">　　X / Y </t>
    <phoneticPr fontId="5"/>
  </si>
  <si>
    <t>15,859,956円
/1,299件</t>
  </si>
  <si>
    <t>23,736,485円
/3,839件</t>
  </si>
  <si>
    <t>40,693,524円
/160件</t>
  </si>
  <si>
    <t>34,845,787円
/150件</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</si>
  <si>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</si>
  <si>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</si>
  <si>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</si>
  <si>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</si>
  <si>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</si>
  <si>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受動喫煙に係る職場内環境測定支援業務</t>
  </si>
  <si>
    <t>受動喫煙防止対策助成金等</t>
  </si>
  <si>
    <t>45</t>
  </si>
  <si>
    <t>891</t>
  </si>
  <si>
    <t>371</t>
  </si>
  <si>
    <t>379</t>
  </si>
  <si>
    <t>386</t>
  </si>
  <si>
    <t>381</t>
  </si>
  <si>
    <t>388</t>
  </si>
  <si>
    <t>0393</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</si>
  <si>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</si>
  <si>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</si>
  <si>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</si>
  <si>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</si>
  <si>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</si>
  <si>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</si>
  <si>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職場での受動喫煙防止対策に関する技術的支援の一環として、事業場が建物内全面禁煙や喫煙室設置等の受動喫煙防止対策を行う際の技術的な相談に対して、労働衛生コンサルタント等の専門家が電話又は実地指導等を行うことにより、また、経営者・安全衛生担当者を対象とした受動喫煙防止対策に係る説明会を開催することにより、労働者の健康の保持増進の観点から適切な受動喫煙防止対策が講じられるよう支援を行い、事業場における適切な受動喫煙防止対策の実施を促進することから、測定指標１及び２に寄与すると見込んでいる。</t>
  </si>
  <si>
    <t>１．予防・健康づくりの推進</t>
    <rPh sb="2" eb="4">
      <t>ヨボウ</t>
    </rPh>
    <rPh sb="5" eb="7">
      <t>ケンコウ</t>
    </rPh>
    <rPh sb="11" eb="13">
      <t>スイシン</t>
    </rPh>
    <phoneticPr fontId="5"/>
  </si>
  <si>
    <t>A.一般社団法人 日本労働安全衛生コンサルタント会</t>
    <phoneticPr fontId="5"/>
  </si>
  <si>
    <t>B.公益社団法人 全国労働基準関係団体連合会</t>
    <phoneticPr fontId="5"/>
  </si>
  <si>
    <t>事業費</t>
    <rPh sb="0" eb="3">
      <t>ジギョウヒ</t>
    </rPh>
    <phoneticPr fontId="5"/>
  </si>
  <si>
    <t>管理費</t>
    <rPh sb="0" eb="3">
      <t>カンリヒ</t>
    </rPh>
    <phoneticPr fontId="5"/>
  </si>
  <si>
    <t>消費税</t>
    <rPh sb="0" eb="3">
      <t>ショウヒゼイ</t>
    </rPh>
    <phoneticPr fontId="5"/>
  </si>
  <si>
    <t>一般社団法人 日本労働安全衛生コンサルタント会</t>
    <rPh sb="0" eb="2">
      <t>イッパン</t>
    </rPh>
    <rPh sb="2" eb="4">
      <t>シャダン</t>
    </rPh>
    <rPh sb="4" eb="6">
      <t>ホウジン</t>
    </rPh>
    <phoneticPr fontId="5"/>
  </si>
  <si>
    <t>職場の受動喫煙防止対策に関する専門家による電話相談の受付・対応、実地指導の実施、周知啓発業務等</t>
    <phoneticPr fontId="5"/>
  </si>
  <si>
    <t>一般競争契約
（最低価格）</t>
    <rPh sb="0" eb="2">
      <t>イッパン</t>
    </rPh>
    <rPh sb="2" eb="4">
      <t>キョウソウ</t>
    </rPh>
    <rPh sb="4" eb="6">
      <t>ケイヤク</t>
    </rPh>
    <rPh sb="8" eb="10">
      <t>サイテイ</t>
    </rPh>
    <rPh sb="10" eb="12">
      <t>カカク</t>
    </rPh>
    <phoneticPr fontId="5"/>
  </si>
  <si>
    <t>公益社団法人 全国労働基準関係団体連合会</t>
    <phoneticPr fontId="5"/>
  </si>
  <si>
    <t>関係団体等との合同会合における説明業務のうち、①会場の設定及び運営業務、②会場費等の経理処理業務、③関係資料等の配布業務、④配布したアンケートの回収・集計業務（再委託）</t>
    <rPh sb="80" eb="83">
      <t>サイイタク</t>
    </rPh>
    <phoneticPr fontId="5"/>
  </si>
  <si>
    <t>18,584,454円
/50件</t>
    <rPh sb="10" eb="11">
      <t>エン</t>
    </rPh>
    <rPh sb="15" eb="16">
      <t>ケン</t>
    </rPh>
    <phoneticPr fontId="5"/>
  </si>
  <si>
    <t>11,468,218円
/1,904件</t>
    <rPh sb="10" eb="11">
      <t>エン</t>
    </rPh>
    <rPh sb="18" eb="19">
      <t>ケン</t>
    </rPh>
    <phoneticPr fontId="5"/>
  </si>
  <si>
    <t>5,177,160円/160件</t>
    <rPh sb="9" eb="10">
      <t>エン</t>
    </rPh>
    <rPh sb="14" eb="15">
      <t>ケン</t>
    </rPh>
    <phoneticPr fontId="5"/>
  </si>
  <si>
    <t>受動喫煙による健康への影響が明らかとなっている中、平成30年労働安全衛生調査によると、全面禁煙又は空間分煙による措置がなされている事業場は平成30年の時点で71.8％であり、37.4％の事業場が「職場の受動喫煙防止対策の取り組みに当たり問題がある」と回答していることから、事業場ごとの受動喫煙防止の取組を促進することは、広く国民・社会のニーズがあるものである。</t>
    <phoneticPr fontId="5"/>
  </si>
  <si>
    <t>平成27年６月１日より施行され改正労働安全衛生法において、国が必要な援助に努めることとされているため、国が実施すべき事業である。</t>
    <phoneticPr fontId="5"/>
  </si>
  <si>
    <t>職場で受動喫煙を受けている労働者の割合は平成30年の時点で28.9％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</si>
  <si>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有</t>
  </si>
  <si>
    <t>無</t>
  </si>
  <si>
    <t>本事業は労働者の健康を確保する観点から、事業者に対して支援を行うものであり、事業者から徴収した労災保険料から経費を支出しており、受益者との負担関係は妥当である。</t>
    <rPh sb="11" eb="13">
      <t>カクホ</t>
    </rPh>
    <phoneticPr fontId="5"/>
  </si>
  <si>
    <t>電話のみの相談では対応が十分に行えない場合はコストの高い実地指導を行うこととしており、また、説明会についても関係団体との合同会合の活用により、コストを抑えつつ実効性の高いものとしている。</t>
  </si>
  <si>
    <t>関係団体等との合同会合における会場設営や資料配付等、事業の効率的な実施に資する部分のみ再委託している。</t>
  </si>
  <si>
    <t>事業場からの相談や説明会に対応する専門家への謝金及び旅費並びに説明会の会場費等、事業の実施に必要なもののみに限定されている。</t>
    <rPh sb="38" eb="39">
      <t>トウ</t>
    </rPh>
    <phoneticPr fontId="5"/>
  </si>
  <si>
    <t>‐</t>
  </si>
  <si>
    <t>実地指導の専門家は、原則として、各都道府県に在籍する労働衛生コンサルタントを活用することにより、旅費の節減に努める等の工夫をしている。</t>
    <rPh sb="48" eb="50">
      <t>リョヒ</t>
    </rPh>
    <rPh sb="51" eb="53">
      <t>セツゲン</t>
    </rPh>
    <rPh sb="54" eb="55">
      <t>ツト</t>
    </rPh>
    <rPh sb="57" eb="58">
      <t>トウ</t>
    </rPh>
    <phoneticPr fontId="5"/>
  </si>
  <si>
    <t>成果実績は、成果目標を達成しており、見合ったものとなっている。</t>
    <rPh sb="6" eb="8">
      <t>セイカ</t>
    </rPh>
    <rPh sb="11" eb="13">
      <t>タッセイ</t>
    </rPh>
    <rPh sb="18" eb="20">
      <t>ミア</t>
    </rPh>
    <phoneticPr fontId="5"/>
  </si>
  <si>
    <t>本事業における相談対応や説明会により得られた意見や改善すべき点等については、関係者間で共有し、以後の対応に反映するとともに、事業の改善に活用することとしている。</t>
  </si>
  <si>
    <t>本事業は受動喫煙防止対策に係る技術的な内容に対する相談対応や説明会を行うものであり、受動喫煙防止対策のための設備の設置に対する助成等を行う「受動喫煙防止対策助成金等」や事業場の環境把握のための機器の貸出しを行う「受動喫煙防止対策に関する測定機器貸出業務」とは適切に役割分担を行っている。</t>
    <rPh sb="65" eb="66">
      <t>ナド</t>
    </rPh>
    <phoneticPr fontId="5"/>
  </si>
  <si>
    <t>単位当たりコスト ＝ Ｘ ／ Ｙ
Ｘ：本事業の相談窓口に係る委託費
Ｙ：電話相談受付件数＋実地指導件数
※令和３年度は契約額を記載</t>
    <rPh sb="53" eb="55">
      <t>レイワ</t>
    </rPh>
    <rPh sb="56" eb="58">
      <t>ネンド</t>
    </rPh>
    <rPh sb="59" eb="62">
      <t>ケイヤクガク</t>
    </rPh>
    <rPh sb="63" eb="65">
      <t>キサイ</t>
    </rPh>
    <phoneticPr fontId="5"/>
  </si>
  <si>
    <t>単位当たりコスト ＝ Ｘ ／ Ｙ
Ｘ：本事業の説明会に係る委託費
Ｙ：説明会開催件数
※令和３年度は契約額を記載</t>
    <rPh sb="44" eb="46">
      <t>レイワ</t>
    </rPh>
    <rPh sb="47" eb="49">
      <t>ネンド</t>
    </rPh>
    <rPh sb="50" eb="53">
      <t>ケイヤクガク</t>
    </rPh>
    <rPh sb="54" eb="56">
      <t>キサイ</t>
    </rPh>
    <phoneticPr fontId="5"/>
  </si>
  <si>
    <t>-</t>
    <phoneticPr fontId="5"/>
  </si>
  <si>
    <t>改正健康増進法の完全施行後ということも踏まえ、新制度の事業者における対応状況を把握しつつ、成果目標等の達成に向けて、説明会等を通じて、職場における受動喫煙防止対策の実施の必要性、支援事業の内容等についてより一層の周知啓発を行う。また、受動喫煙防止対策への対応が義務化されたことから、事業については、一部縮小し、事業の実績を踏まえ、事業内容等について実効性・効率化の観点から見直しを行っていく。</t>
    <rPh sb="141" eb="143">
      <t>ジギョウ</t>
    </rPh>
    <rPh sb="149" eb="151">
      <t>イチブ</t>
    </rPh>
    <rPh sb="151" eb="153">
      <t>シュクショウ</t>
    </rPh>
    <phoneticPr fontId="5"/>
  </si>
  <si>
    <t>-</t>
    <phoneticPr fontId="5"/>
  </si>
  <si>
    <t>本事業は、一般競争入札（最低価格落札方式）により調達を実施しており、支出先の選定は妥当である。一者応札解消のため、令和３年度調達については、実力のある相談員の確保が困難との回答を応札しなかった業者より得ていることから、実力のある過去の入札説明会参加者に公示後に声かけを実施するとともに、新たな委託業者にも声かけすることとした。</t>
    <rPh sb="34" eb="37">
      <t>シシュツサキ</t>
    </rPh>
    <rPh sb="38" eb="40">
      <t>センテイ</t>
    </rPh>
    <rPh sb="41" eb="43">
      <t>ダトウ</t>
    </rPh>
    <rPh sb="47" eb="49">
      <t>イッシャ</t>
    </rPh>
    <rPh sb="49" eb="51">
      <t>オウサツ</t>
    </rPh>
    <rPh sb="51" eb="53">
      <t>カイショウ</t>
    </rPh>
    <rPh sb="57" eb="59">
      <t>レイワ</t>
    </rPh>
    <rPh sb="60" eb="62">
      <t>ネンド</t>
    </rPh>
    <rPh sb="62" eb="64">
      <t>チョウタツ</t>
    </rPh>
    <rPh sb="109" eb="111">
      <t>ジツリョク</t>
    </rPh>
    <rPh sb="146" eb="148">
      <t>イタク</t>
    </rPh>
    <rPh sb="148" eb="150">
      <t>ギョウシャ</t>
    </rPh>
    <phoneticPr fontId="5"/>
  </si>
  <si>
    <t>-</t>
    <phoneticPr fontId="5"/>
  </si>
  <si>
    <t>職場における受動喫煙防止対策事業</t>
    <phoneticPr fontId="5"/>
  </si>
  <si>
    <t>執行率は良好であり、成果実績は目標を上回り、かつ、活動実績はおおむね見込みどおりであり、受動喫煙環境に係る周知啓発や相談については必要性が高いことから、引き続き本事業を実施する必要がある。</t>
    <rPh sb="0" eb="2">
      <t>シッコウ</t>
    </rPh>
    <rPh sb="2" eb="3">
      <t>リツ</t>
    </rPh>
    <rPh sb="4" eb="6">
      <t>リョウコウ</t>
    </rPh>
    <rPh sb="15" eb="17">
      <t>モクヒョウ</t>
    </rPh>
    <rPh sb="18" eb="20">
      <t>ウワマワ</t>
    </rPh>
    <rPh sb="44" eb="46">
      <t>ジュドウ</t>
    </rPh>
    <rPh sb="46" eb="48">
      <t>キツエン</t>
    </rPh>
    <rPh sb="48" eb="50">
      <t>カンキョウ</t>
    </rPh>
    <rPh sb="51" eb="52">
      <t>カカ</t>
    </rPh>
    <rPh sb="53" eb="55">
      <t>シュウチ</t>
    </rPh>
    <rPh sb="55" eb="57">
      <t>ケイハツ</t>
    </rPh>
    <rPh sb="58" eb="60">
      <t>ソウダン</t>
    </rPh>
    <rPh sb="65" eb="68">
      <t>ヒツヨウセイ</t>
    </rPh>
    <rPh sb="69" eb="70">
      <t>タカ</t>
    </rPh>
    <phoneticPr fontId="5"/>
  </si>
  <si>
    <t>円/件</t>
    <phoneticPr fontId="5"/>
  </si>
  <si>
    <t>15,195,841円/1,380件</t>
    <rPh sb="10" eb="11">
      <t>エン</t>
    </rPh>
    <rPh sb="17" eb="18">
      <t>ケン</t>
    </rPh>
    <phoneticPr fontId="5"/>
  </si>
  <si>
    <t>専門家・事務局の謝金・旅費、事務局の
人件費、印刷・運送費、会場費等</t>
    <rPh sb="23" eb="25">
      <t>インサツ</t>
    </rPh>
    <rPh sb="30" eb="33">
      <t>カイジョウヒ</t>
    </rPh>
    <phoneticPr fontId="5"/>
  </si>
  <si>
    <t>消耗品費、通信費、光熱水道費、賃料、
減価償却費等</t>
    <rPh sb="0" eb="3">
      <t>ショウモウヒン</t>
    </rPh>
    <rPh sb="3" eb="4">
      <t>ヒ</t>
    </rPh>
    <rPh sb="5" eb="7">
      <t>ツウシン</t>
    </rPh>
    <rPh sb="7" eb="8">
      <t>ヒ</t>
    </rPh>
    <rPh sb="15" eb="17">
      <t>チンリョウ</t>
    </rPh>
    <phoneticPr fontId="5"/>
  </si>
  <si>
    <t>実地指導を行った事業場から有用であった旨の回答を受けた割合
（実地指導事業場の「有用であった」旨の回答数／実地指導事業場のアンケート回答数）</t>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</si>
  <si>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喫煙室の設置の方法等の技術的な内容について専門的な見地から相談・助言（実地含む）を行うとともに、受動喫煙防止対策に関する説明会を開催することにより、事業場における職場の受動喫煙防止対策の取組を促進することを目的とする。</t>
    <phoneticPr fontId="5"/>
  </si>
  <si>
    <t>活動実績は、新型コロナウイルス感染拡大防止のため、実地指導を自粛した影響から見込を下回っている。</t>
    <rPh sb="0" eb="2">
      <t>カツドウ</t>
    </rPh>
    <rPh sb="6" eb="8">
      <t>シンガタ</t>
    </rPh>
    <rPh sb="15" eb="17">
      <t>カンセン</t>
    </rPh>
    <rPh sb="17" eb="19">
      <t>カクダイ</t>
    </rPh>
    <rPh sb="19" eb="21">
      <t>ボウシ</t>
    </rPh>
    <rPh sb="25" eb="27">
      <t>ジッチ</t>
    </rPh>
    <rPh sb="27" eb="29">
      <t>シドウ</t>
    </rPh>
    <rPh sb="30" eb="32">
      <t>ジシュク</t>
    </rPh>
    <rPh sb="34" eb="36">
      <t>エイキョウ</t>
    </rPh>
    <rPh sb="38" eb="40">
      <t>ミコミ</t>
    </rPh>
    <rPh sb="41" eb="43">
      <t>シタマワ</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</si>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</sst>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40824</xdr:colOff>
      <xdr:row>748</xdr:row>
      <xdr:rowOff>40832</xdr:rowOff>
    </xdr:from>
    <xdr:to>
      <xdr:col>36</xdr:col>
      <xdr:colOff>59874</xdr:colOff>
      <xdr:row>749</xdr:row>
      <xdr:rowOff>236374</xdr:rowOff>
    </xdr:to>
    <xdr:sp macro="" textlink="">
      <xdr:nvSpPr>
        <xdr:cNvPr id="7" name="正方形/長方形 6"/>
        <xdr:cNvSpPr/>
      </xdr:nvSpPr>
      <xdr:spPr>
        <a:xfrm>
          <a:off x="4441374" y="46780007"/>
          <a:ext cx="2819400" cy="5479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（５３百万円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22</xdr:col>
      <xdr:colOff>63235</xdr:colOff>
      <xdr:row>749</xdr:row>
      <xdr:rowOff>349793</xdr:rowOff>
    </xdr:from>
    <xdr:to>
      <xdr:col>35</xdr:col>
      <xdr:colOff>161660</xdr:colOff>
      <xdr:row>751</xdr:row>
      <xdr:rowOff>140689</xdr:rowOff>
    </xdr:to>
    <xdr:sp macro="" textlink="">
      <xdr:nvSpPr>
        <xdr:cNvPr id="8" name="大かっこ 7"/>
        <xdr:cNvSpPr/>
      </xdr:nvSpPr>
      <xdr:spPr>
        <a:xfrm>
          <a:off x="4463785" y="47441393"/>
          <a:ext cx="2698750" cy="495746"/>
        </a:xfrm>
        <a:prstGeom prst="bracketPair">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事業管理、受託者への指導</a:t>
          </a:r>
        </a:p>
      </xdr:txBody>
    </xdr:sp>
    <xdr:clientData/>
  </xdr:twoCellAnchor>
  <xdr:twoCellAnchor>
    <xdr:from>
      <xdr:col>29</xdr:col>
      <xdr:colOff>18412</xdr:colOff>
      <xdr:row>751</xdr:row>
      <xdr:rowOff>231333</xdr:rowOff>
    </xdr:from>
    <xdr:to>
      <xdr:col>29</xdr:col>
      <xdr:colOff>18412</xdr:colOff>
      <xdr:row>753</xdr:row>
      <xdr:rowOff>9704</xdr:rowOff>
    </xdr:to>
    <xdr:cxnSp macro="">
      <xdr:nvCxnSpPr>
        <xdr:cNvPr id="9" name="直線矢印コネクタ 8"/>
        <xdr:cNvCxnSpPr/>
      </xdr:nvCxnSpPr>
      <xdr:spPr>
        <a:xfrm>
          <a:off x="5819137" y="48027783"/>
          <a:ext cx="0" cy="48322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40824</xdr:colOff>
      <xdr:row>752</xdr:row>
      <xdr:rowOff>300488</xdr:rowOff>
    </xdr:from>
    <xdr:ext cx="1877437" cy="275717"/>
    <xdr:sp macro="" textlink="">
      <xdr:nvSpPr>
        <xdr:cNvPr id="10" name="テキスト ボックス 9"/>
        <xdr:cNvSpPr txBox="1"/>
      </xdr:nvSpPr>
      <xdr:spPr>
        <a:xfrm>
          <a:off x="4841424" y="4844936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19</xdr:col>
      <xdr:colOff>40824</xdr:colOff>
      <xdr:row>753</xdr:row>
      <xdr:rowOff>231331</xdr:rowOff>
    </xdr:from>
    <xdr:to>
      <xdr:col>39</xdr:col>
      <xdr:colOff>50348</xdr:colOff>
      <xdr:row>755</xdr:row>
      <xdr:rowOff>130193</xdr:rowOff>
    </xdr:to>
    <xdr:sp macro="" textlink="">
      <xdr:nvSpPr>
        <xdr:cNvPr id="11" name="正方形/長方形 10"/>
        <xdr:cNvSpPr/>
      </xdr:nvSpPr>
      <xdr:spPr>
        <a:xfrm>
          <a:off x="3841299" y="48732631"/>
          <a:ext cx="4010024" cy="6037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一般社団法人 日本労働安全衛生コンサルタント会</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（５３百万円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20</xdr:col>
      <xdr:colOff>96853</xdr:colOff>
      <xdr:row>755</xdr:row>
      <xdr:rowOff>186509</xdr:rowOff>
    </xdr:from>
    <xdr:to>
      <xdr:col>37</xdr:col>
      <xdr:colOff>96853</xdr:colOff>
      <xdr:row>757</xdr:row>
      <xdr:rowOff>225168</xdr:rowOff>
    </xdr:to>
    <xdr:sp macro="" textlink="">
      <xdr:nvSpPr>
        <xdr:cNvPr id="12" name="大かっこ 11"/>
        <xdr:cNvSpPr/>
      </xdr:nvSpPr>
      <xdr:spPr>
        <a:xfrm>
          <a:off x="4097353" y="49392659"/>
          <a:ext cx="3400425" cy="74350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職場の受動喫煙防止対策に関する専門家による電話相談の受付・対応及び実地指導の実施並びに説明会の開催</a:t>
          </a:r>
        </a:p>
      </xdr:txBody>
    </xdr:sp>
    <xdr:clientData/>
  </xdr:twoCellAnchor>
  <xdr:twoCellAnchor>
    <xdr:from>
      <xdr:col>28</xdr:col>
      <xdr:colOff>175294</xdr:colOff>
      <xdr:row>757</xdr:row>
      <xdr:rowOff>154492</xdr:rowOff>
    </xdr:from>
    <xdr:to>
      <xdr:col>28</xdr:col>
      <xdr:colOff>175294</xdr:colOff>
      <xdr:row>758</xdr:row>
      <xdr:rowOff>286649</xdr:rowOff>
    </xdr:to>
    <xdr:cxnSp macro="">
      <xdr:nvCxnSpPr>
        <xdr:cNvPr id="13" name="直線矢印コネクタ 12"/>
        <xdr:cNvCxnSpPr/>
      </xdr:nvCxnSpPr>
      <xdr:spPr>
        <a:xfrm>
          <a:off x="5775994" y="50065492"/>
          <a:ext cx="0" cy="48458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200107</xdr:colOff>
      <xdr:row>758</xdr:row>
      <xdr:rowOff>261747</xdr:rowOff>
    </xdr:from>
    <xdr:ext cx="748923" cy="275717"/>
    <xdr:sp macro="" textlink="">
      <xdr:nvSpPr>
        <xdr:cNvPr id="14" name="テキスト ボックス 13"/>
        <xdr:cNvSpPr txBox="1"/>
      </xdr:nvSpPr>
      <xdr:spPr>
        <a:xfrm>
          <a:off x="5400757" y="5052517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再委託</a:t>
          </a:r>
          <a:r>
            <a:rPr kumimoji="1" lang="en-US" altLang="ja-JP" sz="1100"/>
            <a:t>】</a:t>
          </a:r>
          <a:endParaRPr kumimoji="1" lang="ja-JP" altLang="en-US" sz="1100"/>
        </a:p>
      </xdr:txBody>
    </xdr:sp>
    <xdr:clientData/>
  </xdr:oneCellAnchor>
  <xdr:twoCellAnchor>
    <xdr:from>
      <xdr:col>19</xdr:col>
      <xdr:colOff>40823</xdr:colOff>
      <xdr:row>759</xdr:row>
      <xdr:rowOff>154491</xdr:rowOff>
    </xdr:from>
    <xdr:to>
      <xdr:col>39</xdr:col>
      <xdr:colOff>50347</xdr:colOff>
      <xdr:row>761</xdr:row>
      <xdr:rowOff>53353</xdr:rowOff>
    </xdr:to>
    <xdr:sp macro="" textlink="">
      <xdr:nvSpPr>
        <xdr:cNvPr id="15" name="正方形/長方形 14"/>
        <xdr:cNvSpPr/>
      </xdr:nvSpPr>
      <xdr:spPr>
        <a:xfrm>
          <a:off x="3841298" y="50770341"/>
          <a:ext cx="4010024" cy="6037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公益社団法人 全国労働基準関係団体連合会</a:t>
          </a:r>
          <a:endParaRPr kumimoji="1" lang="en-US" altLang="ja-JP" sz="1100">
            <a:solidFill>
              <a:schemeClr val="tx1"/>
            </a:solidFill>
            <a:latin typeface="+mn-ea"/>
            <a:ea typeface="+mn-ea"/>
          </a:endParaRPr>
        </a:p>
        <a:p>
          <a:pPr algn="ctr"/>
          <a:r>
            <a:rPr kumimoji="1" lang="ja-JP" altLang="en-US" sz="1100">
              <a:solidFill>
                <a:sysClr val="windowText" lastClr="000000"/>
              </a:solidFill>
              <a:latin typeface="+mn-ea"/>
              <a:ea typeface="+mn-ea"/>
            </a:rPr>
            <a:t>（７．５百万円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20</xdr:col>
      <xdr:colOff>119265</xdr:colOff>
      <xdr:row>761</xdr:row>
      <xdr:rowOff>120875</xdr:rowOff>
    </xdr:from>
    <xdr:to>
      <xdr:col>37</xdr:col>
      <xdr:colOff>119265</xdr:colOff>
      <xdr:row>764</xdr:row>
      <xdr:rowOff>190500</xdr:rowOff>
    </xdr:to>
    <xdr:sp macro="" textlink="">
      <xdr:nvSpPr>
        <xdr:cNvPr id="16" name="大かっこ 15"/>
        <xdr:cNvSpPr/>
      </xdr:nvSpPr>
      <xdr:spPr>
        <a:xfrm>
          <a:off x="4119765" y="51441575"/>
          <a:ext cx="3400425" cy="119357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関係団体等との合同会合における説明業務のうち、①会場の設定及び運営業務、②会場費等の経理処理業務、③関係資料等の配布業務、④配布したアンケートの回収・集計業務</a:t>
          </a:r>
        </a:p>
      </xdr:txBody>
    </xdr:sp>
    <xdr:clientData/>
  </xdr:twoCellAnchor>
  <xdr:oneCellAnchor>
    <xdr:from>
      <xdr:col>30</xdr:col>
      <xdr:colOff>28575</xdr:colOff>
      <xdr:row>16</xdr:row>
      <xdr:rowOff>38100</xdr:rowOff>
    </xdr:from>
    <xdr:ext cx="962025" cy="1514475"/>
    <xdr:sp macro="" textlink="">
      <xdr:nvSpPr>
        <xdr:cNvPr id="2" name="テキスト ボックス 1"/>
        <xdr:cNvSpPr txBox="1"/>
      </xdr:nvSpPr>
      <xdr:spPr>
        <a:xfrm>
          <a:off x="6029325" y="6848475"/>
          <a:ext cx="962025" cy="15144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40" zoomScale="80" zoomScaleNormal="75" zoomScaleSheetLayoutView="80" zoomScalePageLayoutView="85" workbookViewId="0">
      <selection activeCell="AJ1164" sqref="AJ116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323</v>
      </c>
      <c r="AJ2" s="933" t="s">
        <v>662</v>
      </c>
      <c r="AK2" s="933"/>
      <c r="AL2" s="933"/>
      <c r="AM2" s="933"/>
      <c r="AN2" s="83" t="s">
        <v>323</v>
      </c>
      <c r="AO2" s="933">
        <v>20</v>
      </c>
      <c r="AP2" s="933"/>
      <c r="AQ2" s="933"/>
      <c r="AR2" s="84" t="s">
        <v>626</v>
      </c>
      <c r="AS2" s="939">
        <v>474</v>
      </c>
      <c r="AT2" s="939"/>
      <c r="AU2" s="939"/>
      <c r="AV2" s="83" t="str">
        <f>IF(AW2="","","-")</f>
        <v/>
      </c>
      <c r="AW2" s="899"/>
      <c r="AX2" s="899"/>
    </row>
    <row r="3" spans="1:50" ht="21" customHeight="1" thickBot="1" x14ac:dyDescent="0.2">
      <c r="A3" s="852" t="s">
        <v>619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627</v>
      </c>
      <c r="AK3" s="854"/>
      <c r="AL3" s="854"/>
      <c r="AM3" s="854"/>
      <c r="AN3" s="854"/>
      <c r="AO3" s="854"/>
      <c r="AP3" s="854"/>
      <c r="AQ3" s="854"/>
      <c r="AR3" s="854"/>
      <c r="AS3" s="854"/>
      <c r="AT3" s="854"/>
      <c r="AU3" s="854"/>
      <c r="AV3" s="854"/>
      <c r="AW3" s="854"/>
      <c r="AX3" s="24" t="s">
        <v>64</v>
      </c>
    </row>
    <row r="4" spans="1:50" ht="24.75" customHeight="1" x14ac:dyDescent="0.15">
      <c r="A4" s="688" t="s">
        <v>25</v>
      </c>
      <c r="B4" s="689"/>
      <c r="C4" s="689"/>
      <c r="D4" s="689"/>
      <c r="E4" s="689"/>
      <c r="F4" s="689"/>
      <c r="G4" s="666" t="s">
        <v>703</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628</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4" t="s">
        <v>630</v>
      </c>
      <c r="H5" s="825"/>
      <c r="I5" s="825"/>
      <c r="J5" s="825"/>
      <c r="K5" s="825"/>
      <c r="L5" s="825"/>
      <c r="M5" s="826" t="s">
        <v>65</v>
      </c>
      <c r="N5" s="827"/>
      <c r="O5" s="827"/>
      <c r="P5" s="827"/>
      <c r="Q5" s="827"/>
      <c r="R5" s="828"/>
      <c r="S5" s="829" t="s">
        <v>631</v>
      </c>
      <c r="T5" s="825"/>
      <c r="U5" s="825"/>
      <c r="V5" s="825"/>
      <c r="W5" s="825"/>
      <c r="X5" s="830"/>
      <c r="Y5" s="682" t="s">
        <v>3</v>
      </c>
      <c r="Z5" s="527"/>
      <c r="AA5" s="527"/>
      <c r="AB5" s="527"/>
      <c r="AC5" s="527"/>
      <c r="AD5" s="528"/>
      <c r="AE5" s="683" t="s">
        <v>632</v>
      </c>
      <c r="AF5" s="683"/>
      <c r="AG5" s="683"/>
      <c r="AH5" s="683"/>
      <c r="AI5" s="683"/>
      <c r="AJ5" s="683"/>
      <c r="AK5" s="683"/>
      <c r="AL5" s="683"/>
      <c r="AM5" s="683"/>
      <c r="AN5" s="683"/>
      <c r="AO5" s="683"/>
      <c r="AP5" s="684"/>
      <c r="AQ5" s="685" t="s">
        <v>629</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633</v>
      </c>
      <c r="H7" s="483"/>
      <c r="I7" s="483"/>
      <c r="J7" s="483"/>
      <c r="K7" s="483"/>
      <c r="L7" s="483"/>
      <c r="M7" s="483"/>
      <c r="N7" s="483"/>
      <c r="O7" s="483"/>
      <c r="P7" s="483"/>
      <c r="Q7" s="483"/>
      <c r="R7" s="483"/>
      <c r="S7" s="483"/>
      <c r="T7" s="483"/>
      <c r="U7" s="483"/>
      <c r="V7" s="483"/>
      <c r="W7" s="483"/>
      <c r="X7" s="484"/>
      <c r="Y7" s="911" t="s">
        <v>306</v>
      </c>
      <c r="Z7" s="424"/>
      <c r="AA7" s="424"/>
      <c r="AB7" s="424"/>
      <c r="AC7" s="424"/>
      <c r="AD7" s="912"/>
      <c r="AE7" s="900" t="s">
        <v>634</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79" t="s">
        <v>208</v>
      </c>
      <c r="B8" s="480"/>
      <c r="C8" s="480"/>
      <c r="D8" s="480"/>
      <c r="E8" s="480"/>
      <c r="F8" s="481"/>
      <c r="G8" s="934" t="str">
        <f>入力規則等!A27</f>
        <v>男女共同参画</v>
      </c>
      <c r="H8" s="704"/>
      <c r="I8" s="704"/>
      <c r="J8" s="704"/>
      <c r="K8" s="704"/>
      <c r="L8" s="704"/>
      <c r="M8" s="704"/>
      <c r="N8" s="704"/>
      <c r="O8" s="704"/>
      <c r="P8" s="704"/>
      <c r="Q8" s="704"/>
      <c r="R8" s="704"/>
      <c r="S8" s="704"/>
      <c r="T8" s="704"/>
      <c r="U8" s="704"/>
      <c r="V8" s="704"/>
      <c r="W8" s="704"/>
      <c r="X8" s="935"/>
      <c r="Y8" s="831" t="s">
        <v>209</v>
      </c>
      <c r="Z8" s="832"/>
      <c r="AA8" s="832"/>
      <c r="AB8" s="832"/>
      <c r="AC8" s="832"/>
      <c r="AD8" s="833"/>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4" t="s">
        <v>23</v>
      </c>
      <c r="B9" s="835"/>
      <c r="C9" s="835"/>
      <c r="D9" s="835"/>
      <c r="E9" s="835"/>
      <c r="F9" s="835"/>
      <c r="G9" s="836" t="s">
        <v>710</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68.25" customHeight="1" x14ac:dyDescent="0.15">
      <c r="A10" s="644" t="s">
        <v>29</v>
      </c>
      <c r="B10" s="645"/>
      <c r="C10" s="645"/>
      <c r="D10" s="645"/>
      <c r="E10" s="645"/>
      <c r="F10" s="645"/>
      <c r="G10" s="738" t="s">
        <v>635</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52" t="s">
        <v>24</v>
      </c>
      <c r="B12" s="953"/>
      <c r="C12" s="953"/>
      <c r="D12" s="953"/>
      <c r="E12" s="953"/>
      <c r="F12" s="954"/>
      <c r="G12" s="744"/>
      <c r="H12" s="745"/>
      <c r="I12" s="745"/>
      <c r="J12" s="745"/>
      <c r="K12" s="745"/>
      <c r="L12" s="745"/>
      <c r="M12" s="745"/>
      <c r="N12" s="745"/>
      <c r="O12" s="745"/>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120</v>
      </c>
      <c r="Q13" s="642"/>
      <c r="R13" s="642"/>
      <c r="S13" s="642"/>
      <c r="T13" s="642"/>
      <c r="U13" s="642"/>
      <c r="V13" s="643"/>
      <c r="W13" s="641">
        <v>101</v>
      </c>
      <c r="X13" s="642"/>
      <c r="Y13" s="642"/>
      <c r="Z13" s="642"/>
      <c r="AA13" s="642"/>
      <c r="AB13" s="642"/>
      <c r="AC13" s="643"/>
      <c r="AD13" s="641">
        <v>57</v>
      </c>
      <c r="AE13" s="642"/>
      <c r="AF13" s="642"/>
      <c r="AG13" s="642"/>
      <c r="AH13" s="642"/>
      <c r="AI13" s="642"/>
      <c r="AJ13" s="643"/>
      <c r="AK13" s="641">
        <v>48</v>
      </c>
      <c r="AL13" s="642"/>
      <c r="AM13" s="642"/>
      <c r="AN13" s="642"/>
      <c r="AO13" s="642"/>
      <c r="AP13" s="642"/>
      <c r="AQ13" s="643"/>
      <c r="AR13" s="908"/>
      <c r="AS13" s="909"/>
      <c r="AT13" s="909"/>
      <c r="AU13" s="909"/>
      <c r="AV13" s="909"/>
      <c r="AW13" s="909"/>
      <c r="AX13" s="910"/>
    </row>
    <row r="14" spans="1:50" ht="21" customHeight="1" x14ac:dyDescent="0.15">
      <c r="A14" s="598"/>
      <c r="B14" s="599"/>
      <c r="C14" s="599"/>
      <c r="D14" s="599"/>
      <c r="E14" s="599"/>
      <c r="F14" s="600"/>
      <c r="G14" s="709"/>
      <c r="H14" s="710"/>
      <c r="I14" s="695" t="s">
        <v>8</v>
      </c>
      <c r="J14" s="746"/>
      <c r="K14" s="746"/>
      <c r="L14" s="746"/>
      <c r="M14" s="746"/>
      <c r="N14" s="746"/>
      <c r="O14" s="747"/>
      <c r="P14" s="641" t="s">
        <v>636</v>
      </c>
      <c r="Q14" s="642"/>
      <c r="R14" s="642"/>
      <c r="S14" s="642"/>
      <c r="T14" s="642"/>
      <c r="U14" s="642"/>
      <c r="V14" s="643"/>
      <c r="W14" s="641" t="s">
        <v>636</v>
      </c>
      <c r="X14" s="642"/>
      <c r="Y14" s="642"/>
      <c r="Z14" s="642"/>
      <c r="AA14" s="642"/>
      <c r="AB14" s="642"/>
      <c r="AC14" s="643"/>
      <c r="AD14" s="641" t="s">
        <v>636</v>
      </c>
      <c r="AE14" s="642"/>
      <c r="AF14" s="642"/>
      <c r="AG14" s="642"/>
      <c r="AH14" s="642"/>
      <c r="AI14" s="642"/>
      <c r="AJ14" s="643"/>
      <c r="AK14" s="641" t="s">
        <v>666</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636</v>
      </c>
      <c r="Q15" s="642"/>
      <c r="R15" s="642"/>
      <c r="S15" s="642"/>
      <c r="T15" s="642"/>
      <c r="U15" s="642"/>
      <c r="V15" s="643"/>
      <c r="W15" s="641" t="s">
        <v>636</v>
      </c>
      <c r="X15" s="642"/>
      <c r="Y15" s="642"/>
      <c r="Z15" s="642"/>
      <c r="AA15" s="642"/>
      <c r="AB15" s="642"/>
      <c r="AC15" s="643"/>
      <c r="AD15" s="641" t="s">
        <v>636</v>
      </c>
      <c r="AE15" s="642"/>
      <c r="AF15" s="642"/>
      <c r="AG15" s="642"/>
      <c r="AH15" s="642"/>
      <c r="AI15" s="642"/>
      <c r="AJ15" s="643"/>
      <c r="AK15" s="641" t="s">
        <v>665</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636</v>
      </c>
      <c r="Q16" s="642"/>
      <c r="R16" s="642"/>
      <c r="S16" s="642"/>
      <c r="T16" s="642"/>
      <c r="U16" s="642"/>
      <c r="V16" s="643"/>
      <c r="W16" s="641" t="s">
        <v>636</v>
      </c>
      <c r="X16" s="642"/>
      <c r="Y16" s="642"/>
      <c r="Z16" s="642"/>
      <c r="AA16" s="642"/>
      <c r="AB16" s="642"/>
      <c r="AC16" s="643"/>
      <c r="AD16" s="641" t="s">
        <v>713</v>
      </c>
      <c r="AE16" s="642"/>
      <c r="AF16" s="642"/>
      <c r="AG16" s="642"/>
      <c r="AH16" s="642"/>
      <c r="AI16" s="642"/>
      <c r="AJ16" s="643"/>
      <c r="AK16" s="641" t="s">
        <v>666</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636</v>
      </c>
      <c r="Q17" s="642"/>
      <c r="R17" s="642"/>
      <c r="S17" s="642"/>
      <c r="T17" s="642"/>
      <c r="U17" s="642"/>
      <c r="V17" s="643"/>
      <c r="W17" s="641">
        <v>-16</v>
      </c>
      <c r="X17" s="642"/>
      <c r="Y17" s="642"/>
      <c r="Z17" s="642"/>
      <c r="AA17" s="642"/>
      <c r="AB17" s="642"/>
      <c r="AC17" s="643"/>
      <c r="AD17" s="641">
        <v>-21</v>
      </c>
      <c r="AE17" s="642"/>
      <c r="AF17" s="642"/>
      <c r="AG17" s="642"/>
      <c r="AH17" s="642"/>
      <c r="AI17" s="642"/>
      <c r="AJ17" s="643"/>
      <c r="AK17" s="641" t="s">
        <v>666</v>
      </c>
      <c r="AL17" s="642"/>
      <c r="AM17" s="642"/>
      <c r="AN17" s="642"/>
      <c r="AO17" s="642"/>
      <c r="AP17" s="642"/>
      <c r="AQ17" s="643"/>
      <c r="AR17" s="906"/>
      <c r="AS17" s="906"/>
      <c r="AT17" s="906"/>
      <c r="AU17" s="906"/>
      <c r="AV17" s="906"/>
      <c r="AW17" s="906"/>
      <c r="AX17" s="907"/>
    </row>
    <row r="18" spans="1:50" ht="24.75" customHeight="1" x14ac:dyDescent="0.15">
      <c r="A18" s="598"/>
      <c r="B18" s="599"/>
      <c r="C18" s="599"/>
      <c r="D18" s="599"/>
      <c r="E18" s="599"/>
      <c r="F18" s="600"/>
      <c r="G18" s="711"/>
      <c r="H18" s="712"/>
      <c r="I18" s="700" t="s">
        <v>20</v>
      </c>
      <c r="J18" s="701"/>
      <c r="K18" s="701"/>
      <c r="L18" s="701"/>
      <c r="M18" s="701"/>
      <c r="N18" s="701"/>
      <c r="O18" s="702"/>
      <c r="P18" s="863">
        <f>SUM(P13:V17)</f>
        <v>120</v>
      </c>
      <c r="Q18" s="864"/>
      <c r="R18" s="864"/>
      <c r="S18" s="864"/>
      <c r="T18" s="864"/>
      <c r="U18" s="864"/>
      <c r="V18" s="865"/>
      <c r="W18" s="863">
        <f>SUM(W13:AC17)</f>
        <v>85</v>
      </c>
      <c r="X18" s="864"/>
      <c r="Y18" s="864"/>
      <c r="Z18" s="864"/>
      <c r="AA18" s="864"/>
      <c r="AB18" s="864"/>
      <c r="AC18" s="865"/>
      <c r="AD18" s="863">
        <f>SUM(AD13:AJ17)</f>
        <v>36</v>
      </c>
      <c r="AE18" s="864"/>
      <c r="AF18" s="864"/>
      <c r="AG18" s="864"/>
      <c r="AH18" s="864"/>
      <c r="AI18" s="864"/>
      <c r="AJ18" s="865"/>
      <c r="AK18" s="863">
        <f>SUM(AK13:AQ17)</f>
        <v>48</v>
      </c>
      <c r="AL18" s="864"/>
      <c r="AM18" s="864"/>
      <c r="AN18" s="864"/>
      <c r="AO18" s="864"/>
      <c r="AP18" s="864"/>
      <c r="AQ18" s="865"/>
      <c r="AR18" s="863">
        <f>SUM(AR13:AX17)</f>
        <v>0</v>
      </c>
      <c r="AS18" s="864"/>
      <c r="AT18" s="864"/>
      <c r="AU18" s="864"/>
      <c r="AV18" s="864"/>
      <c r="AW18" s="864"/>
      <c r="AX18" s="866"/>
    </row>
    <row r="19" spans="1:50" ht="24.75" customHeight="1" x14ac:dyDescent="0.15">
      <c r="A19" s="598"/>
      <c r="B19" s="599"/>
      <c r="C19" s="599"/>
      <c r="D19" s="599"/>
      <c r="E19" s="599"/>
      <c r="F19" s="600"/>
      <c r="G19" s="861" t="s">
        <v>9</v>
      </c>
      <c r="H19" s="862"/>
      <c r="I19" s="862"/>
      <c r="J19" s="862"/>
      <c r="K19" s="862"/>
      <c r="L19" s="862"/>
      <c r="M19" s="862"/>
      <c r="N19" s="862"/>
      <c r="O19" s="862"/>
      <c r="P19" s="641">
        <v>103</v>
      </c>
      <c r="Q19" s="642"/>
      <c r="R19" s="642"/>
      <c r="S19" s="642"/>
      <c r="T19" s="642"/>
      <c r="U19" s="642"/>
      <c r="V19" s="643"/>
      <c r="W19" s="641">
        <v>91</v>
      </c>
      <c r="X19" s="642"/>
      <c r="Y19" s="642"/>
      <c r="Z19" s="642"/>
      <c r="AA19" s="642"/>
      <c r="AB19" s="642"/>
      <c r="AC19" s="643"/>
      <c r="AD19" s="641">
        <v>53</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61" t="s">
        <v>10</v>
      </c>
      <c r="H20" s="862"/>
      <c r="I20" s="862"/>
      <c r="J20" s="862"/>
      <c r="K20" s="862"/>
      <c r="L20" s="862"/>
      <c r="M20" s="862"/>
      <c r="N20" s="862"/>
      <c r="O20" s="862"/>
      <c r="P20" s="301">
        <f>IF(P18=0, "-", SUM(P19)/P18)</f>
        <v>0.85833333333333328</v>
      </c>
      <c r="Q20" s="301"/>
      <c r="R20" s="301"/>
      <c r="S20" s="301"/>
      <c r="T20" s="301"/>
      <c r="U20" s="301"/>
      <c r="V20" s="301"/>
      <c r="W20" s="301">
        <f t="shared" ref="W20" si="0">IF(W18=0, "-", SUM(W19)/W18)</f>
        <v>1.0705882352941176</v>
      </c>
      <c r="X20" s="301"/>
      <c r="Y20" s="301"/>
      <c r="Z20" s="301"/>
      <c r="AA20" s="301"/>
      <c r="AB20" s="301"/>
      <c r="AC20" s="301"/>
      <c r="AD20" s="301">
        <f t="shared" ref="AD20" si="1">IF(AD18=0, "-", SUM(AD19)/AD18)</f>
        <v>1.4722222222222223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55"/>
      <c r="G21" s="299" t="s">
        <v>274</v>
      </c>
      <c r="H21" s="300"/>
      <c r="I21" s="300"/>
      <c r="J21" s="300"/>
      <c r="K21" s="300"/>
      <c r="L21" s="300"/>
      <c r="M21" s="300"/>
      <c r="N21" s="300"/>
      <c r="O21" s="300"/>
      <c r="P21" s="301">
        <f>IF(P19=0, "-", SUM(P19)/SUM(P13,P14))</f>
        <v>0.85833333333333328</v>
      </c>
      <c r="Q21" s="301"/>
      <c r="R21" s="301"/>
      <c r="S21" s="301"/>
      <c r="T21" s="301"/>
      <c r="U21" s="301"/>
      <c r="V21" s="301"/>
      <c r="W21" s="301">
        <f t="shared" ref="W21" si="2">IF(W19=0, "-", SUM(W19)/SUM(W13,W14))</f>
        <v>0.90099009900990101</v>
      </c>
      <c r="X21" s="301"/>
      <c r="Y21" s="301"/>
      <c r="Z21" s="301"/>
      <c r="AA21" s="301"/>
      <c r="AB21" s="301"/>
      <c r="AC21" s="301"/>
      <c r="AD21" s="301">
        <f t="shared" ref="AD21" si="3">IF(AD19=0, "-", SUM(AD19)/SUM(AD13,AD14))</f>
        <v>0.92982456140350878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1" t="s">
        <v>624</v>
      </c>
      <c r="B22" s="962"/>
      <c r="C22" s="962"/>
      <c r="D22" s="962"/>
      <c r="E22" s="962"/>
      <c r="F22" s="963"/>
      <c r="G22" s="957" t="s">
        <v>254</v>
      </c>
      <c r="H22" s="207"/>
      <c r="I22" s="207"/>
      <c r="J22" s="207"/>
      <c r="K22" s="207"/>
      <c r="L22" s="207"/>
      <c r="M22" s="207"/>
      <c r="N22" s="207"/>
      <c r="O22" s="208"/>
      <c r="P22" s="922" t="s">
        <v>622</v>
      </c>
      <c r="Q22" s="207"/>
      <c r="R22" s="207"/>
      <c r="S22" s="207"/>
      <c r="T22" s="207"/>
      <c r="U22" s="207"/>
      <c r="V22" s="208"/>
      <c r="W22" s="922" t="s">
        <v>623</v>
      </c>
      <c r="X22" s="207"/>
      <c r="Y22" s="207"/>
      <c r="Z22" s="207"/>
      <c r="AA22" s="207"/>
      <c r="AB22" s="207"/>
      <c r="AC22" s="208"/>
      <c r="AD22" s="922" t="s">
        <v>253</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7" customHeight="1" x14ac:dyDescent="0.15">
      <c r="A23" s="964"/>
      <c r="B23" s="965"/>
      <c r="C23" s="965"/>
      <c r="D23" s="965"/>
      <c r="E23" s="965"/>
      <c r="F23" s="966"/>
      <c r="G23" s="958" t="s">
        <v>637</v>
      </c>
      <c r="H23" s="959"/>
      <c r="I23" s="959"/>
      <c r="J23" s="959"/>
      <c r="K23" s="959"/>
      <c r="L23" s="959"/>
      <c r="M23" s="959"/>
      <c r="N23" s="959"/>
      <c r="O23" s="960"/>
      <c r="P23" s="908">
        <v>48</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24"/>
      <c r="H24" s="925"/>
      <c r="I24" s="925"/>
      <c r="J24" s="925"/>
      <c r="K24" s="925"/>
      <c r="L24" s="925"/>
      <c r="M24" s="925"/>
      <c r="N24" s="925"/>
      <c r="O24" s="926"/>
      <c r="P24" s="641"/>
      <c r="Q24" s="642"/>
      <c r="R24" s="642"/>
      <c r="S24" s="642"/>
      <c r="T24" s="642"/>
      <c r="U24" s="642"/>
      <c r="V24" s="643"/>
      <c r="W24" s="641"/>
      <c r="X24" s="642"/>
      <c r="Y24" s="642"/>
      <c r="Z24" s="642"/>
      <c r="AA24" s="642"/>
      <c r="AB24" s="642"/>
      <c r="AC24" s="643"/>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24"/>
      <c r="H25" s="925"/>
      <c r="I25" s="925"/>
      <c r="J25" s="925"/>
      <c r="K25" s="925"/>
      <c r="L25" s="925"/>
      <c r="M25" s="925"/>
      <c r="N25" s="925"/>
      <c r="O25" s="926"/>
      <c r="P25" s="641"/>
      <c r="Q25" s="642"/>
      <c r="R25" s="642"/>
      <c r="S25" s="642"/>
      <c r="T25" s="642"/>
      <c r="U25" s="642"/>
      <c r="V25" s="643"/>
      <c r="W25" s="641"/>
      <c r="X25" s="642"/>
      <c r="Y25" s="642"/>
      <c r="Z25" s="642"/>
      <c r="AA25" s="642"/>
      <c r="AB25" s="642"/>
      <c r="AC25" s="643"/>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24"/>
      <c r="H26" s="925"/>
      <c r="I26" s="925"/>
      <c r="J26" s="925"/>
      <c r="K26" s="925"/>
      <c r="L26" s="925"/>
      <c r="M26" s="925"/>
      <c r="N26" s="925"/>
      <c r="O26" s="926"/>
      <c r="P26" s="641"/>
      <c r="Q26" s="642"/>
      <c r="R26" s="642"/>
      <c r="S26" s="642"/>
      <c r="T26" s="642"/>
      <c r="U26" s="642"/>
      <c r="V26" s="643"/>
      <c r="W26" s="641"/>
      <c r="X26" s="642"/>
      <c r="Y26" s="642"/>
      <c r="Z26" s="642"/>
      <c r="AA26" s="642"/>
      <c r="AB26" s="642"/>
      <c r="AC26" s="643"/>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41"/>
      <c r="Q27" s="642"/>
      <c r="R27" s="642"/>
      <c r="S27" s="642"/>
      <c r="T27" s="642"/>
      <c r="U27" s="642"/>
      <c r="V27" s="643"/>
      <c r="W27" s="641"/>
      <c r="X27" s="642"/>
      <c r="Y27" s="642"/>
      <c r="Z27" s="642"/>
      <c r="AA27" s="642"/>
      <c r="AB27" s="642"/>
      <c r="AC27" s="643"/>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3" hidden="1" customHeight="1" x14ac:dyDescent="0.15">
      <c r="A28" s="964"/>
      <c r="B28" s="965"/>
      <c r="C28" s="965"/>
      <c r="D28" s="965"/>
      <c r="E28" s="965"/>
      <c r="F28" s="966"/>
      <c r="G28" s="927" t="s">
        <v>258</v>
      </c>
      <c r="H28" s="928"/>
      <c r="I28" s="928"/>
      <c r="J28" s="928"/>
      <c r="K28" s="928"/>
      <c r="L28" s="928"/>
      <c r="M28" s="928"/>
      <c r="N28" s="928"/>
      <c r="O28" s="929"/>
      <c r="P28" s="863">
        <f>P29-SUM(P23:P27)</f>
        <v>0</v>
      </c>
      <c r="Q28" s="864"/>
      <c r="R28" s="864"/>
      <c r="S28" s="864"/>
      <c r="T28" s="864"/>
      <c r="U28" s="864"/>
      <c r="V28" s="865"/>
      <c r="W28" s="863">
        <f>W29-SUM(W23:W27)</f>
        <v>0</v>
      </c>
      <c r="X28" s="864"/>
      <c r="Y28" s="864"/>
      <c r="Z28" s="864"/>
      <c r="AA28" s="864"/>
      <c r="AB28" s="864"/>
      <c r="AC28" s="865"/>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7" customHeight="1" thickBot="1" x14ac:dyDescent="0.2">
      <c r="A29" s="967"/>
      <c r="B29" s="968"/>
      <c r="C29" s="968"/>
      <c r="D29" s="968"/>
      <c r="E29" s="968"/>
      <c r="F29" s="969"/>
      <c r="G29" s="930" t="s">
        <v>255</v>
      </c>
      <c r="H29" s="931"/>
      <c r="I29" s="931"/>
      <c r="J29" s="931"/>
      <c r="K29" s="931"/>
      <c r="L29" s="931"/>
      <c r="M29" s="931"/>
      <c r="N29" s="931"/>
      <c r="O29" s="932"/>
      <c r="P29" s="641">
        <f>AK13</f>
        <v>48</v>
      </c>
      <c r="Q29" s="642"/>
      <c r="R29" s="642"/>
      <c r="S29" s="642"/>
      <c r="T29" s="642"/>
      <c r="U29" s="642"/>
      <c r="V29" s="643"/>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6" t="s">
        <v>270</v>
      </c>
      <c r="B30" s="847"/>
      <c r="C30" s="847"/>
      <c r="D30" s="847"/>
      <c r="E30" s="847"/>
      <c r="F30" s="848"/>
      <c r="G30" s="757" t="s">
        <v>145</v>
      </c>
      <c r="H30" s="758"/>
      <c r="I30" s="758"/>
      <c r="J30" s="758"/>
      <c r="K30" s="758"/>
      <c r="L30" s="758"/>
      <c r="M30" s="758"/>
      <c r="N30" s="758"/>
      <c r="O30" s="759"/>
      <c r="P30" s="842" t="s">
        <v>58</v>
      </c>
      <c r="Q30" s="758"/>
      <c r="R30" s="758"/>
      <c r="S30" s="758"/>
      <c r="T30" s="758"/>
      <c r="U30" s="758"/>
      <c r="V30" s="758"/>
      <c r="W30" s="758"/>
      <c r="X30" s="759"/>
      <c r="Y30" s="839"/>
      <c r="Z30" s="840"/>
      <c r="AA30" s="841"/>
      <c r="AB30" s="843" t="s">
        <v>11</v>
      </c>
      <c r="AC30" s="844"/>
      <c r="AD30" s="845"/>
      <c r="AE30" s="843" t="s">
        <v>307</v>
      </c>
      <c r="AF30" s="844"/>
      <c r="AG30" s="844"/>
      <c r="AH30" s="845"/>
      <c r="AI30" s="903" t="s">
        <v>329</v>
      </c>
      <c r="AJ30" s="903"/>
      <c r="AK30" s="903"/>
      <c r="AL30" s="843"/>
      <c r="AM30" s="903" t="s">
        <v>426</v>
      </c>
      <c r="AN30" s="903"/>
      <c r="AO30" s="903"/>
      <c r="AP30" s="843"/>
      <c r="AQ30" s="751" t="s">
        <v>184</v>
      </c>
      <c r="AR30" s="752"/>
      <c r="AS30" s="752"/>
      <c r="AT30" s="753"/>
      <c r="AU30" s="758" t="s">
        <v>133</v>
      </c>
      <c r="AV30" s="758"/>
      <c r="AW30" s="758"/>
      <c r="AX30" s="905"/>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4"/>
      <c r="AJ31" s="904"/>
      <c r="AK31" s="904"/>
      <c r="AL31" s="392"/>
      <c r="AM31" s="904"/>
      <c r="AN31" s="904"/>
      <c r="AO31" s="904"/>
      <c r="AP31" s="392"/>
      <c r="AQ31" s="235" t="s">
        <v>636</v>
      </c>
      <c r="AR31" s="186"/>
      <c r="AS31" s="121" t="s">
        <v>185</v>
      </c>
      <c r="AT31" s="122"/>
      <c r="AU31" s="185">
        <v>4</v>
      </c>
      <c r="AV31" s="185"/>
      <c r="AW31" s="377" t="s">
        <v>175</v>
      </c>
      <c r="AX31" s="378"/>
    </row>
    <row r="32" spans="1:50" ht="37.5" customHeight="1" x14ac:dyDescent="0.15">
      <c r="A32" s="382"/>
      <c r="B32" s="380"/>
      <c r="C32" s="380"/>
      <c r="D32" s="380"/>
      <c r="E32" s="380"/>
      <c r="F32" s="381"/>
      <c r="G32" s="548" t="s">
        <v>638</v>
      </c>
      <c r="H32" s="549"/>
      <c r="I32" s="549"/>
      <c r="J32" s="549"/>
      <c r="K32" s="549"/>
      <c r="L32" s="549"/>
      <c r="M32" s="549"/>
      <c r="N32" s="549"/>
      <c r="O32" s="550"/>
      <c r="P32" s="93" t="s">
        <v>709</v>
      </c>
      <c r="Q32" s="93"/>
      <c r="R32" s="93"/>
      <c r="S32" s="93"/>
      <c r="T32" s="93"/>
      <c r="U32" s="93"/>
      <c r="V32" s="93"/>
      <c r="W32" s="93"/>
      <c r="X32" s="94"/>
      <c r="Y32" s="455" t="s">
        <v>12</v>
      </c>
      <c r="Z32" s="515"/>
      <c r="AA32" s="516"/>
      <c r="AB32" s="445" t="s">
        <v>288</v>
      </c>
      <c r="AC32" s="445"/>
      <c r="AD32" s="445"/>
      <c r="AE32" s="203">
        <v>98</v>
      </c>
      <c r="AF32" s="204"/>
      <c r="AG32" s="204"/>
      <c r="AH32" s="204"/>
      <c r="AI32" s="203">
        <v>99</v>
      </c>
      <c r="AJ32" s="204"/>
      <c r="AK32" s="204"/>
      <c r="AL32" s="204"/>
      <c r="AM32" s="203">
        <v>100</v>
      </c>
      <c r="AN32" s="204"/>
      <c r="AO32" s="204"/>
      <c r="AP32" s="204"/>
      <c r="AQ32" s="321" t="s">
        <v>636</v>
      </c>
      <c r="AR32" s="193"/>
      <c r="AS32" s="193"/>
      <c r="AT32" s="322"/>
      <c r="AU32" s="204" t="s">
        <v>636</v>
      </c>
      <c r="AV32" s="204"/>
      <c r="AW32" s="204"/>
      <c r="AX32" s="206"/>
    </row>
    <row r="33" spans="1:51" ht="37.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288</v>
      </c>
      <c r="AC33" s="507"/>
      <c r="AD33" s="507"/>
      <c r="AE33" s="203">
        <v>80</v>
      </c>
      <c r="AF33" s="204"/>
      <c r="AG33" s="204"/>
      <c r="AH33" s="204"/>
      <c r="AI33" s="203">
        <v>80</v>
      </c>
      <c r="AJ33" s="204"/>
      <c r="AK33" s="204"/>
      <c r="AL33" s="204"/>
      <c r="AM33" s="203">
        <v>80</v>
      </c>
      <c r="AN33" s="204"/>
      <c r="AO33" s="204"/>
      <c r="AP33" s="204"/>
      <c r="AQ33" s="321" t="s">
        <v>636</v>
      </c>
      <c r="AR33" s="193"/>
      <c r="AS33" s="193"/>
      <c r="AT33" s="322"/>
      <c r="AU33" s="204">
        <v>80</v>
      </c>
      <c r="AV33" s="204"/>
      <c r="AW33" s="204"/>
      <c r="AX33" s="206"/>
    </row>
    <row r="34" spans="1:51" ht="3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123</v>
      </c>
      <c r="AF34" s="204"/>
      <c r="AG34" s="204"/>
      <c r="AH34" s="204"/>
      <c r="AI34" s="203">
        <v>123</v>
      </c>
      <c r="AJ34" s="204"/>
      <c r="AK34" s="204"/>
      <c r="AL34" s="204"/>
      <c r="AM34" s="203">
        <v>125</v>
      </c>
      <c r="AN34" s="204"/>
      <c r="AO34" s="204"/>
      <c r="AP34" s="204"/>
      <c r="AQ34" s="321" t="s">
        <v>636</v>
      </c>
      <c r="AR34" s="193"/>
      <c r="AS34" s="193"/>
      <c r="AT34" s="322"/>
      <c r="AU34" s="204" t="s">
        <v>636</v>
      </c>
      <c r="AV34" s="204"/>
      <c r="AW34" s="204"/>
      <c r="AX34" s="206"/>
    </row>
    <row r="35" spans="1:51" ht="23.25" customHeight="1" x14ac:dyDescent="0.15">
      <c r="A35" s="213" t="s">
        <v>297</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8"/>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3</v>
      </c>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8"/>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v>3</v>
      </c>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13" t="s">
        <v>133</v>
      </c>
      <c r="AV51" s="913"/>
      <c r="AW51" s="913"/>
      <c r="AX51" s="914"/>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v>3</v>
      </c>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13" t="s">
        <v>133</v>
      </c>
      <c r="AV58" s="913"/>
      <c r="AW58" s="913"/>
      <c r="AX58" s="914"/>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v>3</v>
      </c>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300</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6"/>
      <c r="AY79">
        <f>COUNTIF($AR$79,"☑")</f>
        <v>0</v>
      </c>
    </row>
    <row r="80" spans="1:51" ht="18.75" hidden="1" customHeight="1" x14ac:dyDescent="0.15">
      <c r="A80" s="849"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0"/>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0"/>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9"/>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0"/>
      <c r="AY82">
        <f t="shared" ref="AY82:AY89" si="10">$AY$80</f>
        <v>0</v>
      </c>
    </row>
    <row r="83" spans="1:60" ht="22.5" hidden="1" customHeight="1" x14ac:dyDescent="0.15">
      <c r="A83" s="850"/>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71"/>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2"/>
      <c r="AY83">
        <f t="shared" si="10"/>
        <v>0</v>
      </c>
    </row>
    <row r="84" spans="1:60" ht="19.5" hidden="1" customHeight="1" x14ac:dyDescent="0.15">
      <c r="A84" s="850"/>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73"/>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4"/>
      <c r="AY84">
        <f t="shared" si="10"/>
        <v>0</v>
      </c>
    </row>
    <row r="85" spans="1:60" ht="18.75" hidden="1" customHeight="1" x14ac:dyDescent="0.15">
      <c r="A85" s="850"/>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50"/>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50"/>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0"/>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0"/>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0"/>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50"/>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0"/>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0"/>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0"/>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0"/>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0"/>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0"/>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0"/>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1"/>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0" t="s">
        <v>13</v>
      </c>
      <c r="Z99" s="881"/>
      <c r="AA99" s="882"/>
      <c r="AB99" s="877" t="s">
        <v>14</v>
      </c>
      <c r="AC99" s="878"/>
      <c r="AD99" s="879"/>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9"/>
      <c r="Z100" s="840"/>
      <c r="AA100" s="841"/>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640</v>
      </c>
      <c r="H101" s="93"/>
      <c r="I101" s="93"/>
      <c r="J101" s="93"/>
      <c r="K101" s="93"/>
      <c r="L101" s="93"/>
      <c r="M101" s="93"/>
      <c r="N101" s="93"/>
      <c r="O101" s="93"/>
      <c r="P101" s="93"/>
      <c r="Q101" s="93"/>
      <c r="R101" s="93"/>
      <c r="S101" s="93"/>
      <c r="T101" s="93"/>
      <c r="U101" s="93"/>
      <c r="V101" s="93"/>
      <c r="W101" s="93"/>
      <c r="X101" s="94"/>
      <c r="Y101" s="526" t="s">
        <v>54</v>
      </c>
      <c r="Z101" s="527"/>
      <c r="AA101" s="528"/>
      <c r="AB101" s="445" t="s">
        <v>288</v>
      </c>
      <c r="AC101" s="445"/>
      <c r="AD101" s="445"/>
      <c r="AE101" s="267">
        <v>120</v>
      </c>
      <c r="AF101" s="267"/>
      <c r="AG101" s="267"/>
      <c r="AH101" s="267"/>
      <c r="AI101" s="267">
        <v>290</v>
      </c>
      <c r="AJ101" s="267"/>
      <c r="AK101" s="267"/>
      <c r="AL101" s="267"/>
      <c r="AM101" s="267">
        <v>44.8</v>
      </c>
      <c r="AN101" s="267"/>
      <c r="AO101" s="267"/>
      <c r="AP101" s="267"/>
      <c r="AQ101" s="267" t="s">
        <v>665</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288</v>
      </c>
      <c r="AC102" s="445"/>
      <c r="AD102" s="445"/>
      <c r="AE102" s="267">
        <v>200</v>
      </c>
      <c r="AF102" s="267"/>
      <c r="AG102" s="267"/>
      <c r="AH102" s="267"/>
      <c r="AI102" s="267">
        <v>170</v>
      </c>
      <c r="AJ102" s="267"/>
      <c r="AK102" s="267"/>
      <c r="AL102" s="267"/>
      <c r="AM102" s="267">
        <v>50</v>
      </c>
      <c r="AN102" s="267"/>
      <c r="AO102" s="267"/>
      <c r="AP102" s="267"/>
      <c r="AQ102" s="267">
        <v>100</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5" t="s">
        <v>459</v>
      </c>
      <c r="AR115" s="576"/>
      <c r="AS115" s="576"/>
      <c r="AT115" s="576"/>
      <c r="AU115" s="576"/>
      <c r="AV115" s="576"/>
      <c r="AW115" s="576"/>
      <c r="AX115" s="577"/>
    </row>
    <row r="116" spans="1:51" ht="23.25" customHeight="1" x14ac:dyDescent="0.15">
      <c r="A116" s="420"/>
      <c r="B116" s="421"/>
      <c r="C116" s="421"/>
      <c r="D116" s="421"/>
      <c r="E116" s="421"/>
      <c r="F116" s="422"/>
      <c r="G116" s="372" t="s">
        <v>696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705</v>
      </c>
      <c r="AC116" s="447"/>
      <c r="AD116" s="448"/>
      <c r="AE116" s="267">
        <v>12209</v>
      </c>
      <c r="AF116" s="267"/>
      <c r="AG116" s="267"/>
      <c r="AH116" s="267"/>
      <c r="AI116" s="267">
        <v>6183</v>
      </c>
      <c r="AJ116" s="267"/>
      <c r="AK116" s="267"/>
      <c r="AL116" s="267"/>
      <c r="AM116" s="267">
        <v>6023</v>
      </c>
      <c r="AN116" s="267"/>
      <c r="AO116" s="267"/>
      <c r="AP116" s="267"/>
      <c r="AQ116" s="203">
        <v>11011</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641</v>
      </c>
      <c r="AC117" s="457"/>
      <c r="AD117" s="458"/>
      <c r="AE117" s="574" t="s">
        <v>642</v>
      </c>
      <c r="AF117" s="535"/>
      <c r="AG117" s="535"/>
      <c r="AH117" s="535"/>
      <c r="AI117" s="574" t="s">
        <v>643</v>
      </c>
      <c r="AJ117" s="535"/>
      <c r="AK117" s="535"/>
      <c r="AL117" s="535"/>
      <c r="AM117" s="574" t="s">
        <v>680</v>
      </c>
      <c r="AN117" s="535"/>
      <c r="AO117" s="535"/>
      <c r="AP117" s="535"/>
      <c r="AQ117" s="535" t="s">
        <v>706</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5" t="s">
        <v>459</v>
      </c>
      <c r="AR118" s="576"/>
      <c r="AS118" s="576"/>
      <c r="AT118" s="576"/>
      <c r="AU118" s="576"/>
      <c r="AV118" s="576"/>
      <c r="AW118" s="576"/>
      <c r="AX118" s="577"/>
      <c r="AY118" s="77">
        <f>IF(SUBSTITUTE(SUBSTITUTE($G$119,"／",""),"　","")="",0,1)</f>
        <v>1</v>
      </c>
    </row>
    <row r="119" spans="1:51" ht="23.25" customHeight="1" x14ac:dyDescent="0.15">
      <c r="A119" s="420"/>
      <c r="B119" s="421"/>
      <c r="C119" s="421"/>
      <c r="D119" s="421"/>
      <c r="E119" s="421"/>
      <c r="F119" s="422"/>
      <c r="G119" s="372" t="s">
        <v>697</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705</v>
      </c>
      <c r="AC119" s="447"/>
      <c r="AD119" s="448"/>
      <c r="AE119" s="267">
        <v>254335</v>
      </c>
      <c r="AF119" s="267"/>
      <c r="AG119" s="267"/>
      <c r="AH119" s="267"/>
      <c r="AI119" s="267">
        <v>232305</v>
      </c>
      <c r="AJ119" s="267"/>
      <c r="AK119" s="267"/>
      <c r="AL119" s="267"/>
      <c r="AM119" s="267">
        <v>371689</v>
      </c>
      <c r="AN119" s="267"/>
      <c r="AO119" s="267"/>
      <c r="AP119" s="267"/>
      <c r="AQ119" s="267">
        <v>32357</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641</v>
      </c>
      <c r="AC120" s="457"/>
      <c r="AD120" s="458"/>
      <c r="AE120" s="574" t="s">
        <v>644</v>
      </c>
      <c r="AF120" s="535"/>
      <c r="AG120" s="535"/>
      <c r="AH120" s="535"/>
      <c r="AI120" s="574" t="s">
        <v>645</v>
      </c>
      <c r="AJ120" s="535"/>
      <c r="AK120" s="535"/>
      <c r="AL120" s="535"/>
      <c r="AM120" s="574" t="s">
        <v>679</v>
      </c>
      <c r="AN120" s="535"/>
      <c r="AO120" s="535"/>
      <c r="AP120" s="535"/>
      <c r="AQ120" s="535" t="s">
        <v>681</v>
      </c>
      <c r="AR120" s="535"/>
      <c r="AS120" s="535"/>
      <c r="AT120" s="535"/>
      <c r="AU120" s="535"/>
      <c r="AV120" s="535"/>
      <c r="AW120" s="535"/>
      <c r="AX120" s="536"/>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5" t="s">
        <v>459</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5" t="s">
        <v>459</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8"/>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9"/>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5"/>
      <c r="Z127" s="916"/>
      <c r="AA127" s="917"/>
      <c r="AB127" s="392" t="s">
        <v>11</v>
      </c>
      <c r="AC127" s="393"/>
      <c r="AD127" s="394"/>
      <c r="AE127" s="232" t="s">
        <v>307</v>
      </c>
      <c r="AF127" s="232"/>
      <c r="AG127" s="232"/>
      <c r="AH127" s="232"/>
      <c r="AI127" s="232" t="s">
        <v>329</v>
      </c>
      <c r="AJ127" s="232"/>
      <c r="AK127" s="232"/>
      <c r="AL127" s="232"/>
      <c r="AM127" s="232" t="s">
        <v>426</v>
      </c>
      <c r="AN127" s="232"/>
      <c r="AO127" s="232"/>
      <c r="AP127" s="232"/>
      <c r="AQ127" s="575" t="s">
        <v>459</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v>909</v>
      </c>
      <c r="AF134" s="193"/>
      <c r="AG134" s="193"/>
      <c r="AH134" s="193"/>
      <c r="AI134" s="192">
        <v>845</v>
      </c>
      <c r="AJ134" s="193"/>
      <c r="AK134" s="193"/>
      <c r="AL134" s="193"/>
      <c r="AM134" s="192">
        <v>802</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v>948</v>
      </c>
      <c r="AF135" s="193"/>
      <c r="AG135" s="193"/>
      <c r="AH135" s="193"/>
      <c r="AI135" s="192">
        <v>919</v>
      </c>
      <c r="AJ135" s="193"/>
      <c r="AK135" s="193"/>
      <c r="AL135" s="193"/>
      <c r="AM135" s="192">
        <v>889</v>
      </c>
      <c r="AN135" s="193"/>
      <c r="AO135" s="193"/>
      <c r="AP135" s="193"/>
      <c r="AQ135" s="192" t="s">
        <v>636</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636</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650</v>
      </c>
      <c r="H138" s="93"/>
      <c r="I138" s="93"/>
      <c r="J138" s="93"/>
      <c r="K138" s="93"/>
      <c r="L138" s="93"/>
      <c r="M138" s="93"/>
      <c r="N138" s="93"/>
      <c r="O138" s="93"/>
      <c r="P138" s="93"/>
      <c r="Q138" s="93"/>
      <c r="R138" s="93"/>
      <c r="S138" s="93"/>
      <c r="T138" s="93"/>
      <c r="U138" s="93"/>
      <c r="V138" s="93"/>
      <c r="W138" s="93"/>
      <c r="X138" s="94"/>
      <c r="Y138" s="187" t="s">
        <v>199</v>
      </c>
      <c r="Z138" s="188"/>
      <c r="AA138" s="189"/>
      <c r="AB138" s="190" t="s">
        <v>649</v>
      </c>
      <c r="AC138" s="191"/>
      <c r="AD138" s="191"/>
      <c r="AE138" s="192">
        <v>127329</v>
      </c>
      <c r="AF138" s="193"/>
      <c r="AG138" s="193"/>
      <c r="AH138" s="193"/>
      <c r="AI138" s="192">
        <v>125611</v>
      </c>
      <c r="AJ138" s="193"/>
      <c r="AK138" s="193"/>
      <c r="AL138" s="193"/>
      <c r="AM138" s="192">
        <v>131156</v>
      </c>
      <c r="AN138" s="193"/>
      <c r="AO138" s="193"/>
      <c r="AP138" s="193"/>
      <c r="AQ138" s="192" t="s">
        <v>636</v>
      </c>
      <c r="AR138" s="193"/>
      <c r="AS138" s="193"/>
      <c r="AT138" s="193"/>
      <c r="AU138" s="192" t="s">
        <v>636</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649</v>
      </c>
      <c r="AC139" s="199"/>
      <c r="AD139" s="199"/>
      <c r="AE139" s="192">
        <v>119255</v>
      </c>
      <c r="AF139" s="193"/>
      <c r="AG139" s="193"/>
      <c r="AH139" s="193"/>
      <c r="AI139" s="192">
        <v>118050</v>
      </c>
      <c r="AJ139" s="193"/>
      <c r="AK139" s="193"/>
      <c r="AL139" s="193"/>
      <c r="AM139" s="192">
        <v>116846</v>
      </c>
      <c r="AN139" s="193"/>
      <c r="AO139" s="193"/>
      <c r="AP139" s="193"/>
      <c r="AQ139" s="192" t="s">
        <v>636</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2.25" customHeight="1" x14ac:dyDescent="0.15">
      <c r="A188" s="175"/>
      <c r="B188" s="172"/>
      <c r="C188" s="166"/>
      <c r="D188" s="172"/>
      <c r="E188" s="113" t="s">
        <v>667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20"/>
      <c r="E430" s="160" t="s">
        <v>316</v>
      </c>
      <c r="F430" s="883"/>
      <c r="G430" s="884" t="s">
        <v>204</v>
      </c>
      <c r="H430" s="111"/>
      <c r="I430" s="111"/>
      <c r="J430" s="885" t="s">
        <v>102</v>
      </c>
      <c r="K430" s="886"/>
      <c r="L430" s="886"/>
      <c r="M430" s="886"/>
      <c r="N430" s="886"/>
      <c r="O430" s="886"/>
      <c r="P430" s="886"/>
      <c r="Q430" s="886"/>
      <c r="R430" s="886"/>
      <c r="S430" s="886"/>
      <c r="T430" s="887"/>
      <c r="U430" s="572" t="s">
        <v>668</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8"/>
      <c r="AY430" s="78" t="str">
        <f>IF(SUBSTITUTE($J$430,"-","")="","0","1")</f>
        <v>1</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698</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700</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698</v>
      </c>
      <c r="AF434" s="193"/>
      <c r="AG434" s="193"/>
      <c r="AH434" s="322"/>
      <c r="AI434" s="321" t="s">
        <v>636</v>
      </c>
      <c r="AJ434" s="193"/>
      <c r="AK434" s="193"/>
      <c r="AL434" s="193"/>
      <c r="AM434" s="321" t="s">
        <v>700</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700</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636</v>
      </c>
      <c r="AF437" s="186"/>
      <c r="AG437" s="121" t="s">
        <v>185</v>
      </c>
      <c r="AH437" s="122"/>
      <c r="AI437" s="320"/>
      <c r="AJ437" s="320"/>
      <c r="AK437" s="320"/>
      <c r="AL437" s="142"/>
      <c r="AM437" s="320"/>
      <c r="AN437" s="320"/>
      <c r="AO437" s="320"/>
      <c r="AP437" s="142"/>
      <c r="AQ437" s="235" t="s">
        <v>636</v>
      </c>
      <c r="AR437" s="186"/>
      <c r="AS437" s="121" t="s">
        <v>185</v>
      </c>
      <c r="AT437" s="122"/>
      <c r="AU437" s="186" t="s">
        <v>636</v>
      </c>
      <c r="AV437" s="186"/>
      <c r="AW437" s="121" t="s">
        <v>175</v>
      </c>
      <c r="AX437" s="181"/>
      <c r="AY437">
        <f>$AY$436</f>
        <v>1</v>
      </c>
    </row>
    <row r="438" spans="1:51" ht="23.25" hidden="1" customHeight="1" x14ac:dyDescent="0.15">
      <c r="A438" s="175"/>
      <c r="B438" s="172"/>
      <c r="C438" s="166"/>
      <c r="D438" s="172"/>
      <c r="E438" s="323"/>
      <c r="F438" s="324"/>
      <c r="G438" s="92" t="s">
        <v>636</v>
      </c>
      <c r="H438" s="93"/>
      <c r="I438" s="93"/>
      <c r="J438" s="93"/>
      <c r="K438" s="93"/>
      <c r="L438" s="93"/>
      <c r="M438" s="93"/>
      <c r="N438" s="93"/>
      <c r="O438" s="93"/>
      <c r="P438" s="93"/>
      <c r="Q438" s="93"/>
      <c r="R438" s="93"/>
      <c r="S438" s="93"/>
      <c r="T438" s="93"/>
      <c r="U438" s="93"/>
      <c r="V438" s="93"/>
      <c r="W438" s="93"/>
      <c r="X438" s="94"/>
      <c r="Y438" s="187" t="s">
        <v>12</v>
      </c>
      <c r="Z438" s="188"/>
      <c r="AA438" s="189"/>
      <c r="AB438" s="199" t="s">
        <v>636</v>
      </c>
      <c r="AC438" s="199"/>
      <c r="AD438" s="199"/>
      <c r="AE438" s="321" t="s">
        <v>636</v>
      </c>
      <c r="AF438" s="193"/>
      <c r="AG438" s="193"/>
      <c r="AH438" s="193"/>
      <c r="AI438" s="321" t="s">
        <v>636</v>
      </c>
      <c r="AJ438" s="193"/>
      <c r="AK438" s="193"/>
      <c r="AL438" s="193"/>
      <c r="AM438" s="321"/>
      <c r="AN438" s="193"/>
      <c r="AO438" s="193"/>
      <c r="AP438" s="322"/>
      <c r="AQ438" s="321" t="s">
        <v>636</v>
      </c>
      <c r="AR438" s="193"/>
      <c r="AS438" s="193"/>
      <c r="AT438" s="322"/>
      <c r="AU438" s="193" t="s">
        <v>636</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636</v>
      </c>
      <c r="AC439" s="191"/>
      <c r="AD439" s="191"/>
      <c r="AE439" s="321" t="s">
        <v>636</v>
      </c>
      <c r="AF439" s="193"/>
      <c r="AG439" s="193"/>
      <c r="AH439" s="322"/>
      <c r="AI439" s="321" t="s">
        <v>636</v>
      </c>
      <c r="AJ439" s="193"/>
      <c r="AK439" s="193"/>
      <c r="AL439" s="193"/>
      <c r="AM439" s="321"/>
      <c r="AN439" s="193"/>
      <c r="AO439" s="193"/>
      <c r="AP439" s="322"/>
      <c r="AQ439" s="321" t="s">
        <v>636</v>
      </c>
      <c r="AR439" s="193"/>
      <c r="AS439" s="193"/>
      <c r="AT439" s="322"/>
      <c r="AU439" s="193" t="s">
        <v>636</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t="s">
        <v>636</v>
      </c>
      <c r="AF440" s="193"/>
      <c r="AG440" s="193"/>
      <c r="AH440" s="322"/>
      <c r="AI440" s="321" t="s">
        <v>636</v>
      </c>
      <c r="AJ440" s="193"/>
      <c r="AK440" s="193"/>
      <c r="AL440" s="193"/>
      <c r="AM440" s="321"/>
      <c r="AN440" s="193"/>
      <c r="AO440" s="193"/>
      <c r="AP440" s="322"/>
      <c r="AQ440" s="321" t="s">
        <v>636</v>
      </c>
      <c r="AR440" s="193"/>
      <c r="AS440" s="193"/>
      <c r="AT440" s="322"/>
      <c r="AU440" s="193" t="s">
        <v>636</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636</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636</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636</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702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84" t="s">
        <v>204</v>
      </c>
      <c r="H484" s="111"/>
      <c r="I484" s="111"/>
      <c r="J484" s="885"/>
      <c r="K484" s="886"/>
      <c r="L484" s="886"/>
      <c r="M484" s="886"/>
      <c r="N484" s="886"/>
      <c r="O484" s="886"/>
      <c r="P484" s="886"/>
      <c r="Q484" s="886"/>
      <c r="R484" s="886"/>
      <c r="S484" s="886"/>
      <c r="T484" s="887"/>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4" t="s">
        <v>204</v>
      </c>
      <c r="H538" s="111"/>
      <c r="I538" s="111"/>
      <c r="J538" s="885"/>
      <c r="K538" s="886"/>
      <c r="L538" s="886"/>
      <c r="M538" s="886"/>
      <c r="N538" s="886"/>
      <c r="O538" s="886"/>
      <c r="P538" s="886"/>
      <c r="Q538" s="886"/>
      <c r="R538" s="886"/>
      <c r="S538" s="886"/>
      <c r="T538" s="887"/>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84" t="s">
        <v>204</v>
      </c>
      <c r="H592" s="111"/>
      <c r="I592" s="111"/>
      <c r="J592" s="885"/>
      <c r="K592" s="886"/>
      <c r="L592" s="886"/>
      <c r="M592" s="886"/>
      <c r="N592" s="886"/>
      <c r="O592" s="886"/>
      <c r="P592" s="886"/>
      <c r="Q592" s="886"/>
      <c r="R592" s="886"/>
      <c r="S592" s="886"/>
      <c r="T592" s="887"/>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4" t="s">
        <v>204</v>
      </c>
      <c r="H646" s="111"/>
      <c r="I646" s="111"/>
      <c r="J646" s="885"/>
      <c r="K646" s="886"/>
      <c r="L646" s="886"/>
      <c r="M646" s="886"/>
      <c r="N646" s="886"/>
      <c r="O646" s="886"/>
      <c r="P646" s="886"/>
      <c r="Q646" s="886"/>
      <c r="R646" s="886"/>
      <c r="S646" s="886"/>
      <c r="T646" s="887"/>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111.75" customHeight="1" x14ac:dyDescent="0.15">
      <c r="A702" s="855" t="s">
        <v>139</v>
      </c>
      <c r="B702" s="856"/>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661</v>
      </c>
      <c r="AE702" s="327"/>
      <c r="AF702" s="327"/>
      <c r="AG702" s="364" t="s">
        <v>682</v>
      </c>
      <c r="AH702" s="365"/>
      <c r="AI702" s="365"/>
      <c r="AJ702" s="365"/>
      <c r="AK702" s="365"/>
      <c r="AL702" s="365"/>
      <c r="AM702" s="365"/>
      <c r="AN702" s="365"/>
      <c r="AO702" s="365"/>
      <c r="AP702" s="365"/>
      <c r="AQ702" s="365"/>
      <c r="AR702" s="365"/>
      <c r="AS702" s="365"/>
      <c r="AT702" s="365"/>
      <c r="AU702" s="365"/>
      <c r="AV702" s="365"/>
      <c r="AW702" s="365"/>
      <c r="AX702" s="366"/>
    </row>
    <row r="703" spans="1:51" ht="54.75" customHeight="1" x14ac:dyDescent="0.15">
      <c r="A703" s="857"/>
      <c r="B703" s="858"/>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661</v>
      </c>
      <c r="AE703" s="308"/>
      <c r="AF703" s="308"/>
      <c r="AG703" s="89" t="s">
        <v>683</v>
      </c>
      <c r="AH703" s="90"/>
      <c r="AI703" s="90"/>
      <c r="AJ703" s="90"/>
      <c r="AK703" s="90"/>
      <c r="AL703" s="90"/>
      <c r="AM703" s="90"/>
      <c r="AN703" s="90"/>
      <c r="AO703" s="90"/>
      <c r="AP703" s="90"/>
      <c r="AQ703" s="90"/>
      <c r="AR703" s="90"/>
      <c r="AS703" s="90"/>
      <c r="AT703" s="90"/>
      <c r="AU703" s="90"/>
      <c r="AV703" s="90"/>
      <c r="AW703" s="90"/>
      <c r="AX703" s="91"/>
    </row>
    <row r="704" spans="1:51" ht="106.5" customHeight="1" x14ac:dyDescent="0.15">
      <c r="A704" s="859"/>
      <c r="B704" s="860"/>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661</v>
      </c>
      <c r="AE704" s="767"/>
      <c r="AF704" s="767"/>
      <c r="AG704" s="153" t="s">
        <v>684</v>
      </c>
      <c r="AH704" s="96"/>
      <c r="AI704" s="96"/>
      <c r="AJ704" s="96"/>
      <c r="AK704" s="96"/>
      <c r="AL704" s="96"/>
      <c r="AM704" s="96"/>
      <c r="AN704" s="96"/>
      <c r="AO704" s="96"/>
      <c r="AP704" s="96"/>
      <c r="AQ704" s="96"/>
      <c r="AR704" s="96"/>
      <c r="AS704" s="96"/>
      <c r="AT704" s="96"/>
      <c r="AU704" s="96"/>
      <c r="AV704" s="96"/>
      <c r="AW704" s="96"/>
      <c r="AX704" s="154"/>
    </row>
    <row r="705" spans="1:50" ht="36"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661</v>
      </c>
      <c r="AE705" s="699"/>
      <c r="AF705" s="699"/>
      <c r="AG705" s="113" t="s">
        <v>701</v>
      </c>
      <c r="AH705" s="93"/>
      <c r="AI705" s="93"/>
      <c r="AJ705" s="93"/>
      <c r="AK705" s="93"/>
      <c r="AL705" s="93"/>
      <c r="AM705" s="93"/>
      <c r="AN705" s="93"/>
      <c r="AO705" s="93"/>
      <c r="AP705" s="93"/>
      <c r="AQ705" s="93"/>
      <c r="AR705" s="93"/>
      <c r="AS705" s="93"/>
      <c r="AT705" s="93"/>
      <c r="AU705" s="93"/>
      <c r="AV705" s="93"/>
      <c r="AW705" s="93"/>
      <c r="AX705" s="114"/>
    </row>
    <row r="706" spans="1:50" ht="36" customHeight="1" x14ac:dyDescent="0.15">
      <c r="A706" s="626"/>
      <c r="B706" s="627"/>
      <c r="C706" s="778"/>
      <c r="D706" s="779"/>
      <c r="E706" s="714" t="s">
        <v>298</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685</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36"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686</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48"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661</v>
      </c>
      <c r="AE708" s="589"/>
      <c r="AF708" s="589"/>
      <c r="AG708" s="726" t="s">
        <v>687</v>
      </c>
      <c r="AH708" s="727"/>
      <c r="AI708" s="727"/>
      <c r="AJ708" s="727"/>
      <c r="AK708" s="727"/>
      <c r="AL708" s="727"/>
      <c r="AM708" s="727"/>
      <c r="AN708" s="727"/>
      <c r="AO708" s="727"/>
      <c r="AP708" s="727"/>
      <c r="AQ708" s="727"/>
      <c r="AR708" s="727"/>
      <c r="AS708" s="727"/>
      <c r="AT708" s="727"/>
      <c r="AU708" s="727"/>
      <c r="AV708" s="727"/>
      <c r="AW708" s="727"/>
      <c r="AX708" s="728"/>
    </row>
    <row r="709" spans="1:50" ht="68.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661</v>
      </c>
      <c r="AE709" s="308"/>
      <c r="AF709" s="308"/>
      <c r="AG709" s="89" t="s">
        <v>688</v>
      </c>
      <c r="AH709" s="90"/>
      <c r="AI709" s="90"/>
      <c r="AJ709" s="90"/>
      <c r="AK709" s="90"/>
      <c r="AL709" s="90"/>
      <c r="AM709" s="90"/>
      <c r="AN709" s="90"/>
      <c r="AO709" s="90"/>
      <c r="AP709" s="90"/>
      <c r="AQ709" s="90"/>
      <c r="AR709" s="90"/>
      <c r="AS709" s="90"/>
      <c r="AT709" s="90"/>
      <c r="AU709" s="90"/>
      <c r="AV709" s="90"/>
      <c r="AW709" s="90"/>
      <c r="AX709" s="91"/>
    </row>
    <row r="710" spans="1:50" ht="46.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661</v>
      </c>
      <c r="AE710" s="308"/>
      <c r="AF710" s="308"/>
      <c r="AG710" s="89" t="s">
        <v>689</v>
      </c>
      <c r="AH710" s="90"/>
      <c r="AI710" s="90"/>
      <c r="AJ710" s="90"/>
      <c r="AK710" s="90"/>
      <c r="AL710" s="90"/>
      <c r="AM710" s="90"/>
      <c r="AN710" s="90"/>
      <c r="AO710" s="90"/>
      <c r="AP710" s="90"/>
      <c r="AQ710" s="90"/>
      <c r="AR710" s="90"/>
      <c r="AS710" s="90"/>
      <c r="AT710" s="90"/>
      <c r="AU710" s="90"/>
      <c r="AV710" s="90"/>
      <c r="AW710" s="90"/>
      <c r="AX710" s="91"/>
    </row>
    <row r="711" spans="1:50" ht="55.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661</v>
      </c>
      <c r="AE711" s="308"/>
      <c r="AF711" s="308"/>
      <c r="AG711" s="89" t="s">
        <v>690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691</v>
      </c>
      <c r="AE712" s="767"/>
      <c r="AF712" s="767"/>
      <c r="AG712" s="791" t="s">
        <v>323</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36" t="s">
        <v>268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691</v>
      </c>
      <c r="AE713" s="308"/>
      <c r="AF713" s="647"/>
      <c r="AG713" s="89" t="s">
        <v>636</v>
      </c>
      <c r="AH713" s="90"/>
      <c r="AI713" s="90"/>
      <c r="AJ713" s="90"/>
      <c r="AK713" s="90"/>
      <c r="AL713" s="90"/>
      <c r="AM713" s="90"/>
      <c r="AN713" s="90"/>
      <c r="AO713" s="90"/>
      <c r="AP713" s="90"/>
      <c r="AQ713" s="90"/>
      <c r="AR713" s="90"/>
      <c r="AS713" s="90"/>
      <c r="AT713" s="90"/>
      <c r="AU713" s="90"/>
      <c r="AV713" s="90"/>
      <c r="AW713" s="90"/>
      <c r="AX713" s="91"/>
    </row>
    <row r="714" spans="1:50" ht="5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661</v>
      </c>
      <c r="AE714" s="789"/>
      <c r="AF714" s="790"/>
      <c r="AG714" s="720" t="s">
        <v>692</v>
      </c>
      <c r="AH714" s="721"/>
      <c r="AI714" s="721"/>
      <c r="AJ714" s="721"/>
      <c r="AK714" s="721"/>
      <c r="AL714" s="721"/>
      <c r="AM714" s="721"/>
      <c r="AN714" s="721"/>
      <c r="AO714" s="721"/>
      <c r="AP714" s="721"/>
      <c r="AQ714" s="721"/>
      <c r="AR714" s="721"/>
      <c r="AS714" s="721"/>
      <c r="AT714" s="721"/>
      <c r="AU714" s="721"/>
      <c r="AV714" s="721"/>
      <c r="AW714" s="721"/>
      <c r="AX714" s="722"/>
    </row>
    <row r="715" spans="1:50" ht="33.75"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661</v>
      </c>
      <c r="AE715" s="589"/>
      <c r="AF715" s="640"/>
      <c r="AG715" s="726" t="s">
        <v>693</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691</v>
      </c>
      <c r="AE716" s="611"/>
      <c r="AF716" s="611"/>
      <c r="AG716" s="89" t="s">
        <v>323</v>
      </c>
      <c r="AH716" s="90"/>
      <c r="AI716" s="90"/>
      <c r="AJ716" s="90"/>
      <c r="AK716" s="90"/>
      <c r="AL716" s="90"/>
      <c r="AM716" s="90"/>
      <c r="AN716" s="90"/>
      <c r="AO716" s="90"/>
      <c r="AP716" s="90"/>
      <c r="AQ716" s="90"/>
      <c r="AR716" s="90"/>
      <c r="AS716" s="90"/>
      <c r="AT716" s="90"/>
      <c r="AU716" s="90"/>
      <c r="AV716" s="90"/>
      <c r="AW716" s="90"/>
      <c r="AX716" s="91"/>
    </row>
    <row r="717" spans="1:50" ht="33.75"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712</v>
      </c>
      <c r="AE717" s="308"/>
      <c r="AF717" s="308"/>
      <c r="AG717" s="89" t="s">
        <v>711</v>
      </c>
      <c r="AH717" s="90"/>
      <c r="AI717" s="90"/>
      <c r="AJ717" s="90"/>
      <c r="AK717" s="90"/>
      <c r="AL717" s="90"/>
      <c r="AM717" s="90"/>
      <c r="AN717" s="90"/>
      <c r="AO717" s="90"/>
      <c r="AP717" s="90"/>
      <c r="AQ717" s="90"/>
      <c r="AR717" s="90"/>
      <c r="AS717" s="90"/>
      <c r="AT717" s="90"/>
      <c r="AU717" s="90"/>
      <c r="AV717" s="90"/>
      <c r="AW717" s="90"/>
      <c r="AX717" s="91"/>
    </row>
    <row r="718" spans="1:50" ht="50.25"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661</v>
      </c>
      <c r="AE718" s="308"/>
      <c r="AF718" s="308"/>
      <c r="AG718" s="115" t="s">
        <v>694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661</v>
      </c>
      <c r="AE719" s="589"/>
      <c r="AF719" s="589"/>
      <c r="AG719" s="113" t="s">
        <v>695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t="s">
        <v>627</v>
      </c>
      <c r="D721" s="279"/>
      <c r="E721" s="279"/>
      <c r="F721" s="280"/>
      <c r="G721" s="269">
        <v>20</v>
      </c>
      <c r="H721" s="270"/>
      <c r="I721" s="63" t="str">
        <f>IF(OR(G721="　", G721=""), "", "-")</f>
        <v>-</v>
      </c>
      <c r="J721" s="273">
        <v>473</v>
      </c>
      <c r="K721" s="273"/>
      <c r="L721" s="63" t="str">
        <f>IF(M721="","","-")</f>
        <v/>
      </c>
      <c r="M721" s="64"/>
      <c r="N721" s="286" t="s">
        <v>651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t="s">
        <v>627</v>
      </c>
      <c r="D722" s="279"/>
      <c r="E722" s="279"/>
      <c r="F722" s="280"/>
      <c r="G722" s="269">
        <v>20</v>
      </c>
      <c r="H722" s="270"/>
      <c r="I722" s="63" t="str">
        <f t="shared" ref="I722:I725" si="113">IF(OR(G722="　", G722=""), "", "-")</f>
        <v>-</v>
      </c>
      <c r="J722" s="273">
        <v>475</v>
      </c>
      <c r="K722" s="273"/>
      <c r="L722" s="63" t="str">
        <f t="shared" ref="L722:L725" si="114">IF(M722="","","-")</f>
        <v/>
      </c>
      <c r="M722" s="64"/>
      <c r="N722" s="286" t="s">
        <v>652</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22"/>
      <c r="E726" s="822"/>
      <c r="F726" s="823"/>
      <c r="G726" s="561" t="s">
        <v>704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699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2.25" customHeight="1" thickBot="1" x14ac:dyDescent="0.2">
      <c r="A729" s="618" t="s">
        <v>663</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29.25" customHeight="1" thickBot="1" x14ac:dyDescent="0.2">
      <c r="A735" s="774" t="s">
        <v>636</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9" t="s">
        <v>589</v>
      </c>
      <c r="B737" s="196"/>
      <c r="C737" s="196"/>
      <c r="D737" s="197"/>
      <c r="E737" s="943" t="s">
        <v>636</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6" t="s">
        <v>314</v>
      </c>
      <c r="B738" s="346"/>
      <c r="C738" s="346"/>
      <c r="D738" s="346"/>
      <c r="E738" s="943" t="s">
        <v>653</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6" t="s">
        <v>313</v>
      </c>
      <c r="B739" s="346"/>
      <c r="C739" s="346"/>
      <c r="D739" s="346"/>
      <c r="E739" s="943" t="s">
        <v>654</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6" t="s">
        <v>312</v>
      </c>
      <c r="B740" s="346"/>
      <c r="C740" s="346"/>
      <c r="D740" s="346"/>
      <c r="E740" s="943" t="s">
        <v>655</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6" t="s">
        <v>311</v>
      </c>
      <c r="B741" s="346"/>
      <c r="C741" s="346"/>
      <c r="D741" s="346"/>
      <c r="E741" s="943" t="s">
        <v>656</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6" t="s">
        <v>310</v>
      </c>
      <c r="B742" s="346"/>
      <c r="C742" s="346"/>
      <c r="D742" s="346"/>
      <c r="E742" s="943" t="s">
        <v>657</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6" t="s">
        <v>309</v>
      </c>
      <c r="B743" s="346"/>
      <c r="C743" s="346"/>
      <c r="D743" s="346"/>
      <c r="E743" s="943" t="s">
        <v>658</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6" t="s">
        <v>308</v>
      </c>
      <c r="B744" s="346"/>
      <c r="C744" s="346"/>
      <c r="D744" s="346"/>
      <c r="E744" s="943" t="s">
        <v>659</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6" t="s">
        <v>307</v>
      </c>
      <c r="B745" s="346"/>
      <c r="C745" s="346"/>
      <c r="D745" s="346"/>
      <c r="E745" s="980" t="s">
        <v>660</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6" t="s">
        <v>462</v>
      </c>
      <c r="B746" s="346"/>
      <c r="C746" s="346"/>
      <c r="D746" s="346"/>
      <c r="E746" s="949" t="s">
        <v>627</v>
      </c>
      <c r="F746" s="947"/>
      <c r="G746" s="947"/>
      <c r="H746" s="85" t="str">
        <f>IF(E746="","","-")</f>
        <v>-</v>
      </c>
      <c r="I746" s="947"/>
      <c r="J746" s="947"/>
      <c r="K746" s="85" t="str">
        <f>IF(I746="","","-")</f>
        <v/>
      </c>
      <c r="L746" s="948">
        <v>404</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6" t="s">
        <v>426</v>
      </c>
      <c r="B747" s="346"/>
      <c r="C747" s="346"/>
      <c r="D747" s="346"/>
      <c r="E747" s="949" t="s">
        <v>664</v>
      </c>
      <c r="F747" s="947"/>
      <c r="G747" s="947"/>
      <c r="H747" s="85" t="str">
        <f>IF(E747="","","-")</f>
        <v>-</v>
      </c>
      <c r="I747" s="947"/>
      <c r="J747" s="947"/>
      <c r="K747" s="85" t="str">
        <f>IF(I747="","","-")</f>
        <v/>
      </c>
      <c r="L747" s="948">
        <v>414</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598" t="s">
        <v>301</v>
      </c>
      <c r="B748" s="599"/>
      <c r="C748" s="599"/>
      <c r="D748" s="599"/>
      <c r="E748" s="599"/>
      <c r="F748" s="600"/>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38.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303</v>
      </c>
      <c r="B787" s="613"/>
      <c r="C787" s="613"/>
      <c r="D787" s="613"/>
      <c r="E787" s="613"/>
      <c r="F787" s="614"/>
      <c r="G787" s="579" t="s">
        <v>669</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670</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671</v>
      </c>
      <c r="H789" s="655"/>
      <c r="I789" s="655"/>
      <c r="J789" s="655"/>
      <c r="K789" s="656"/>
      <c r="L789" s="648" t="s">
        <v>707</v>
      </c>
      <c r="M789" s="649"/>
      <c r="N789" s="649"/>
      <c r="O789" s="649"/>
      <c r="P789" s="649"/>
      <c r="Q789" s="649"/>
      <c r="R789" s="649"/>
      <c r="S789" s="649"/>
      <c r="T789" s="649"/>
      <c r="U789" s="649"/>
      <c r="V789" s="649"/>
      <c r="W789" s="649"/>
      <c r="X789" s="650"/>
      <c r="Y789" s="367">
        <v>45</v>
      </c>
      <c r="Z789" s="368"/>
      <c r="AA789" s="368"/>
      <c r="AB789" s="786"/>
      <c r="AC789" s="654" t="s">
        <v>671</v>
      </c>
      <c r="AD789" s="655"/>
      <c r="AE789" s="655"/>
      <c r="AF789" s="655"/>
      <c r="AG789" s="656"/>
      <c r="AH789" s="648" t="s">
        <v>707</v>
      </c>
      <c r="AI789" s="649"/>
      <c r="AJ789" s="649"/>
      <c r="AK789" s="649"/>
      <c r="AL789" s="649"/>
      <c r="AM789" s="649"/>
      <c r="AN789" s="649"/>
      <c r="AO789" s="649"/>
      <c r="AP789" s="649"/>
      <c r="AQ789" s="649"/>
      <c r="AR789" s="649"/>
      <c r="AS789" s="649"/>
      <c r="AT789" s="650"/>
      <c r="AU789" s="367">
        <v>6.3</v>
      </c>
      <c r="AV789" s="368"/>
      <c r="AW789" s="368"/>
      <c r="AX789" s="369"/>
    </row>
    <row r="790" spans="1:51" ht="24.75" customHeight="1" x14ac:dyDescent="0.15">
      <c r="A790" s="615"/>
      <c r="B790" s="616"/>
      <c r="C790" s="616"/>
      <c r="D790" s="616"/>
      <c r="E790" s="616"/>
      <c r="F790" s="617"/>
      <c r="G790" s="590" t="s">
        <v>672</v>
      </c>
      <c r="H790" s="591"/>
      <c r="I790" s="591"/>
      <c r="J790" s="591"/>
      <c r="K790" s="592"/>
      <c r="L790" s="582" t="s">
        <v>708</v>
      </c>
      <c r="M790" s="583"/>
      <c r="N790" s="583"/>
      <c r="O790" s="583"/>
      <c r="P790" s="583"/>
      <c r="Q790" s="583"/>
      <c r="R790" s="583"/>
      <c r="S790" s="583"/>
      <c r="T790" s="583"/>
      <c r="U790" s="583"/>
      <c r="V790" s="583"/>
      <c r="W790" s="583"/>
      <c r="X790" s="584"/>
      <c r="Y790" s="585">
        <v>3</v>
      </c>
      <c r="Z790" s="586"/>
      <c r="AA790" s="586"/>
      <c r="AB790" s="596"/>
      <c r="AC790" s="590" t="s">
        <v>672</v>
      </c>
      <c r="AD790" s="591"/>
      <c r="AE790" s="591"/>
      <c r="AF790" s="591"/>
      <c r="AG790" s="592"/>
      <c r="AH790" s="582" t="s">
        <v>708</v>
      </c>
      <c r="AI790" s="583"/>
      <c r="AJ790" s="583"/>
      <c r="AK790" s="583"/>
      <c r="AL790" s="583"/>
      <c r="AM790" s="583"/>
      <c r="AN790" s="583"/>
      <c r="AO790" s="583"/>
      <c r="AP790" s="583"/>
      <c r="AQ790" s="583"/>
      <c r="AR790" s="583"/>
      <c r="AS790" s="583"/>
      <c r="AT790" s="584"/>
      <c r="AU790" s="585">
        <v>0.5</v>
      </c>
      <c r="AV790" s="586"/>
      <c r="AW790" s="586"/>
      <c r="AX790" s="587"/>
    </row>
    <row r="791" spans="1:51" ht="24.75" customHeight="1" x14ac:dyDescent="0.15">
      <c r="A791" s="615"/>
      <c r="B791" s="616"/>
      <c r="C791" s="616"/>
      <c r="D791" s="616"/>
      <c r="E791" s="616"/>
      <c r="F791" s="617"/>
      <c r="G791" s="590" t="s">
        <v>673</v>
      </c>
      <c r="H791" s="591"/>
      <c r="I791" s="591"/>
      <c r="J791" s="591"/>
      <c r="K791" s="592"/>
      <c r="L791" s="582" t="s">
        <v>673</v>
      </c>
      <c r="M791" s="583"/>
      <c r="N791" s="583"/>
      <c r="O791" s="583"/>
      <c r="P791" s="583"/>
      <c r="Q791" s="583"/>
      <c r="R791" s="583"/>
      <c r="S791" s="583"/>
      <c r="T791" s="583"/>
      <c r="U791" s="583"/>
      <c r="V791" s="583"/>
      <c r="W791" s="583"/>
      <c r="X791" s="584"/>
      <c r="Y791" s="585">
        <v>5</v>
      </c>
      <c r="Z791" s="586"/>
      <c r="AA791" s="586"/>
      <c r="AB791" s="596"/>
      <c r="AC791" s="590" t="s">
        <v>673</v>
      </c>
      <c r="AD791" s="591"/>
      <c r="AE791" s="591"/>
      <c r="AF791" s="591"/>
      <c r="AG791" s="592"/>
      <c r="AH791" s="582" t="s">
        <v>673</v>
      </c>
      <c r="AI791" s="583"/>
      <c r="AJ791" s="583"/>
      <c r="AK791" s="583"/>
      <c r="AL791" s="583"/>
      <c r="AM791" s="583"/>
      <c r="AN791" s="583"/>
      <c r="AO791" s="583"/>
      <c r="AP791" s="583"/>
      <c r="AQ791" s="583"/>
      <c r="AR791" s="583"/>
      <c r="AS791" s="583"/>
      <c r="AT791" s="584"/>
      <c r="AU791" s="585">
        <v>0.7</v>
      </c>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53</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7.5</v>
      </c>
      <c r="AV799" s="813"/>
      <c r="AW799" s="813"/>
      <c r="AX799" s="815"/>
    </row>
    <row r="800" spans="1:51" ht="24.75" hidden="1" customHeight="1" x14ac:dyDescent="0.15">
      <c r="A800" s="615"/>
      <c r="B800" s="616"/>
      <c r="C800" s="616"/>
      <c r="D800" s="616"/>
      <c r="E800" s="616"/>
      <c r="F800" s="617"/>
      <c r="G800" s="818" t="s">
        <v>242</v>
      </c>
      <c r="H800" s="819"/>
      <c r="I800" s="819"/>
      <c r="J800" s="819"/>
      <c r="K800" s="819"/>
      <c r="L800" s="819"/>
      <c r="M800" s="819"/>
      <c r="N800" s="819"/>
      <c r="O800" s="819"/>
      <c r="P800" s="819"/>
      <c r="Q800" s="819"/>
      <c r="R800" s="819"/>
      <c r="S800" s="819"/>
      <c r="T800" s="819"/>
      <c r="U800" s="819"/>
      <c r="V800" s="819"/>
      <c r="W800" s="819"/>
      <c r="X800" s="819"/>
      <c r="Y800" s="819"/>
      <c r="Z800" s="819"/>
      <c r="AA800" s="819"/>
      <c r="AB800" s="820"/>
      <c r="AC800" s="818" t="s">
        <v>241</v>
      </c>
      <c r="AD800" s="819"/>
      <c r="AE800" s="819"/>
      <c r="AF800" s="819"/>
      <c r="AG800" s="819"/>
      <c r="AH800" s="819"/>
      <c r="AI800" s="819"/>
      <c r="AJ800" s="819"/>
      <c r="AK800" s="819"/>
      <c r="AL800" s="819"/>
      <c r="AM800" s="819"/>
      <c r="AN800" s="819"/>
      <c r="AO800" s="819"/>
      <c r="AP800" s="819"/>
      <c r="AQ800" s="819"/>
      <c r="AR800" s="819"/>
      <c r="AS800" s="819"/>
      <c r="AT800" s="819"/>
      <c r="AU800" s="819"/>
      <c r="AV800" s="819"/>
      <c r="AW800" s="819"/>
      <c r="AX800" s="821"/>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818" t="s">
        <v>243</v>
      </c>
      <c r="H813" s="819"/>
      <c r="I813" s="819"/>
      <c r="J813" s="819"/>
      <c r="K813" s="819"/>
      <c r="L813" s="819"/>
      <c r="M813" s="819"/>
      <c r="N813" s="819"/>
      <c r="O813" s="819"/>
      <c r="P813" s="819"/>
      <c r="Q813" s="819"/>
      <c r="R813" s="819"/>
      <c r="S813" s="819"/>
      <c r="T813" s="819"/>
      <c r="U813" s="819"/>
      <c r="V813" s="819"/>
      <c r="W813" s="819"/>
      <c r="X813" s="819"/>
      <c r="Y813" s="819"/>
      <c r="Z813" s="819"/>
      <c r="AA813" s="819"/>
      <c r="AB813" s="820"/>
      <c r="AC813" s="818" t="s">
        <v>244</v>
      </c>
      <c r="AD813" s="819"/>
      <c r="AE813" s="819"/>
      <c r="AF813" s="819"/>
      <c r="AG813" s="819"/>
      <c r="AH813" s="819"/>
      <c r="AI813" s="819"/>
      <c r="AJ813" s="819"/>
      <c r="AK813" s="819"/>
      <c r="AL813" s="819"/>
      <c r="AM813" s="819"/>
      <c r="AN813" s="819"/>
      <c r="AO813" s="819"/>
      <c r="AP813" s="819"/>
      <c r="AQ813" s="819"/>
      <c r="AR813" s="819"/>
      <c r="AS813" s="819"/>
      <c r="AT813" s="819"/>
      <c r="AU813" s="819"/>
      <c r="AV813" s="819"/>
      <c r="AW813" s="819"/>
      <c r="AX813" s="821"/>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x14ac:dyDescent="0.15">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818" t="s">
        <v>218</v>
      </c>
      <c r="H826" s="819"/>
      <c r="I826" s="819"/>
      <c r="J826" s="819"/>
      <c r="K826" s="819"/>
      <c r="L826" s="819"/>
      <c r="M826" s="819"/>
      <c r="N826" s="819"/>
      <c r="O826" s="819"/>
      <c r="P826" s="819"/>
      <c r="Q826" s="819"/>
      <c r="R826" s="819"/>
      <c r="S826" s="819"/>
      <c r="T826" s="819"/>
      <c r="U826" s="819"/>
      <c r="V826" s="819"/>
      <c r="W826" s="819"/>
      <c r="X826" s="819"/>
      <c r="Y826" s="819"/>
      <c r="Z826" s="819"/>
      <c r="AA826" s="819"/>
      <c r="AB826" s="820"/>
      <c r="AC826" s="818" t="s">
        <v>177</v>
      </c>
      <c r="AD826" s="819"/>
      <c r="AE826" s="819"/>
      <c r="AF826" s="819"/>
      <c r="AG826" s="819"/>
      <c r="AH826" s="819"/>
      <c r="AI826" s="819"/>
      <c r="AJ826" s="819"/>
      <c r="AK826" s="819"/>
      <c r="AL826" s="819"/>
      <c r="AM826" s="819"/>
      <c r="AN826" s="819"/>
      <c r="AO826" s="819"/>
      <c r="AP826" s="819"/>
      <c r="AQ826" s="819"/>
      <c r="AR826" s="819"/>
      <c r="AS826" s="819"/>
      <c r="AT826" s="819"/>
      <c r="AU826" s="819"/>
      <c r="AV826" s="819"/>
      <c r="AW826" s="819"/>
      <c r="AX826" s="821"/>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80.25" customHeight="1" x14ac:dyDescent="0.15">
      <c r="A845" s="355">
        <v>1</v>
      </c>
      <c r="B845" s="355">
        <v>1</v>
      </c>
      <c r="C845" s="343" t="s">
        <v>674</v>
      </c>
      <c r="D845" s="328"/>
      <c r="E845" s="328"/>
      <c r="F845" s="328"/>
      <c r="G845" s="328"/>
      <c r="H845" s="328"/>
      <c r="I845" s="328"/>
      <c r="J845" s="329">
        <v>6010405010430</v>
      </c>
      <c r="K845" s="330"/>
      <c r="L845" s="330"/>
      <c r="M845" s="330"/>
      <c r="N845" s="330"/>
      <c r="O845" s="330"/>
      <c r="P845" s="893" t="s">
        <v>675</v>
      </c>
      <c r="Q845" s="894"/>
      <c r="R845" s="894"/>
      <c r="S845" s="894"/>
      <c r="T845" s="894"/>
      <c r="U845" s="894"/>
      <c r="V845" s="894"/>
      <c r="W845" s="894"/>
      <c r="X845" s="894"/>
      <c r="Y845" s="332">
        <v>53</v>
      </c>
      <c r="Z845" s="333"/>
      <c r="AA845" s="333"/>
      <c r="AB845" s="334"/>
      <c r="AC845" s="889" t="s">
        <v>676</v>
      </c>
      <c r="AD845" s="889"/>
      <c r="AE845" s="889"/>
      <c r="AF845" s="889"/>
      <c r="AG845" s="889"/>
      <c r="AH845" s="337">
        <v>1</v>
      </c>
      <c r="AI845" s="338"/>
      <c r="AJ845" s="338"/>
      <c r="AK845" s="338"/>
      <c r="AL845" s="339">
        <v>93</v>
      </c>
      <c r="AM845" s="340"/>
      <c r="AN845" s="340"/>
      <c r="AO845" s="341"/>
      <c r="AP845" s="342" t="s">
        <v>323</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120.75" customHeight="1" x14ac:dyDescent="0.15">
      <c r="A878" s="355">
        <v>1</v>
      </c>
      <c r="B878" s="355">
        <v>1</v>
      </c>
      <c r="C878" s="343" t="s">
        <v>677</v>
      </c>
      <c r="D878" s="328"/>
      <c r="E878" s="328"/>
      <c r="F878" s="328"/>
      <c r="G878" s="328"/>
      <c r="H878" s="328"/>
      <c r="I878" s="328"/>
      <c r="J878" s="329">
        <v>9010005016841</v>
      </c>
      <c r="K878" s="330"/>
      <c r="L878" s="330"/>
      <c r="M878" s="330"/>
      <c r="N878" s="330"/>
      <c r="O878" s="330"/>
      <c r="P878" s="893" t="s">
        <v>678</v>
      </c>
      <c r="Q878" s="894"/>
      <c r="R878" s="894"/>
      <c r="S878" s="894"/>
      <c r="T878" s="894"/>
      <c r="U878" s="894"/>
      <c r="V878" s="894"/>
      <c r="W878" s="894"/>
      <c r="X878" s="894"/>
      <c r="Y878" s="332">
        <v>7.5</v>
      </c>
      <c r="Z878" s="333"/>
      <c r="AA878" s="333"/>
      <c r="AB878" s="334"/>
      <c r="AC878" s="889" t="s">
        <v>79</v>
      </c>
      <c r="AD878" s="889"/>
      <c r="AE878" s="889"/>
      <c r="AF878" s="889"/>
      <c r="AG878" s="889"/>
      <c r="AH878" s="337" t="s">
        <v>323</v>
      </c>
      <c r="AI878" s="338"/>
      <c r="AJ878" s="338"/>
      <c r="AK878" s="338"/>
      <c r="AL878" s="339" t="s">
        <v>323</v>
      </c>
      <c r="AM878" s="340"/>
      <c r="AN878" s="340"/>
      <c r="AO878" s="341"/>
      <c r="AP878" s="342" t="s">
        <v>323</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t="s">
        <v>636</v>
      </c>
      <c r="F1110" s="354"/>
      <c r="G1110" s="354"/>
      <c r="H1110" s="354"/>
      <c r="I1110" s="354"/>
      <c r="J1110" s="329" t="s">
        <v>636</v>
      </c>
      <c r="K1110" s="330"/>
      <c r="L1110" s="330"/>
      <c r="M1110" s="330"/>
      <c r="N1110" s="330"/>
      <c r="O1110" s="330"/>
      <c r="P1110" s="331" t="s">
        <v>636</v>
      </c>
      <c r="Q1110" s="331"/>
      <c r="R1110" s="331"/>
      <c r="S1110" s="331"/>
      <c r="T1110" s="331"/>
      <c r="U1110" s="331"/>
      <c r="V1110" s="331"/>
      <c r="W1110" s="331"/>
      <c r="X1110" s="331"/>
      <c r="Y1110" s="332" t="s">
        <v>636</v>
      </c>
      <c r="Z1110" s="333"/>
      <c r="AA1110" s="333"/>
      <c r="AB1110" s="334"/>
      <c r="AC1110" s="335" t="s">
        <v>636</v>
      </c>
      <c r="AD1110" s="336"/>
      <c r="AE1110" s="336"/>
      <c r="AF1110" s="336"/>
      <c r="AG1110" s="336"/>
      <c r="AH1110" s="337" t="s">
        <v>636</v>
      </c>
      <c r="AI1110" s="338"/>
      <c r="AJ1110" s="338"/>
      <c r="AK1110" s="338"/>
      <c r="AL1110" s="339" t="s">
        <v>636</v>
      </c>
      <c r="AM1110" s="340"/>
      <c r="AN1110" s="340"/>
      <c r="AO1110" s="341"/>
      <c r="AP1110" s="342" t="s">
        <v>636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3" priority="14023">
      <formula>IF(RIGHT(TEXT(P14,"0.#"),1)=".",FALSE,TRUE)</formula>
    </cfRule>
    <cfRule type="expression" dxfId="2112" priority="14024">
      <formula>IF(RIGHT(TEXT(P14,"0.#"),1)=".",TRUE,FALSE)</formula>
    </cfRule>
  </conditionalFormatting>
  <conditionalFormatting sqref="AE32">
    <cfRule type="expression" dxfId="2111" priority="14013">
      <formula>IF(RIGHT(TEXT(AE32,"0.#"),1)=".",FALSE,TRUE)</formula>
    </cfRule>
    <cfRule type="expression" dxfId="2110" priority="14014">
      <formula>IF(RIGHT(TEXT(AE32,"0.#"),1)=".",TRUE,FALSE)</formula>
    </cfRule>
  </conditionalFormatting>
  <conditionalFormatting sqref="P18:AX18">
    <cfRule type="expression" dxfId="2109" priority="13899">
      <formula>IF(RIGHT(TEXT(P18,"0.#"),1)=".",FALSE,TRUE)</formula>
    </cfRule>
    <cfRule type="expression" dxfId="2108" priority="13900">
      <formula>IF(RIGHT(TEXT(P18,"0.#"),1)=".",TRUE,FALSE)</formula>
    </cfRule>
  </conditionalFormatting>
  <conditionalFormatting sqref="Y799">
    <cfRule type="expression" dxfId="2107" priority="13891">
      <formula>IF(RIGHT(TEXT(Y799,"0.#"),1)=".",FALSE,TRUE)</formula>
    </cfRule>
    <cfRule type="expression" dxfId="2106" priority="13892">
      <formula>IF(RIGHT(TEXT(Y799,"0.#"),1)=".",TRUE,FALSE)</formula>
    </cfRule>
  </conditionalFormatting>
  <conditionalFormatting sqref="Y830:Y837 Y828 Y817:Y824 Y815 Y804:Y811 Y802">
    <cfRule type="expression" dxfId="2105" priority="13673">
      <formula>IF(RIGHT(TEXT(Y802,"0.#"),1)=".",FALSE,TRUE)</formula>
    </cfRule>
    <cfRule type="expression" dxfId="2104" priority="13674">
      <formula>IF(RIGHT(TEXT(Y802,"0.#"),1)=".",TRUE,FALSE)</formula>
    </cfRule>
  </conditionalFormatting>
  <conditionalFormatting sqref="P16:AQ17 P15:AX15 P13:AX13">
    <cfRule type="expression" dxfId="2103" priority="13721">
      <formula>IF(RIGHT(TEXT(P13,"0.#"),1)=".",FALSE,TRUE)</formula>
    </cfRule>
    <cfRule type="expression" dxfId="2102" priority="13722">
      <formula>IF(RIGHT(TEXT(P13,"0.#"),1)=".",TRUE,FALSE)</formula>
    </cfRule>
  </conditionalFormatting>
  <conditionalFormatting sqref="P19:AJ19">
    <cfRule type="expression" dxfId="2101" priority="13719">
      <formula>IF(RIGHT(TEXT(P19,"0.#"),1)=".",FALSE,TRUE)</formula>
    </cfRule>
    <cfRule type="expression" dxfId="2100" priority="13720">
      <formula>IF(RIGHT(TEXT(P19,"0.#"),1)=".",TRUE,FALSE)</formula>
    </cfRule>
  </conditionalFormatting>
  <conditionalFormatting sqref="AE101 AQ101">
    <cfRule type="expression" dxfId="2099" priority="13711">
      <formula>IF(RIGHT(TEXT(AE101,"0.#"),1)=".",FALSE,TRUE)</formula>
    </cfRule>
    <cfRule type="expression" dxfId="2098" priority="13712">
      <formula>IF(RIGHT(TEXT(AE101,"0.#"),1)=".",TRUE,FALSE)</formula>
    </cfRule>
  </conditionalFormatting>
  <conditionalFormatting sqref="Y792:Y798">
    <cfRule type="expression" dxfId="2097" priority="13697">
      <formula>IF(RIGHT(TEXT(Y792,"0.#"),1)=".",FALSE,TRUE)</formula>
    </cfRule>
    <cfRule type="expression" dxfId="2096" priority="13698">
      <formula>IF(RIGHT(TEXT(Y792,"0.#"),1)=".",TRUE,FALSE)</formula>
    </cfRule>
  </conditionalFormatting>
  <conditionalFormatting sqref="AU799">
    <cfRule type="expression" dxfId="2095" priority="13693">
      <formula>IF(RIGHT(TEXT(AU799,"0.#"),1)=".",FALSE,TRUE)</formula>
    </cfRule>
    <cfRule type="expression" dxfId="2094" priority="13694">
      <formula>IF(RIGHT(TEXT(AU799,"0.#"),1)=".",TRUE,FALSE)</formula>
    </cfRule>
  </conditionalFormatting>
  <conditionalFormatting sqref="AU792:AU798">
    <cfRule type="expression" dxfId="2093" priority="13691">
      <formula>IF(RIGHT(TEXT(AU792,"0.#"),1)=".",FALSE,TRUE)</formula>
    </cfRule>
    <cfRule type="expression" dxfId="2092" priority="13692">
      <formula>IF(RIGHT(TEXT(AU792,"0.#"),1)=".",TRUE,FALSE)</formula>
    </cfRule>
  </conditionalFormatting>
  <conditionalFormatting sqref="Y829 Y816 Y803">
    <cfRule type="expression" dxfId="2091" priority="13677">
      <formula>IF(RIGHT(TEXT(Y803,"0.#"),1)=".",FALSE,TRUE)</formula>
    </cfRule>
    <cfRule type="expression" dxfId="2090" priority="13678">
      <formula>IF(RIGHT(TEXT(Y803,"0.#"),1)=".",TRUE,FALSE)</formula>
    </cfRule>
  </conditionalFormatting>
  <conditionalFormatting sqref="Y838 Y825 Y812">
    <cfRule type="expression" dxfId="2089" priority="13675">
      <formula>IF(RIGHT(TEXT(Y812,"0.#"),1)=".",FALSE,TRUE)</formula>
    </cfRule>
    <cfRule type="expression" dxfId="2088" priority="13676">
      <formula>IF(RIGHT(TEXT(Y812,"0.#"),1)=".",TRUE,FALSE)</formula>
    </cfRule>
  </conditionalFormatting>
  <conditionalFormatting sqref="AU829 AU816 AU803">
    <cfRule type="expression" dxfId="2087" priority="13671">
      <formula>IF(RIGHT(TEXT(AU803,"0.#"),1)=".",FALSE,TRUE)</formula>
    </cfRule>
    <cfRule type="expression" dxfId="2086" priority="13672">
      <formula>IF(RIGHT(TEXT(AU803,"0.#"),1)=".",TRUE,FALSE)</formula>
    </cfRule>
  </conditionalFormatting>
  <conditionalFormatting sqref="AU838 AU825 AU812">
    <cfRule type="expression" dxfId="2085" priority="13669">
      <formula>IF(RIGHT(TEXT(AU812,"0.#"),1)=".",FALSE,TRUE)</formula>
    </cfRule>
    <cfRule type="expression" dxfId="2084" priority="13670">
      <formula>IF(RIGHT(TEXT(AU812,"0.#"),1)=".",TRUE,FALSE)</formula>
    </cfRule>
  </conditionalFormatting>
  <conditionalFormatting sqref="AU830:AU837 AU828 AU817:AU824 AU815 AU804:AU811 AU802">
    <cfRule type="expression" dxfId="2083" priority="13667">
      <formula>IF(RIGHT(TEXT(AU802,"0.#"),1)=".",FALSE,TRUE)</formula>
    </cfRule>
    <cfRule type="expression" dxfId="2082" priority="13668">
      <formula>IF(RIGHT(TEXT(AU802,"0.#"),1)=".",TRUE,FALSE)</formula>
    </cfRule>
  </conditionalFormatting>
  <conditionalFormatting sqref="AM87">
    <cfRule type="expression" dxfId="2081" priority="13321">
      <formula>IF(RIGHT(TEXT(AM87,"0.#"),1)=".",FALSE,TRUE)</formula>
    </cfRule>
    <cfRule type="expression" dxfId="2080" priority="13322">
      <formula>IF(RIGHT(TEXT(AM87,"0.#"),1)=".",TRUE,FALSE)</formula>
    </cfRule>
  </conditionalFormatting>
  <conditionalFormatting sqref="AE55">
    <cfRule type="expression" dxfId="2079" priority="13389">
      <formula>IF(RIGHT(TEXT(AE55,"0.#"),1)=".",FALSE,TRUE)</formula>
    </cfRule>
    <cfRule type="expression" dxfId="2078" priority="13390">
      <formula>IF(RIGHT(TEXT(AE55,"0.#"),1)=".",TRUE,FALSE)</formula>
    </cfRule>
  </conditionalFormatting>
  <conditionalFormatting sqref="AI55">
    <cfRule type="expression" dxfId="2077" priority="13387">
      <formula>IF(RIGHT(TEXT(AI55,"0.#"),1)=".",FALSE,TRUE)</formula>
    </cfRule>
    <cfRule type="expression" dxfId="2076" priority="13388">
      <formula>IF(RIGHT(TEXT(AI55,"0.#"),1)=".",TRUE,FALSE)</formula>
    </cfRule>
  </conditionalFormatting>
  <conditionalFormatting sqref="AM34">
    <cfRule type="expression" dxfId="2075" priority="13467">
      <formula>IF(RIGHT(TEXT(AM34,"0.#"),1)=".",FALSE,TRUE)</formula>
    </cfRule>
    <cfRule type="expression" dxfId="2074" priority="13468">
      <formula>IF(RIGHT(TEXT(AM34,"0.#"),1)=".",TRUE,FALSE)</formula>
    </cfRule>
  </conditionalFormatting>
  <conditionalFormatting sqref="AE33">
    <cfRule type="expression" dxfId="2073" priority="13481">
      <formula>IF(RIGHT(TEXT(AE33,"0.#"),1)=".",FALSE,TRUE)</formula>
    </cfRule>
    <cfRule type="expression" dxfId="2072" priority="13482">
      <formula>IF(RIGHT(TEXT(AE33,"0.#"),1)=".",TRUE,FALSE)</formula>
    </cfRule>
  </conditionalFormatting>
  <conditionalFormatting sqref="AE34">
    <cfRule type="expression" dxfId="2071" priority="13479">
      <formula>IF(RIGHT(TEXT(AE34,"0.#"),1)=".",FALSE,TRUE)</formula>
    </cfRule>
    <cfRule type="expression" dxfId="2070" priority="13480">
      <formula>IF(RIGHT(TEXT(AE34,"0.#"),1)=".",TRUE,FALSE)</formula>
    </cfRule>
  </conditionalFormatting>
  <conditionalFormatting sqref="AI34">
    <cfRule type="expression" dxfId="2069" priority="13477">
      <formula>IF(RIGHT(TEXT(AI34,"0.#"),1)=".",FALSE,TRUE)</formula>
    </cfRule>
    <cfRule type="expression" dxfId="2068" priority="13478">
      <formula>IF(RIGHT(TEXT(AI34,"0.#"),1)=".",TRUE,FALSE)</formula>
    </cfRule>
  </conditionalFormatting>
  <conditionalFormatting sqref="AI33">
    <cfRule type="expression" dxfId="2067" priority="13475">
      <formula>IF(RIGHT(TEXT(AI33,"0.#"),1)=".",FALSE,TRUE)</formula>
    </cfRule>
    <cfRule type="expression" dxfId="2066" priority="13476">
      <formula>IF(RIGHT(TEXT(AI33,"0.#"),1)=".",TRUE,FALSE)</formula>
    </cfRule>
  </conditionalFormatting>
  <conditionalFormatting sqref="AI32">
    <cfRule type="expression" dxfId="2065" priority="13473">
      <formula>IF(RIGHT(TEXT(AI32,"0.#"),1)=".",FALSE,TRUE)</formula>
    </cfRule>
    <cfRule type="expression" dxfId="2064" priority="13474">
      <formula>IF(RIGHT(TEXT(AI32,"0.#"),1)=".",TRUE,FALSE)</formula>
    </cfRule>
  </conditionalFormatting>
  <conditionalFormatting sqref="AM32">
    <cfRule type="expression" dxfId="2063" priority="13471">
      <formula>IF(RIGHT(TEXT(AM32,"0.#"),1)=".",FALSE,TRUE)</formula>
    </cfRule>
    <cfRule type="expression" dxfId="2062" priority="13472">
      <formula>IF(RIGHT(TEXT(AM32,"0.#"),1)=".",TRUE,FALSE)</formula>
    </cfRule>
  </conditionalFormatting>
  <conditionalFormatting sqref="AM33">
    <cfRule type="expression" dxfId="2061" priority="13469">
      <formula>IF(RIGHT(TEXT(AM33,"0.#"),1)=".",FALSE,TRUE)</formula>
    </cfRule>
    <cfRule type="expression" dxfId="2060" priority="13470">
      <formula>IF(RIGHT(TEXT(AM33,"0.#"),1)=".",TRUE,FALSE)</formula>
    </cfRule>
  </conditionalFormatting>
  <conditionalFormatting sqref="AQ32:AQ34">
    <cfRule type="expression" dxfId="2059" priority="13461">
      <formula>IF(RIGHT(TEXT(AQ32,"0.#"),1)=".",FALSE,TRUE)</formula>
    </cfRule>
    <cfRule type="expression" dxfId="2058" priority="13462">
      <formula>IF(RIGHT(TEXT(AQ32,"0.#"),1)=".",TRUE,FALSE)</formula>
    </cfRule>
  </conditionalFormatting>
  <conditionalFormatting sqref="AU32:AU34">
    <cfRule type="expression" dxfId="2057" priority="13459">
      <formula>IF(RIGHT(TEXT(AU32,"0.#"),1)=".",FALSE,TRUE)</formula>
    </cfRule>
    <cfRule type="expression" dxfId="2056" priority="13460">
      <formula>IF(RIGHT(TEXT(AU32,"0.#"),1)=".",TRUE,FALSE)</formula>
    </cfRule>
  </conditionalFormatting>
  <conditionalFormatting sqref="AE53">
    <cfRule type="expression" dxfId="2055" priority="13393">
      <formula>IF(RIGHT(TEXT(AE53,"0.#"),1)=".",FALSE,TRUE)</formula>
    </cfRule>
    <cfRule type="expression" dxfId="2054" priority="13394">
      <formula>IF(RIGHT(TEXT(AE53,"0.#"),1)=".",TRUE,FALSE)</formula>
    </cfRule>
  </conditionalFormatting>
  <conditionalFormatting sqref="AE54">
    <cfRule type="expression" dxfId="2053" priority="13391">
      <formula>IF(RIGHT(TEXT(AE54,"0.#"),1)=".",FALSE,TRUE)</formula>
    </cfRule>
    <cfRule type="expression" dxfId="2052" priority="13392">
      <formula>IF(RIGHT(TEXT(AE54,"0.#"),1)=".",TRUE,FALSE)</formula>
    </cfRule>
  </conditionalFormatting>
  <conditionalFormatting sqref="AI54">
    <cfRule type="expression" dxfId="2051" priority="13385">
      <formula>IF(RIGHT(TEXT(AI54,"0.#"),1)=".",FALSE,TRUE)</formula>
    </cfRule>
    <cfRule type="expression" dxfId="2050" priority="13386">
      <formula>IF(RIGHT(TEXT(AI54,"0.#"),1)=".",TRUE,FALSE)</formula>
    </cfRule>
  </conditionalFormatting>
  <conditionalFormatting sqref="AI53">
    <cfRule type="expression" dxfId="2049" priority="13383">
      <formula>IF(RIGHT(TEXT(AI53,"0.#"),1)=".",FALSE,TRUE)</formula>
    </cfRule>
    <cfRule type="expression" dxfId="2048" priority="13384">
      <formula>IF(RIGHT(TEXT(AI53,"0.#"),1)=".",TRUE,FALSE)</formula>
    </cfRule>
  </conditionalFormatting>
  <conditionalFormatting sqref="AM53">
    <cfRule type="expression" dxfId="2047" priority="13381">
      <formula>IF(RIGHT(TEXT(AM53,"0.#"),1)=".",FALSE,TRUE)</formula>
    </cfRule>
    <cfRule type="expression" dxfId="2046" priority="13382">
      <formula>IF(RIGHT(TEXT(AM53,"0.#"),1)=".",TRUE,FALSE)</formula>
    </cfRule>
  </conditionalFormatting>
  <conditionalFormatting sqref="AM54">
    <cfRule type="expression" dxfId="2045" priority="13379">
      <formula>IF(RIGHT(TEXT(AM54,"0.#"),1)=".",FALSE,TRUE)</formula>
    </cfRule>
    <cfRule type="expression" dxfId="2044" priority="13380">
      <formula>IF(RIGHT(TEXT(AM54,"0.#"),1)=".",TRUE,FALSE)</formula>
    </cfRule>
  </conditionalFormatting>
  <conditionalFormatting sqref="AM55">
    <cfRule type="expression" dxfId="2043" priority="13377">
      <formula>IF(RIGHT(TEXT(AM55,"0.#"),1)=".",FALSE,TRUE)</formula>
    </cfRule>
    <cfRule type="expression" dxfId="2042" priority="13378">
      <formula>IF(RIGHT(TEXT(AM55,"0.#"),1)=".",TRUE,FALSE)</formula>
    </cfRule>
  </conditionalFormatting>
  <conditionalFormatting sqref="AE60">
    <cfRule type="expression" dxfId="2041" priority="13363">
      <formula>IF(RIGHT(TEXT(AE60,"0.#"),1)=".",FALSE,TRUE)</formula>
    </cfRule>
    <cfRule type="expression" dxfId="2040" priority="13364">
      <formula>IF(RIGHT(TEXT(AE60,"0.#"),1)=".",TRUE,FALSE)</formula>
    </cfRule>
  </conditionalFormatting>
  <conditionalFormatting sqref="AE61">
    <cfRule type="expression" dxfId="2039" priority="13361">
      <formula>IF(RIGHT(TEXT(AE61,"0.#"),1)=".",FALSE,TRUE)</formula>
    </cfRule>
    <cfRule type="expression" dxfId="2038" priority="13362">
      <formula>IF(RIGHT(TEXT(AE61,"0.#"),1)=".",TRUE,FALSE)</formula>
    </cfRule>
  </conditionalFormatting>
  <conditionalFormatting sqref="AE62">
    <cfRule type="expression" dxfId="2037" priority="13359">
      <formula>IF(RIGHT(TEXT(AE62,"0.#"),1)=".",FALSE,TRUE)</formula>
    </cfRule>
    <cfRule type="expression" dxfId="2036" priority="13360">
      <formula>IF(RIGHT(TEXT(AE62,"0.#"),1)=".",TRUE,FALSE)</formula>
    </cfRule>
  </conditionalFormatting>
  <conditionalFormatting sqref="AI62">
    <cfRule type="expression" dxfId="2035" priority="13357">
      <formula>IF(RIGHT(TEXT(AI62,"0.#"),1)=".",FALSE,TRUE)</formula>
    </cfRule>
    <cfRule type="expression" dxfId="2034" priority="13358">
      <formula>IF(RIGHT(TEXT(AI62,"0.#"),1)=".",TRUE,FALSE)</formula>
    </cfRule>
  </conditionalFormatting>
  <conditionalFormatting sqref="AI61">
    <cfRule type="expression" dxfId="2033" priority="13355">
      <formula>IF(RIGHT(TEXT(AI61,"0.#"),1)=".",FALSE,TRUE)</formula>
    </cfRule>
    <cfRule type="expression" dxfId="2032" priority="13356">
      <formula>IF(RIGHT(TEXT(AI61,"0.#"),1)=".",TRUE,FALSE)</formula>
    </cfRule>
  </conditionalFormatting>
  <conditionalFormatting sqref="AI60">
    <cfRule type="expression" dxfId="2031" priority="13353">
      <formula>IF(RIGHT(TEXT(AI60,"0.#"),1)=".",FALSE,TRUE)</formula>
    </cfRule>
    <cfRule type="expression" dxfId="2030" priority="13354">
      <formula>IF(RIGHT(TEXT(AI60,"0.#"),1)=".",TRUE,FALSE)</formula>
    </cfRule>
  </conditionalFormatting>
  <conditionalFormatting sqref="AM60">
    <cfRule type="expression" dxfId="2029" priority="13351">
      <formula>IF(RIGHT(TEXT(AM60,"0.#"),1)=".",FALSE,TRUE)</formula>
    </cfRule>
    <cfRule type="expression" dxfId="2028" priority="13352">
      <formula>IF(RIGHT(TEXT(AM60,"0.#"),1)=".",TRUE,FALSE)</formula>
    </cfRule>
  </conditionalFormatting>
  <conditionalFormatting sqref="AM61">
    <cfRule type="expression" dxfId="2027" priority="13349">
      <formula>IF(RIGHT(TEXT(AM61,"0.#"),1)=".",FALSE,TRUE)</formula>
    </cfRule>
    <cfRule type="expression" dxfId="2026" priority="13350">
      <formula>IF(RIGHT(TEXT(AM61,"0.#"),1)=".",TRUE,FALSE)</formula>
    </cfRule>
  </conditionalFormatting>
  <conditionalFormatting sqref="AM62">
    <cfRule type="expression" dxfId="2025" priority="13347">
      <formula>IF(RIGHT(TEXT(AM62,"0.#"),1)=".",FALSE,TRUE)</formula>
    </cfRule>
    <cfRule type="expression" dxfId="2024" priority="13348">
      <formula>IF(RIGHT(TEXT(AM62,"0.#"),1)=".",TRUE,FALSE)</formula>
    </cfRule>
  </conditionalFormatting>
  <conditionalFormatting sqref="AE87">
    <cfRule type="expression" dxfId="2023" priority="13333">
      <formula>IF(RIGHT(TEXT(AE87,"0.#"),1)=".",FALSE,TRUE)</formula>
    </cfRule>
    <cfRule type="expression" dxfId="2022" priority="13334">
      <formula>IF(RIGHT(TEXT(AE87,"0.#"),1)=".",TRUE,FALSE)</formula>
    </cfRule>
  </conditionalFormatting>
  <conditionalFormatting sqref="AE88">
    <cfRule type="expression" dxfId="2021" priority="13331">
      <formula>IF(RIGHT(TEXT(AE88,"0.#"),1)=".",FALSE,TRUE)</formula>
    </cfRule>
    <cfRule type="expression" dxfId="2020" priority="13332">
      <formula>IF(RIGHT(TEXT(AE88,"0.#"),1)=".",TRUE,FALSE)</formula>
    </cfRule>
  </conditionalFormatting>
  <conditionalFormatting sqref="AE89">
    <cfRule type="expression" dxfId="2019" priority="13329">
      <formula>IF(RIGHT(TEXT(AE89,"0.#"),1)=".",FALSE,TRUE)</formula>
    </cfRule>
    <cfRule type="expression" dxfId="2018" priority="13330">
      <formula>IF(RIGHT(TEXT(AE89,"0.#"),1)=".",TRUE,FALSE)</formula>
    </cfRule>
  </conditionalFormatting>
  <conditionalFormatting sqref="AI89">
    <cfRule type="expression" dxfId="2017" priority="13327">
      <formula>IF(RIGHT(TEXT(AI89,"0.#"),1)=".",FALSE,TRUE)</formula>
    </cfRule>
    <cfRule type="expression" dxfId="2016" priority="13328">
      <formula>IF(RIGHT(TEXT(AI89,"0.#"),1)=".",TRUE,FALSE)</formula>
    </cfRule>
  </conditionalFormatting>
  <conditionalFormatting sqref="AI88">
    <cfRule type="expression" dxfId="2015" priority="13325">
      <formula>IF(RIGHT(TEXT(AI88,"0.#"),1)=".",FALSE,TRUE)</formula>
    </cfRule>
    <cfRule type="expression" dxfId="2014" priority="13326">
      <formula>IF(RIGHT(TEXT(AI88,"0.#"),1)=".",TRUE,FALSE)</formula>
    </cfRule>
  </conditionalFormatting>
  <conditionalFormatting sqref="AI87">
    <cfRule type="expression" dxfId="2013" priority="13323">
      <formula>IF(RIGHT(TEXT(AI87,"0.#"),1)=".",FALSE,TRUE)</formula>
    </cfRule>
    <cfRule type="expression" dxfId="2012" priority="13324">
      <formula>IF(RIGHT(TEXT(AI87,"0.#"),1)=".",TRUE,FALSE)</formula>
    </cfRule>
  </conditionalFormatting>
  <conditionalFormatting sqref="AM88">
    <cfRule type="expression" dxfId="2011" priority="13319">
      <formula>IF(RIGHT(TEXT(AM88,"0.#"),1)=".",FALSE,TRUE)</formula>
    </cfRule>
    <cfRule type="expression" dxfId="2010" priority="13320">
      <formula>IF(RIGHT(TEXT(AM88,"0.#"),1)=".",TRUE,FALSE)</formula>
    </cfRule>
  </conditionalFormatting>
  <conditionalFormatting sqref="AM89">
    <cfRule type="expression" dxfId="2009" priority="13317">
      <formula>IF(RIGHT(TEXT(AM89,"0.#"),1)=".",FALSE,TRUE)</formula>
    </cfRule>
    <cfRule type="expression" dxfId="2008" priority="13318">
      <formula>IF(RIGHT(TEXT(AM89,"0.#"),1)=".",TRUE,FALSE)</formula>
    </cfRule>
  </conditionalFormatting>
  <conditionalFormatting sqref="AE92">
    <cfRule type="expression" dxfId="2007" priority="13303">
      <formula>IF(RIGHT(TEXT(AE92,"0.#"),1)=".",FALSE,TRUE)</formula>
    </cfRule>
    <cfRule type="expression" dxfId="2006" priority="13304">
      <formula>IF(RIGHT(TEXT(AE92,"0.#"),1)=".",TRUE,FALSE)</formula>
    </cfRule>
  </conditionalFormatting>
  <conditionalFormatting sqref="AE93">
    <cfRule type="expression" dxfId="2005" priority="13301">
      <formula>IF(RIGHT(TEXT(AE93,"0.#"),1)=".",FALSE,TRUE)</formula>
    </cfRule>
    <cfRule type="expression" dxfId="2004" priority="13302">
      <formula>IF(RIGHT(TEXT(AE93,"0.#"),1)=".",TRUE,FALSE)</formula>
    </cfRule>
  </conditionalFormatting>
  <conditionalFormatting sqref="AE94">
    <cfRule type="expression" dxfId="2003" priority="13299">
      <formula>IF(RIGHT(TEXT(AE94,"0.#"),1)=".",FALSE,TRUE)</formula>
    </cfRule>
    <cfRule type="expression" dxfId="2002" priority="13300">
      <formula>IF(RIGHT(TEXT(AE94,"0.#"),1)=".",TRUE,FALSE)</formula>
    </cfRule>
  </conditionalFormatting>
  <conditionalFormatting sqref="AI94">
    <cfRule type="expression" dxfId="2001" priority="13297">
      <formula>IF(RIGHT(TEXT(AI94,"0.#"),1)=".",FALSE,TRUE)</formula>
    </cfRule>
    <cfRule type="expression" dxfId="2000" priority="13298">
      <formula>IF(RIGHT(TEXT(AI94,"0.#"),1)=".",TRUE,FALSE)</formula>
    </cfRule>
  </conditionalFormatting>
  <conditionalFormatting sqref="AI93">
    <cfRule type="expression" dxfId="1999" priority="13295">
      <formula>IF(RIGHT(TEXT(AI93,"0.#"),1)=".",FALSE,TRUE)</formula>
    </cfRule>
    <cfRule type="expression" dxfId="1998" priority="13296">
      <formula>IF(RIGHT(TEXT(AI93,"0.#"),1)=".",TRUE,FALSE)</formula>
    </cfRule>
  </conditionalFormatting>
  <conditionalFormatting sqref="AI92">
    <cfRule type="expression" dxfId="1997" priority="13293">
      <formula>IF(RIGHT(TEXT(AI92,"0.#"),1)=".",FALSE,TRUE)</formula>
    </cfRule>
    <cfRule type="expression" dxfId="1996" priority="13294">
      <formula>IF(RIGHT(TEXT(AI92,"0.#"),1)=".",TRUE,FALSE)</formula>
    </cfRule>
  </conditionalFormatting>
  <conditionalFormatting sqref="AM92">
    <cfRule type="expression" dxfId="1995" priority="13291">
      <formula>IF(RIGHT(TEXT(AM92,"0.#"),1)=".",FALSE,TRUE)</formula>
    </cfRule>
    <cfRule type="expression" dxfId="1994" priority="13292">
      <formula>IF(RIGHT(TEXT(AM92,"0.#"),1)=".",TRUE,FALSE)</formula>
    </cfRule>
  </conditionalFormatting>
  <conditionalFormatting sqref="AM93">
    <cfRule type="expression" dxfId="1993" priority="13289">
      <formula>IF(RIGHT(TEXT(AM93,"0.#"),1)=".",FALSE,TRUE)</formula>
    </cfRule>
    <cfRule type="expression" dxfId="1992" priority="13290">
      <formula>IF(RIGHT(TEXT(AM93,"0.#"),1)=".",TRUE,FALSE)</formula>
    </cfRule>
  </conditionalFormatting>
  <conditionalFormatting sqref="AM94">
    <cfRule type="expression" dxfId="1991" priority="13287">
      <formula>IF(RIGHT(TEXT(AM94,"0.#"),1)=".",FALSE,TRUE)</formula>
    </cfRule>
    <cfRule type="expression" dxfId="1990" priority="13288">
      <formula>IF(RIGHT(TEXT(AM94,"0.#"),1)=".",TRUE,FALSE)</formula>
    </cfRule>
  </conditionalFormatting>
  <conditionalFormatting sqref="AE97">
    <cfRule type="expression" dxfId="1989" priority="13273">
      <formula>IF(RIGHT(TEXT(AE97,"0.#"),1)=".",FALSE,TRUE)</formula>
    </cfRule>
    <cfRule type="expression" dxfId="1988" priority="13274">
      <formula>IF(RIGHT(TEXT(AE97,"0.#"),1)=".",TRUE,FALSE)</formula>
    </cfRule>
  </conditionalFormatting>
  <conditionalFormatting sqref="AE98">
    <cfRule type="expression" dxfId="1987" priority="13271">
      <formula>IF(RIGHT(TEXT(AE98,"0.#"),1)=".",FALSE,TRUE)</formula>
    </cfRule>
    <cfRule type="expression" dxfId="1986" priority="13272">
      <formula>IF(RIGHT(TEXT(AE98,"0.#"),1)=".",TRUE,FALSE)</formula>
    </cfRule>
  </conditionalFormatting>
  <conditionalFormatting sqref="AE99">
    <cfRule type="expression" dxfId="1985" priority="13269">
      <formula>IF(RIGHT(TEXT(AE99,"0.#"),1)=".",FALSE,TRUE)</formula>
    </cfRule>
    <cfRule type="expression" dxfId="1984" priority="13270">
      <formula>IF(RIGHT(TEXT(AE99,"0.#"),1)=".",TRUE,FALSE)</formula>
    </cfRule>
  </conditionalFormatting>
  <conditionalFormatting sqref="AI99">
    <cfRule type="expression" dxfId="1983" priority="13267">
      <formula>IF(RIGHT(TEXT(AI99,"0.#"),1)=".",FALSE,TRUE)</formula>
    </cfRule>
    <cfRule type="expression" dxfId="1982" priority="13268">
      <formula>IF(RIGHT(TEXT(AI99,"0.#"),1)=".",TRUE,FALSE)</formula>
    </cfRule>
  </conditionalFormatting>
  <conditionalFormatting sqref="AI98">
    <cfRule type="expression" dxfId="1981" priority="13265">
      <formula>IF(RIGHT(TEXT(AI98,"0.#"),1)=".",FALSE,TRUE)</formula>
    </cfRule>
    <cfRule type="expression" dxfId="1980" priority="13266">
      <formula>IF(RIGHT(TEXT(AI98,"0.#"),1)=".",TRUE,FALSE)</formula>
    </cfRule>
  </conditionalFormatting>
  <conditionalFormatting sqref="AI97">
    <cfRule type="expression" dxfId="1979" priority="13263">
      <formula>IF(RIGHT(TEXT(AI97,"0.#"),1)=".",FALSE,TRUE)</formula>
    </cfRule>
    <cfRule type="expression" dxfId="1978" priority="13264">
      <formula>IF(RIGHT(TEXT(AI97,"0.#"),1)=".",TRUE,FALSE)</formula>
    </cfRule>
  </conditionalFormatting>
  <conditionalFormatting sqref="AM97">
    <cfRule type="expression" dxfId="1977" priority="13261">
      <formula>IF(RIGHT(TEXT(AM97,"0.#"),1)=".",FALSE,TRUE)</formula>
    </cfRule>
    <cfRule type="expression" dxfId="1976" priority="13262">
      <formula>IF(RIGHT(TEXT(AM97,"0.#"),1)=".",TRUE,FALSE)</formula>
    </cfRule>
  </conditionalFormatting>
  <conditionalFormatting sqref="AM98">
    <cfRule type="expression" dxfId="1975" priority="13259">
      <formula>IF(RIGHT(TEXT(AM98,"0.#"),1)=".",FALSE,TRUE)</formula>
    </cfRule>
    <cfRule type="expression" dxfId="1974" priority="13260">
      <formula>IF(RIGHT(TEXT(AM98,"0.#"),1)=".",TRUE,FALSE)</formula>
    </cfRule>
  </conditionalFormatting>
  <conditionalFormatting sqref="AM99">
    <cfRule type="expression" dxfId="1973" priority="13257">
      <formula>IF(RIGHT(TEXT(AM99,"0.#"),1)=".",FALSE,TRUE)</formula>
    </cfRule>
    <cfRule type="expression" dxfId="1972" priority="13258">
      <formula>IF(RIGHT(TEXT(AM99,"0.#"),1)=".",TRUE,FALSE)</formula>
    </cfRule>
  </conditionalFormatting>
  <conditionalFormatting sqref="AI101">
    <cfRule type="expression" dxfId="1971" priority="13243">
      <formula>IF(RIGHT(TEXT(AI101,"0.#"),1)=".",FALSE,TRUE)</formula>
    </cfRule>
    <cfRule type="expression" dxfId="1970" priority="13244">
      <formula>IF(RIGHT(TEXT(AI101,"0.#"),1)=".",TRUE,FALSE)</formula>
    </cfRule>
  </conditionalFormatting>
  <conditionalFormatting sqref="AM101">
    <cfRule type="expression" dxfId="1969" priority="13241">
      <formula>IF(RIGHT(TEXT(AM101,"0.#"),1)=".",FALSE,TRUE)</formula>
    </cfRule>
    <cfRule type="expression" dxfId="1968" priority="13242">
      <formula>IF(RIGHT(TEXT(AM101,"0.#"),1)=".",TRUE,FALSE)</formula>
    </cfRule>
  </conditionalFormatting>
  <conditionalFormatting sqref="AE102">
    <cfRule type="expression" dxfId="1967" priority="13239">
      <formula>IF(RIGHT(TEXT(AE102,"0.#"),1)=".",FALSE,TRUE)</formula>
    </cfRule>
    <cfRule type="expression" dxfId="1966" priority="13240">
      <formula>IF(RIGHT(TEXT(AE102,"0.#"),1)=".",TRUE,FALSE)</formula>
    </cfRule>
  </conditionalFormatting>
  <conditionalFormatting sqref="AI102">
    <cfRule type="expression" dxfId="1965" priority="13237">
      <formula>IF(RIGHT(TEXT(AI102,"0.#"),1)=".",FALSE,TRUE)</formula>
    </cfRule>
    <cfRule type="expression" dxfId="1964" priority="13238">
      <formula>IF(RIGHT(TEXT(AI102,"0.#"),1)=".",TRUE,FALSE)</formula>
    </cfRule>
  </conditionalFormatting>
  <conditionalFormatting sqref="AM102">
    <cfRule type="expression" dxfId="1963" priority="13235">
      <formula>IF(RIGHT(TEXT(AM102,"0.#"),1)=".",FALSE,TRUE)</formula>
    </cfRule>
    <cfRule type="expression" dxfId="1962" priority="13236">
      <formula>IF(RIGHT(TEXT(AM102,"0.#"),1)=".",TRUE,FALSE)</formula>
    </cfRule>
  </conditionalFormatting>
  <conditionalFormatting sqref="AQ102">
    <cfRule type="expression" dxfId="1961" priority="13233">
      <formula>IF(RIGHT(TEXT(AQ102,"0.#"),1)=".",FALSE,TRUE)</formula>
    </cfRule>
    <cfRule type="expression" dxfId="1960" priority="13234">
      <formula>IF(RIGHT(TEXT(AQ102,"0.#"),1)=".",TRUE,FALSE)</formula>
    </cfRule>
  </conditionalFormatting>
  <conditionalFormatting sqref="AE104">
    <cfRule type="expression" dxfId="1959" priority="13231">
      <formula>IF(RIGHT(TEXT(AE104,"0.#"),1)=".",FALSE,TRUE)</formula>
    </cfRule>
    <cfRule type="expression" dxfId="1958" priority="13232">
      <formula>IF(RIGHT(TEXT(AE104,"0.#"),1)=".",TRUE,FALSE)</formula>
    </cfRule>
  </conditionalFormatting>
  <conditionalFormatting sqref="AI104">
    <cfRule type="expression" dxfId="1957" priority="13229">
      <formula>IF(RIGHT(TEXT(AI104,"0.#"),1)=".",FALSE,TRUE)</formula>
    </cfRule>
    <cfRule type="expression" dxfId="1956" priority="13230">
      <formula>IF(RIGHT(TEXT(AI104,"0.#"),1)=".",TRUE,FALSE)</formula>
    </cfRule>
  </conditionalFormatting>
  <conditionalFormatting sqref="AM104">
    <cfRule type="expression" dxfId="1955" priority="13227">
      <formula>IF(RIGHT(TEXT(AM104,"0.#"),1)=".",FALSE,TRUE)</formula>
    </cfRule>
    <cfRule type="expression" dxfId="1954" priority="13228">
      <formula>IF(RIGHT(TEXT(AM104,"0.#"),1)=".",TRUE,FALSE)</formula>
    </cfRule>
  </conditionalFormatting>
  <conditionalFormatting sqref="AE105">
    <cfRule type="expression" dxfId="1953" priority="13225">
      <formula>IF(RIGHT(TEXT(AE105,"0.#"),1)=".",FALSE,TRUE)</formula>
    </cfRule>
    <cfRule type="expression" dxfId="1952" priority="13226">
      <formula>IF(RIGHT(TEXT(AE105,"0.#"),1)=".",TRUE,FALSE)</formula>
    </cfRule>
  </conditionalFormatting>
  <conditionalFormatting sqref="AI105">
    <cfRule type="expression" dxfId="1951" priority="13223">
      <formula>IF(RIGHT(TEXT(AI105,"0.#"),1)=".",FALSE,TRUE)</formula>
    </cfRule>
    <cfRule type="expression" dxfId="1950" priority="13224">
      <formula>IF(RIGHT(TEXT(AI105,"0.#"),1)=".",TRUE,FALSE)</formula>
    </cfRule>
  </conditionalFormatting>
  <conditionalFormatting sqref="AM105">
    <cfRule type="expression" dxfId="1949" priority="13221">
      <formula>IF(RIGHT(TEXT(AM105,"0.#"),1)=".",FALSE,TRUE)</formula>
    </cfRule>
    <cfRule type="expression" dxfId="1948" priority="13222">
      <formula>IF(RIGHT(TEXT(AM105,"0.#"),1)=".",TRUE,FALSE)</formula>
    </cfRule>
  </conditionalFormatting>
  <conditionalFormatting sqref="AE107">
    <cfRule type="expression" dxfId="1947" priority="13217">
      <formula>IF(RIGHT(TEXT(AE107,"0.#"),1)=".",FALSE,TRUE)</formula>
    </cfRule>
    <cfRule type="expression" dxfId="1946" priority="13218">
      <formula>IF(RIGHT(TEXT(AE107,"0.#"),1)=".",TRUE,FALSE)</formula>
    </cfRule>
  </conditionalFormatting>
  <conditionalFormatting sqref="AI107">
    <cfRule type="expression" dxfId="1945" priority="13215">
      <formula>IF(RIGHT(TEXT(AI107,"0.#"),1)=".",FALSE,TRUE)</formula>
    </cfRule>
    <cfRule type="expression" dxfId="1944" priority="13216">
      <formula>IF(RIGHT(TEXT(AI107,"0.#"),1)=".",TRUE,FALSE)</formula>
    </cfRule>
  </conditionalFormatting>
  <conditionalFormatting sqref="AM107">
    <cfRule type="expression" dxfId="1943" priority="13213">
      <formula>IF(RIGHT(TEXT(AM107,"0.#"),1)=".",FALSE,TRUE)</formula>
    </cfRule>
    <cfRule type="expression" dxfId="1942" priority="13214">
      <formula>IF(RIGHT(TEXT(AM107,"0.#"),1)=".",TRUE,FALSE)</formula>
    </cfRule>
  </conditionalFormatting>
  <conditionalFormatting sqref="AE108">
    <cfRule type="expression" dxfId="1941" priority="13211">
      <formula>IF(RIGHT(TEXT(AE108,"0.#"),1)=".",FALSE,TRUE)</formula>
    </cfRule>
    <cfRule type="expression" dxfId="1940" priority="13212">
      <formula>IF(RIGHT(TEXT(AE108,"0.#"),1)=".",TRUE,FALSE)</formula>
    </cfRule>
  </conditionalFormatting>
  <conditionalFormatting sqref="AI108">
    <cfRule type="expression" dxfId="1939" priority="13209">
      <formula>IF(RIGHT(TEXT(AI108,"0.#"),1)=".",FALSE,TRUE)</formula>
    </cfRule>
    <cfRule type="expression" dxfId="1938" priority="13210">
      <formula>IF(RIGHT(TEXT(AI108,"0.#"),1)=".",TRUE,FALSE)</formula>
    </cfRule>
  </conditionalFormatting>
  <conditionalFormatting sqref="AM108">
    <cfRule type="expression" dxfId="1937" priority="13207">
      <formula>IF(RIGHT(TEXT(AM108,"0.#"),1)=".",FALSE,TRUE)</formula>
    </cfRule>
    <cfRule type="expression" dxfId="1936" priority="13208">
      <formula>IF(RIGHT(TEXT(AM108,"0.#"),1)=".",TRUE,FALSE)</formula>
    </cfRule>
  </conditionalFormatting>
  <conditionalFormatting sqref="AE110">
    <cfRule type="expression" dxfId="1935" priority="13203">
      <formula>IF(RIGHT(TEXT(AE110,"0.#"),1)=".",FALSE,TRUE)</formula>
    </cfRule>
    <cfRule type="expression" dxfId="1934" priority="13204">
      <formula>IF(RIGHT(TEXT(AE110,"0.#"),1)=".",TRUE,FALSE)</formula>
    </cfRule>
  </conditionalFormatting>
  <conditionalFormatting sqref="AI110">
    <cfRule type="expression" dxfId="1933" priority="13201">
      <formula>IF(RIGHT(TEXT(AI110,"0.#"),1)=".",FALSE,TRUE)</formula>
    </cfRule>
    <cfRule type="expression" dxfId="1932" priority="13202">
      <formula>IF(RIGHT(TEXT(AI110,"0.#"),1)=".",TRUE,FALSE)</formula>
    </cfRule>
  </conditionalFormatting>
  <conditionalFormatting sqref="AM110">
    <cfRule type="expression" dxfId="1931" priority="13199">
      <formula>IF(RIGHT(TEXT(AM110,"0.#"),1)=".",FALSE,TRUE)</formula>
    </cfRule>
    <cfRule type="expression" dxfId="1930" priority="13200">
      <formula>IF(RIGHT(TEXT(AM110,"0.#"),1)=".",TRUE,FALSE)</formula>
    </cfRule>
  </conditionalFormatting>
  <conditionalFormatting sqref="AE111">
    <cfRule type="expression" dxfId="1929" priority="13197">
      <formula>IF(RIGHT(TEXT(AE111,"0.#"),1)=".",FALSE,TRUE)</formula>
    </cfRule>
    <cfRule type="expression" dxfId="1928" priority="13198">
      <formula>IF(RIGHT(TEXT(AE111,"0.#"),1)=".",TRUE,FALSE)</formula>
    </cfRule>
  </conditionalFormatting>
  <conditionalFormatting sqref="AI111">
    <cfRule type="expression" dxfId="1927" priority="13195">
      <formula>IF(RIGHT(TEXT(AI111,"0.#"),1)=".",FALSE,TRUE)</formula>
    </cfRule>
    <cfRule type="expression" dxfId="1926" priority="13196">
      <formula>IF(RIGHT(TEXT(AI111,"0.#"),1)=".",TRUE,FALSE)</formula>
    </cfRule>
  </conditionalFormatting>
  <conditionalFormatting sqref="AM111">
    <cfRule type="expression" dxfId="1925" priority="13193">
      <formula>IF(RIGHT(TEXT(AM111,"0.#"),1)=".",FALSE,TRUE)</formula>
    </cfRule>
    <cfRule type="expression" dxfId="1924" priority="13194">
      <formula>IF(RIGHT(TEXT(AM111,"0.#"),1)=".",TRUE,FALSE)</formula>
    </cfRule>
  </conditionalFormatting>
  <conditionalFormatting sqref="AE113">
    <cfRule type="expression" dxfId="1923" priority="13189">
      <formula>IF(RIGHT(TEXT(AE113,"0.#"),1)=".",FALSE,TRUE)</formula>
    </cfRule>
    <cfRule type="expression" dxfId="1922" priority="13190">
      <formula>IF(RIGHT(TEXT(AE113,"0.#"),1)=".",TRUE,FALSE)</formula>
    </cfRule>
  </conditionalFormatting>
  <conditionalFormatting sqref="AI113">
    <cfRule type="expression" dxfId="1921" priority="13187">
      <formula>IF(RIGHT(TEXT(AI113,"0.#"),1)=".",FALSE,TRUE)</formula>
    </cfRule>
    <cfRule type="expression" dxfId="1920" priority="13188">
      <formula>IF(RIGHT(TEXT(AI113,"0.#"),1)=".",TRUE,FALSE)</formula>
    </cfRule>
  </conditionalFormatting>
  <conditionalFormatting sqref="AM113">
    <cfRule type="expression" dxfId="1919" priority="13185">
      <formula>IF(RIGHT(TEXT(AM113,"0.#"),1)=".",FALSE,TRUE)</formula>
    </cfRule>
    <cfRule type="expression" dxfId="1918" priority="13186">
      <formula>IF(RIGHT(TEXT(AM113,"0.#"),1)=".",TRUE,FALSE)</formula>
    </cfRule>
  </conditionalFormatting>
  <conditionalFormatting sqref="AE114">
    <cfRule type="expression" dxfId="1917" priority="13183">
      <formula>IF(RIGHT(TEXT(AE114,"0.#"),1)=".",FALSE,TRUE)</formula>
    </cfRule>
    <cfRule type="expression" dxfId="1916" priority="13184">
      <formula>IF(RIGHT(TEXT(AE114,"0.#"),1)=".",TRUE,FALSE)</formula>
    </cfRule>
  </conditionalFormatting>
  <conditionalFormatting sqref="AI114">
    <cfRule type="expression" dxfId="1915" priority="13181">
      <formula>IF(RIGHT(TEXT(AI114,"0.#"),1)=".",FALSE,TRUE)</formula>
    </cfRule>
    <cfRule type="expression" dxfId="1914" priority="13182">
      <formula>IF(RIGHT(TEXT(AI114,"0.#"),1)=".",TRUE,FALSE)</formula>
    </cfRule>
  </conditionalFormatting>
  <conditionalFormatting sqref="AM114">
    <cfRule type="expression" dxfId="1913" priority="13179">
      <formula>IF(RIGHT(TEXT(AM114,"0.#"),1)=".",FALSE,TRUE)</formula>
    </cfRule>
    <cfRule type="expression" dxfId="1912" priority="13180">
      <formula>IF(RIGHT(TEXT(AM114,"0.#"),1)=".",TRUE,FALSE)</formula>
    </cfRule>
  </conditionalFormatting>
  <conditionalFormatting sqref="AE116 AQ116">
    <cfRule type="expression" dxfId="1911" priority="13175">
      <formula>IF(RIGHT(TEXT(AE116,"0.#"),1)=".",FALSE,TRUE)</formula>
    </cfRule>
    <cfRule type="expression" dxfId="1910" priority="13176">
      <formula>IF(RIGHT(TEXT(AE116,"0.#"),1)=".",TRUE,FALSE)</formula>
    </cfRule>
  </conditionalFormatting>
  <conditionalFormatting sqref="AI116">
    <cfRule type="expression" dxfId="1909" priority="13173">
      <formula>IF(RIGHT(TEXT(AI116,"0.#"),1)=".",FALSE,TRUE)</formula>
    </cfRule>
    <cfRule type="expression" dxfId="1908" priority="13174">
      <formula>IF(RIGHT(TEXT(AI116,"0.#"),1)=".",TRUE,FALSE)</formula>
    </cfRule>
  </conditionalFormatting>
  <conditionalFormatting sqref="AM116">
    <cfRule type="expression" dxfId="1907" priority="13171">
      <formula>IF(RIGHT(TEXT(AM116,"0.#"),1)=".",FALSE,TRUE)</formula>
    </cfRule>
    <cfRule type="expression" dxfId="1906" priority="13172">
      <formula>IF(RIGHT(TEXT(AM116,"0.#"),1)=".",TRUE,FALSE)</formula>
    </cfRule>
  </conditionalFormatting>
  <conditionalFormatting sqref="AE117 AM117">
    <cfRule type="expression" dxfId="1905" priority="13169">
      <formula>IF(RIGHT(TEXT(AE117,"0.#"),1)=".",FALSE,TRUE)</formula>
    </cfRule>
    <cfRule type="expression" dxfId="1904" priority="13170">
      <formula>IF(RIGHT(TEXT(AE117,"0.#"),1)=".",TRUE,FALSE)</formula>
    </cfRule>
  </conditionalFormatting>
  <conditionalFormatting sqref="AI117">
    <cfRule type="expression" dxfId="1903" priority="13167">
      <formula>IF(RIGHT(TEXT(AI117,"0.#"),1)=".",FALSE,TRUE)</formula>
    </cfRule>
    <cfRule type="expression" dxfId="1902" priority="13168">
      <formula>IF(RIGHT(TEXT(AI117,"0.#"),1)=".",TRUE,FALSE)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E134:AE135 AI134:AI135 AM134:AM135 AQ134:AQ135 AU134:AU135">
    <cfRule type="expression" dxfId="1849" priority="13075">
      <formula>IF(RIGHT(TEXT(AE134,"0.#"),1)=".",FALSE,TRUE)</formula>
    </cfRule>
    <cfRule type="expression" dxfId="1848" priority="13076">
      <formula>IF(RIGHT(TEXT(AE134,"0.#"),1)=".",TRUE,FALSE)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47:AO874">
    <cfRule type="expression" dxfId="1817" priority="6645">
      <formula>IF(AND(AL847&gt;=0, RIGHT(TEXT(AL847,"0.#"),1)&lt;&gt;"."),TRUE,FALSE)</formula>
    </cfRule>
    <cfRule type="expression" dxfId="1816" priority="6646">
      <formula>IF(AND(AL847&gt;=0, RIGHT(TEXT(AL847,"0.#"),1)="."),TRUE,FALSE)</formula>
    </cfRule>
    <cfRule type="expression" dxfId="1815" priority="6647">
      <formula>IF(AND(AL847&lt;0, RIGHT(TEXT(AL847,"0.#"),1)&lt;&gt;"."),TRUE,FALSE)</formula>
    </cfRule>
    <cfRule type="expression" dxfId="1814" priority="6648">
      <formula>IF(AND(AL847&lt;0, RIGHT(TEXT(AL847,"0.#"),1)="."),TRUE,FALSE)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7:Y874">
    <cfRule type="expression" dxfId="1743" priority="2973">
      <formula>IF(RIGHT(TEXT(Y847,"0.#"),1)=".",FALSE,TRUE)</formula>
    </cfRule>
    <cfRule type="expression" dxfId="1742" priority="2974">
      <formula>IF(RIGHT(TEXT(Y847,"0.#"),1)=".",TRUE,FALSE)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10:AO1139">
    <cfRule type="expression" dxfId="1713" priority="2879">
      <formula>IF(AND(AL1110&gt;=0, RIGHT(TEXT(AL1110,"0.#"),1)&lt;&gt;"."),TRUE,FALSE)</formula>
    </cfRule>
    <cfRule type="expression" dxfId="1712" priority="2880">
      <formula>IF(AND(AL1110&gt;=0, RIGHT(TEXT(AL1110,"0.#"),1)="."),TRUE,FALSE)</formula>
    </cfRule>
    <cfRule type="expression" dxfId="1711" priority="2881">
      <formula>IF(AND(AL1110&lt;0, RIGHT(TEXT(AL1110,"0.#"),1)&lt;&gt;"."),TRUE,FALSE)</formula>
    </cfRule>
    <cfRule type="expression" dxfId="1710" priority="2882">
      <formula>IF(AND(AL1110&lt;0, RIGHT(TEXT(AL1110,"0.#"),1)="."),TRUE,FALSE)</formula>
    </cfRule>
  </conditionalFormatting>
  <conditionalFormatting sqref="Y1110:Y1139">
    <cfRule type="expression" dxfId="1709" priority="2877">
      <formula>IF(RIGHT(TEXT(Y1110,"0.#"),1)=".",FALSE,TRUE)</formula>
    </cfRule>
    <cfRule type="expression" dxfId="1708" priority="2878">
      <formula>IF(RIGHT(TEXT(Y1110,"0.#"),1)=".",TRUE,FALSE)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46:AO846">
    <cfRule type="expression" dxfId="1699" priority="2831">
      <formula>IF(AND(AL846&gt;=0, RIGHT(TEXT(AL846,"0.#"),1)&lt;&gt;"."),TRUE,FALSE)</formula>
    </cfRule>
    <cfRule type="expression" dxfId="1698" priority="2832">
      <formula>IF(AND(AL846&gt;=0, RIGHT(TEXT(AL846,"0.#"),1)="."),TRUE,FALSE)</formula>
    </cfRule>
    <cfRule type="expression" dxfId="1697" priority="2833">
      <formula>IF(AND(AL846&lt;0, RIGHT(TEXT(AL846,"0.#"),1)&lt;&gt;"."),TRUE,FALSE)</formula>
    </cfRule>
    <cfRule type="expression" dxfId="1696" priority="2834">
      <formula>IF(AND(AL846&lt;0, RIGHT(TEXT(AL846,"0.#"),1)="."),TRUE,FALSE)</formula>
    </cfRule>
  </conditionalFormatting>
  <conditionalFormatting sqref="Y846">
    <cfRule type="expression" dxfId="1695" priority="2829">
      <formula>IF(RIGHT(TEXT(Y846,"0.#"),1)=".",FALSE,TRUE)</formula>
    </cfRule>
    <cfRule type="expression" dxfId="1694" priority="2830">
      <formula>IF(RIGHT(TEXT(Y846,"0.#"),1)=".",TRUE,FALSE)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907">
    <cfRule type="expression" dxfId="1377" priority="2089">
      <formula>IF(RIGHT(TEXT(Y880,"0.#"),1)=".",FALSE,TRUE)</formula>
    </cfRule>
    <cfRule type="expression" dxfId="1376" priority="2090">
      <formula>IF(RIGHT(TEXT(Y880,"0.#"),1)=".",TRUE,FALSE)</formula>
    </cfRule>
  </conditionalFormatting>
  <conditionalFormatting sqref="Y879">
    <cfRule type="expression" dxfId="1375" priority="2083">
      <formula>IF(RIGHT(TEXT(Y879,"0.#"),1)=".",FALSE,TRUE)</formula>
    </cfRule>
    <cfRule type="expression" dxfId="1374" priority="2084">
      <formula>IF(RIGHT(TEXT(Y879,"0.#"),1)=".",TRUE,FALSE)</formula>
    </cfRule>
  </conditionalFormatting>
  <conditionalFormatting sqref="Y913: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9:AO879">
    <cfRule type="expression" dxfId="1275" priority="2085">
      <formula>IF(AND(AL879&gt;=0, RIGHT(TEXT(AL879,"0.#"),1)&lt;&gt;"."),TRUE,FALSE)</formula>
    </cfRule>
    <cfRule type="expression" dxfId="1274" priority="2086">
      <formula>IF(AND(AL879&gt;=0, RIGHT(TEXT(AL879,"0.#"),1)="."),TRUE,FALSE)</formula>
    </cfRule>
    <cfRule type="expression" dxfId="1273" priority="2087">
      <formula>IF(AND(AL879&lt;0, RIGHT(TEXT(AL879,"0.#"),1)&lt;&gt;"."),TRUE,FALSE)</formula>
    </cfRule>
    <cfRule type="expression" dxfId="1272" priority="2088">
      <formula>IF(AND(AL879&lt;0, RIGHT(TEXT(AL879,"0.#"),1)="."),TRUE,FALSE)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Y790">
    <cfRule type="expression" dxfId="19" priority="19">
      <formula>IF(RIGHT(TEXT(Y790,"0.#"),1)=".",FALSE,TRUE)</formula>
    </cfRule>
    <cfRule type="expression" dxfId="18" priority="20">
      <formula>IF(RIGHT(TEXT(Y790,"0.#"),1)=".",TRUE,FALSE)</formula>
    </cfRule>
  </conditionalFormatting>
  <conditionalFormatting sqref="Y791 Y789">
    <cfRule type="expression" dxfId="17" priority="17">
      <formula>IF(RIGHT(TEXT(Y789,"0.#"),1)=".",FALSE,TRUE)</formula>
    </cfRule>
    <cfRule type="expression" dxfId="16" priority="18">
      <formula>IF(RIGHT(TEXT(Y789,"0.#"),1)=".",TRUE,FALSE)</formula>
    </cfRule>
  </conditionalFormatting>
  <conditionalFormatting sqref="AU790">
    <cfRule type="expression" dxfId="15" priority="15">
      <formula>IF(RIGHT(TEXT(AU790,"0.#"),1)=".",FALSE,TRUE)</formula>
    </cfRule>
    <cfRule type="expression" dxfId="14" priority="16">
      <formula>IF(RIGHT(TEXT(AU790,"0.#"),1)=".",TRUE,FALSE)</formula>
    </cfRule>
  </conditionalFormatting>
  <conditionalFormatting sqref="AU791 AU789">
    <cfRule type="expression" dxfId="13" priority="13">
      <formula>IF(RIGHT(TEXT(AU789,"0.#"),1)=".",FALSE,TRUE)</formula>
    </cfRule>
    <cfRule type="expression" dxfId="12" priority="14">
      <formula>IF(RIGHT(TEXT(AU789,"0.#"),1)=".",TRUE,FALSE)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878:AO878">
    <cfRule type="expression" dxfId="5" priority="3">
      <formula>IF(AND(AL878&gt;=0, RIGHT(TEXT(AL878,"0.#"),1)&lt;&gt;"."),TRUE,FALSE)</formula>
    </cfRule>
    <cfRule type="expression" dxfId="4" priority="4">
      <formula>IF(AND(AL878&gt;=0, RIGHT(TEXT(AL878,"0.#"),1)="."),TRUE,FALSE)</formula>
    </cfRule>
    <cfRule type="expression" dxfId="3" priority="5">
      <formula>IF(AND(AL878&lt;0, RIGHT(TEXT(AL878,"0.#"),1)&lt;&gt;"."),TRUE,FALSE)</formula>
    </cfRule>
    <cfRule type="expression" dxfId="2" priority="6">
      <formula>IF(AND(AL878&lt;0, RIGHT(TEXT(AL878,"0.#"),1)="."),TRUE,FALSE)</formula>
    </cfRule>
  </conditionalFormatting>
  <conditionalFormatting sqref="Y878">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661</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661</v>
      </c>
      <c r="R3" s="13" t="str">
        <f t="shared" ref="R3:R8" si="3">IF(Q3="","",P3)</f>
        <v>委託・請負</v>
      </c>
      <c r="S3" s="13" t="str">
        <f t="shared" ref="S3:S8" si="4">IF(R3="",S2,IF(S2&lt;&gt;"",CONCATENATE(S2,"、",R3),R3))</f>
        <v>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661</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t="s">
        <v>661</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男女共同参画</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石井 達樹(ishii-tatsuki)</cp:lastModifiedBy>
  <cp:lastPrinted>2021-06-05T18:05:53Z</cp:lastPrinted>
  <dcterms:created xsi:type="dcterms:W3CDTF">2012-03-13T00:50:25Z</dcterms:created>
  <dcterms:modified xsi:type="dcterms:W3CDTF">2021-06-29T04:51:51Z</dcterms:modified>
</cp:coreProperties>
</file>