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606" i="3"/>
  <c r="AY61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<sst xmlns="http://schemas.openxmlformats.org/spreadsheetml/2006/main" count="2352" uniqueCount="695">
  <si>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</si>
  <si>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</si>
  <si>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</si>
  <si>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</si>
  <si>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</si>
  <si>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</si>
  <si>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</si>
  <si>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</si>
  <si>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</si>
  <si>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</si>
  <si>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</si>
  <si>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</si>
  <si>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</si>
  <si>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</si>
  <si>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</si>
  <si>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</si>
  <si>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</si>
  <si>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</si>
  <si>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</si>
  <si>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</si>
  <si>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</si>
  <si>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</si>
  <si>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</si>
  <si>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</si>
  <si>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</si>
  <si>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</si>
  <si>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</si>
  <si>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</si>
  <si>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</si>
  <si>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</si>
  <si>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</si>
  <si>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</si>
  <si>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</si>
  <si>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</si>
  <si>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</si>
  <si>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</si>
  <si>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</si>
  <si>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</si>
  <si>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</si>
  <si>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</si>
  <si>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</si>
  <si>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</si>
  <si>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</si>
  <si>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</si>
  <si>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</si>
  <si>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</si>
  <si>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</si>
  <si>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</si>
  <si>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</si>
  <si>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</si>
  <si>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</si>
  <si>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</si>
  <si>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</si>
  <si>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</si>
  <si>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</si>
  <si>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</si>
  <si>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</si>
  <si>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</si>
  <si>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</si>
  <si>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</si>
  <si>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</si>
  <si>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</si>
  <si>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</si>
  <si>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</si>
  <si>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</si>
  <si>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</si>
  <si>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</si>
  <si>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</si>
  <si>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</si>
  <si>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</si>
  <si>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</si>
  <si>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</si>
  <si>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</si>
  <si>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</si>
  <si>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</si>
  <si>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</si>
  <si>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</si>
  <si>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</si>
  <si>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</si>
  <si>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</si>
  <si>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</si>
  <si>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</si>
  <si>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</si>
  <si>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</si>
  <si>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</si>
  <si>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</si>
  <si>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</si>
  <si>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</si>
  <si>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</si>
  <si>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</si>
  <si>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</si>
  <si>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</si>
  <si>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</si>
  <si>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</si>
  <si>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</si>
  <si>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</si>
  <si>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</si>
  <si>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</si>
  <si>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</si>
  <si>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</si>
  <si>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</si>
  <si>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</si>
  <si>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</si>
  <si>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</si>
  <si>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</si>
  <si>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</si>
  <si>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</si>
  <si>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</si>
  <si>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</si>
  <si>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</si>
  <si>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</si>
  <si>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</si>
  <si>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</si>
  <si>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</si>
  <si>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</si>
  <si>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</si>
  <si>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</si>
  <si>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</si>
  <si>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</si>
  <si>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</si>
  <si>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</si>
  <si>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</si>
  <si>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</si>
  <si>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</si>
  <si>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</si>
  <si>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</si>
  <si>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</si>
  <si>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</si>
  <si>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</si>
  <si>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</si>
  <si>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</si>
  <si>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</si>
  <si>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</si>
  <si>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</si>
  <si>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</si>
  <si>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</si>
  <si>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</si>
  <si>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</si>
  <si>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</si>
  <si>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</si>
  <si>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</si>
  <si>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</si>
  <si>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</si>
  <si>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</si>
  <si>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</si>
  <si>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</si>
  <si>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</si>
  <si>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</si>
  <si>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</si>
  <si>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</si>
  <si>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</si>
  <si>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</si>
  <si>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</si>
  <si>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</si>
  <si>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</si>
  <si>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</si>
  <si>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</si>
  <si>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</si>
  <si>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</si>
  <si>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</si>
  <si>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</si>
  <si>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</si>
  <si>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</si>
  <si>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</si>
  <si>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</si>
  <si>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</si>
  <si>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</si>
  <si>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</si>
  <si>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</si>
  <si>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</si>
  <si>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</si>
  <si>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</si>
  <si>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</si>
  <si>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</si>
  <si>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</si>
  <si>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</si>
  <si>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</si>
  <si>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</si>
  <si>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</si>
  <si>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</si>
  <si>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</si>
  <si>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</si>
  <si>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</si>
  <si>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</si>
  <si>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</si>
  <si>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</si>
  <si>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</si>
  <si>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</si>
  <si>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</si>
  <si>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</si>
  <si>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</si>
  <si>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</si>
  <si>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</si>
  <si>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</si>
  <si>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</si>
  <si>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</si>
  <si>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</si>
  <si>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</si>
  <si>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</si>
  <si>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</si>
  <si>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</si>
  <si>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</si>
  <si>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</si>
  <si>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</si>
  <si>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</si>
  <si>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</si>
  <si>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</si>
  <si>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</si>
  <si>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</si>
  <si>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</si>
  <si>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</si>
  <si>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</si>
  <si>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</si>
  <si>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</si>
  <si>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</si>
  <si>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</si>
  <si>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</si>
  <si>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</si>
  <si>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</si>
  <si>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</si>
  <si>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</si>
  <si>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</si>
  <si>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</si>
  <si>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</si>
  <si>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</si>
  <si>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</si>
  <si>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</si>
  <si>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</si>
  <si>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</si>
  <si>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</si>
  <si>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</si>
  <si>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</si>
  <si>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</si>
  <si>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</si>
  <si>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</si>
  <si>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</si>
  <si>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</si>
  <si>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</si>
  <si>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</si>
  <si>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</si>
  <si>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</si>
  <si>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</si>
  <si>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</si>
  <si>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</si>
  <si>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</si>
  <si>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</si>
  <si>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</si>
  <si>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</si>
  <si>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</si>
  <si>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</si>
  <si>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</si>
  <si>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</si>
  <si>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</si>
  <si>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</si>
  <si>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</si>
  <si>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</si>
  <si>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</si>
  <si>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</si>
  <si>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</si>
  <si>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</si>
  <si>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</si>
  <si>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</si>
  <si>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</si>
  <si>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</si>
  <si>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</si>
  <si>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</si>
  <si>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</si>
  <si>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</si>
  <si>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</si>
  <si>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</si>
  <si>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</si>
  <si>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</si>
  <si>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</si>
  <si>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</si>
  <si>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</si>
  <si>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</si>
  <si>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</si>
  <si>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</si>
  <si>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</si>
  <si>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</si>
  <si>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</si>
  <si>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</si>
  <si>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</si>
  <si>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</si>
  <si>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</si>
  <si>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</si>
  <si>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</si>
  <si>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</si>
  <si>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</si>
  <si>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</si>
  <si>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</si>
  <si>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</si>
  <si>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</si>
  <si>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</si>
  <si>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</si>
  <si>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</si>
  <si>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</si>
  <si>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</si>
  <si>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</si>
  <si>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</si>
  <si>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</si>
  <si>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</si>
  <si>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</si>
  <si>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</si>
  <si>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</si>
  <si>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</si>
  <si>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</si>
  <si>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</si>
  <si>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</si>
  <si>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</si>
  <si>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</si>
  <si>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</si>
  <si>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</si>
  <si>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</si>
  <si>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</si>
  <si>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</si>
  <si>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</si>
  <si>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</si>
  <si>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</si>
  <si>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</si>
  <si>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</si>
  <si>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</si>
  <si>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</si>
  <si>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</si>
  <si>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</si>
  <si>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</si>
  <si>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</si>
  <si>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</si>
  <si>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</si>
  <si>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</si>
  <si>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</si>
  <si>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</si>
  <si>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</si>
  <si>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</si>
  <si>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</si>
  <si>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</si>
  <si>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</si>
  <si>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</si>
  <si>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</si>
  <si>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</si>
  <si>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</si>
  <si>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</si>
  <si>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</si>
  <si>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</si>
  <si>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</si>
  <si>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</si>
  <si>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</si>
  <si>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</si>
  <si>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</si>
  <si>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</si>
  <si>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</si>
  <si>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</si>
  <si>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</si>
  <si>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</si>
  <si>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</si>
  <si>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</si>
  <si>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</si>
  <si>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</si>
  <si>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</si>
  <si>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</si>
  <si>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</si>
  <si>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</si>
  <si>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</si>
  <si>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</si>
  <si>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</si>
  <si>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</si>
  <si>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</si>
  <si>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</si>
  <si>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</si>
  <si>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</si>
  <si>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</si>
  <si>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</si>
  <si>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</si>
  <si>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</si>
  <si>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</si>
  <si>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</si>
  <si>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</si>
  <si>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</si>
  <si>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</si>
  <si>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</si>
  <si>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</si>
  <si>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</si>
  <si>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</si>
  <si>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</si>
  <si>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</si>
  <si>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</si>
  <si>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</si>
  <si>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</si>
  <si>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</si>
  <si>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</si>
  <si>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</si>
  <si>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</si>
  <si>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</si>
  <si>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</si>
  <si>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</si>
  <si>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</si>
  <si>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</si>
  <si>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</si>
  <si>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</si>
  <si>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</si>
  <si>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</si>
  <si>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</si>
  <si>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</si>
  <si>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</si>
  <si>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</si>
  <si>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</si>
  <si>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</si>
  <si>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</si>
  <si>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</si>
  <si>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</si>
  <si>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</si>
  <si>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</si>
  <si>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</si>
  <si>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</si>
  <si>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</si>
  <si>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</si>
  <si>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</si>
  <si>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</si>
  <si>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</si>
  <si>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</si>
  <si>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</si>
  <si>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</si>
  <si>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</si>
  <si>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</si>
  <si>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</si>
  <si>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</si>
  <si>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</si>
  <si>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</si>
  <si>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</si>
  <si>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</si>
  <si>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</si>
  <si>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</si>
  <si>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</si>
  <si>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</si>
  <si>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</si>
  <si>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</si>
  <si>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</si>
  <si>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</si>
  <si>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</si>
  <si>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</si>
  <si>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</si>
  <si>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</si>
  <si>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</si>
  <si>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</si>
  <si>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</si>
  <si>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</si>
  <si>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</si>
  <si>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</si>
  <si>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</si>
  <si>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</si>
  <si>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</si>
  <si>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</si>
  <si>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</si>
  <si>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</si>
  <si>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</si>
  <si>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</si>
  <si>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</si>
  <si>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</si>
  <si>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</si>
  <si>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</si>
  <si>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</si>
  <si>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</si>
  <si>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</si>
  <si>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</si>
  <si>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</si>
  <si>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</si>
  <si>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</si>
  <si>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</si>
  <si>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</si>
  <si>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</si>
  <si>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</si>
  <si>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</si>
  <si>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</si>
  <si>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</si>
  <si>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</si>
  <si>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</si>
  <si>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</si>
  <si>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</si>
  <si>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</si>
  <si>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</si>
  <si>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</si>
  <si>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</si>
  <si>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</si>
  <si>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</si>
  <si>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</si>
  <si>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</si>
  <si>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</si>
  <si>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</si>
  <si>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</si>
  <si>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</si>
  <si>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</si>
  <si>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</si>
  <si>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</si>
  <si>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</si>
  <si>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</si>
  <si>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</si>
  <si>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</si>
  <si>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</si>
  <si>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</si>
  <si>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</si>
  <si>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</si>
  <si>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</si>
  <si>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</si>
  <si>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</si>
  <si>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</si>
  <si>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</si>
  <si>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</si>
  <si>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</si>
  <si>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</si>
  <si>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</si>
  <si>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</si>
  <si>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</si>
  <si>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</si>
  <si>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</si>
  <si>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</si>
  <si>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</si>
  <si>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</si>
  <si>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</si>
  <si>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</si>
  <si>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</si>
  <si>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</si>
  <si>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</si>
  <si>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</si>
  <si>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</si>
  <si>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</si>
  <si>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</si>
  <si>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</si>
  <si>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</si>
  <si>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</si>
  <si>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</si>
  <si>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</si>
  <si>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</si>
  <si>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</si>
  <si>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</si>
  <si>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</si>
  <si>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</si>
  <si>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</si>
  <si>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</si>
  <si>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</si>
  <si>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</si>
  <si>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</si>
  <si>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</si>
  <si>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</si>
  <si>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</si>
  <si>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</si>
  <si>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</si>
  <si>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</si>
  <si>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</si>
  <si>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</si>
  <si>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</si>
  <si>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</si>
  <si>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</si>
  <si>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</si>
  <si>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</si>
  <si>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</si>
  <si>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</si>
  <si>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</si>
  <si>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</si>
  <si>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</si>
  <si>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</si>
  <si>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</si>
  <si>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</si>
  <si>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</si>
  <si>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</si>
  <si>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</si>
  <si>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</si>
  <si>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</si>
  <si>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</si>
  <si>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</si>
  <si>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</si>
  <si>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</si>
  <si>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</si>
  <si>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</si>
  <si>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</si>
  <si>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</si>
  <si>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</si>
  <si>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</si>
  <si>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</si>
  <si>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</si>
  <si>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</si>
  <si>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</si>
  <si>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</si>
  <si>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</si>
  <si>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</si>
  <si>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</si>
  <si>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</si>
  <si>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</si>
  <si>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</si>
  <si>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</si>
  <si>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</si>
  <si>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</si>
  <si>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</si>
  <si>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</si>
  <si>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</si>
  <si>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</si>
  <si>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</si>
  <si>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</si>
  <si>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</si>
  <si>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</si>
  <si>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</si>
  <si>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</si>
  <si>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</si>
  <si>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</si>
  <si>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</si>
  <si>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</si>
  <si>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</si>
  <si>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</si>
  <si>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</si>
  <si>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</si>
  <si>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</si>
  <si>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</si>
  <si>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</si>
  <si>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</si>
  <si>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</si>
  <si>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</si>
  <si>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</si>
  <si>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</si>
  <si>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</si>
  <si>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</si>
  <si>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</si>
  <si>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</si>
  <si>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</si>
  <si>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</si>
  <si>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</si>
  <si>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</si>
  <si>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</si>
  <si>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</si>
  <si>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</si>
  <si>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</si>
  <si>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東電福島第一原発廃炉等作業における被ばく低減対策の強化</t>
  </si>
  <si>
    <t>労働基準局安全衛生部</t>
  </si>
  <si>
    <t>髙倉　俊二</t>
  </si>
  <si>
    <t>平成２８年度</t>
  </si>
  <si>
    <t>終了予定なし</t>
  </si>
  <si>
    <t>労働衛生課</t>
  </si>
  <si>
    <t>労働者災害補償保険法第29条第１項第３号</t>
  </si>
  <si>
    <t>-</t>
  </si>
  <si>
    <t>労働災害防止対策事業
委託費</t>
  </si>
  <si>
    <t>放射線管理計画等作成者等の教育の参加者に対し、教育内容等についてアンケートを実施し、８割以上の参加者から「有意義であった」等、ニーズに合致した指導であった旨の回答を得る。</t>
  </si>
  <si>
    <t>放射線管理計画等作成者等の教育等について「有意義であった」旨の回答をした参加者の割合
（教育等が「有意義であった」旨の回答をした参加者／アンケートに回答した参加者）</t>
  </si>
  <si>
    <t>放射線管理計画等作成者教育アンケート・作業指揮者用教育アンケート結果</t>
  </si>
  <si>
    <t>放射線管理計画等の教育を60人以上に実施する。</t>
  </si>
  <si>
    <t>人</t>
  </si>
  <si>
    <t>千円/人</t>
  </si>
  <si>
    <t>　　Ｘ/Ｙ</t>
    <phoneticPr fontId="5"/>
  </si>
  <si>
    <t>31,612千円
/
102人×50</t>
  </si>
  <si>
    <t>32,319千円
/
58人×50</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</si>
  <si>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</si>
  <si>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</si>
  <si>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</si>
  <si>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２ 労働災害による死傷者数（休業４日以上）</t>
  </si>
  <si>
    <t>新28-023</t>
  </si>
  <si>
    <t>新28-020</t>
  </si>
  <si>
    <t>434</t>
  </si>
  <si>
    <t>0435</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</si>
  <si>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</si>
  <si>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</si>
  <si>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</si>
  <si>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</si>
  <si>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</si>
  <si>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</si>
  <si>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事業費</t>
    <rPh sb="0" eb="3">
      <t>ジギョウヒ</t>
    </rPh>
    <phoneticPr fontId="5"/>
  </si>
  <si>
    <t>労務費、印刷費、外部専門家謝金　ほか</t>
    <rPh sb="0" eb="3">
      <t>ロウムヒ</t>
    </rPh>
    <rPh sb="4" eb="7">
      <t>インサツヒ</t>
    </rPh>
    <rPh sb="8" eb="10">
      <t>ガイブ</t>
    </rPh>
    <rPh sb="10" eb="13">
      <t>センモンカ</t>
    </rPh>
    <rPh sb="13" eb="15">
      <t>シャキン</t>
    </rPh>
    <phoneticPr fontId="5"/>
  </si>
  <si>
    <t>管理諸経費</t>
    <rPh sb="0" eb="2">
      <t>カンリ</t>
    </rPh>
    <rPh sb="2" eb="5">
      <t>ショケイヒ</t>
    </rPh>
    <rPh sb="3" eb="5">
      <t>ケイヒ</t>
    </rPh>
    <phoneticPr fontId="5"/>
  </si>
  <si>
    <t>役員報酬、地代家賃、光熱費　ほか</t>
    <rPh sb="0" eb="2">
      <t>ヤクイン</t>
    </rPh>
    <rPh sb="2" eb="4">
      <t>ホウシュウ</t>
    </rPh>
    <rPh sb="5" eb="7">
      <t>チダイ</t>
    </rPh>
    <rPh sb="7" eb="9">
      <t>ヤチン</t>
    </rPh>
    <rPh sb="10" eb="13">
      <t>コウネツヒ</t>
    </rPh>
    <phoneticPr fontId="5"/>
  </si>
  <si>
    <t>消費税</t>
    <rPh sb="0" eb="3">
      <t>ショウヒゼイ</t>
    </rPh>
    <phoneticPr fontId="5"/>
  </si>
  <si>
    <t>A.一般社団法人日本原子力文化財団</t>
    <phoneticPr fontId="5"/>
  </si>
  <si>
    <t>25,063千円
/
65人×50</t>
    <phoneticPr fontId="5"/>
  </si>
  <si>
    <t>32,052千円
/
60人×50</t>
    <phoneticPr fontId="5"/>
  </si>
  <si>
    <t>被ばく線量低減に関する専門家チームを組織し、効果的な被ばく低減措置の検討および好事例の収集とその周知を行うとともに、元請事業者が作成する施工計画に対する助言を行う。さらに、元請事業者の施工計画の作成者、作業現場での作業指揮者に対して、被ばく低減措置の実施に係る必要な教育を実施する。
これにより、効果的な被ばく低減対策が実施できるようになり、測定指標１及び２に寄与すると見込んでいる。</t>
    <rPh sb="0" eb="1">
      <t>ヒ</t>
    </rPh>
    <rPh sb="3" eb="5">
      <t>センリョウ</t>
    </rPh>
    <rPh sb="5" eb="7">
      <t>テイゲン</t>
    </rPh>
    <rPh sb="8" eb="9">
      <t>カン</t>
    </rPh>
    <rPh sb="11" eb="14">
      <t>センモンカ</t>
    </rPh>
    <rPh sb="18" eb="20">
      <t>ソシキ</t>
    </rPh>
    <rPh sb="22" eb="25">
      <t>コウカテキ</t>
    </rPh>
    <rPh sb="26" eb="27">
      <t>ヒ</t>
    </rPh>
    <rPh sb="29" eb="31">
      <t>テイゲン</t>
    </rPh>
    <rPh sb="31" eb="33">
      <t>ソチ</t>
    </rPh>
    <rPh sb="34" eb="36">
      <t>ケントウ</t>
    </rPh>
    <rPh sb="39" eb="40">
      <t>コウ</t>
    </rPh>
    <rPh sb="40" eb="42">
      <t>ジレイ</t>
    </rPh>
    <rPh sb="43" eb="45">
      <t>シュウシュウ</t>
    </rPh>
    <rPh sb="48" eb="50">
      <t>シュウチ</t>
    </rPh>
    <rPh sb="51" eb="52">
      <t>オコナ</t>
    </rPh>
    <rPh sb="58" eb="60">
      <t>モトウ</t>
    </rPh>
    <rPh sb="60" eb="63">
      <t>ジギョウシャ</t>
    </rPh>
    <rPh sb="64" eb="66">
      <t>サクセイ</t>
    </rPh>
    <rPh sb="68" eb="70">
      <t>セコウ</t>
    </rPh>
    <rPh sb="70" eb="72">
      <t>ケイカク</t>
    </rPh>
    <rPh sb="73" eb="74">
      <t>タイ</t>
    </rPh>
    <rPh sb="76" eb="78">
      <t>ジョゲン</t>
    </rPh>
    <rPh sb="79" eb="80">
      <t>オコナ</t>
    </rPh>
    <rPh sb="86" eb="88">
      <t>モトウ</t>
    </rPh>
    <rPh sb="88" eb="91">
      <t>ジギョウシャ</t>
    </rPh>
    <rPh sb="92" eb="94">
      <t>セコウ</t>
    </rPh>
    <rPh sb="94" eb="96">
      <t>ケイカク</t>
    </rPh>
    <rPh sb="97" eb="100">
      <t>サクセイシャ</t>
    </rPh>
    <rPh sb="101" eb="103">
      <t>サギョウ</t>
    </rPh>
    <rPh sb="103" eb="105">
      <t>ゲンバ</t>
    </rPh>
    <rPh sb="107" eb="109">
      <t>サギョウ</t>
    </rPh>
    <rPh sb="109" eb="112">
      <t>シキシャ</t>
    </rPh>
    <rPh sb="113" eb="114">
      <t>タイ</t>
    </rPh>
    <rPh sb="117" eb="118">
      <t>ヒ</t>
    </rPh>
    <rPh sb="120" eb="122">
      <t>テイゲン</t>
    </rPh>
    <rPh sb="122" eb="124">
      <t>ソチ</t>
    </rPh>
    <rPh sb="125" eb="127">
      <t>ジッシ</t>
    </rPh>
    <rPh sb="128" eb="129">
      <t>カカ</t>
    </rPh>
    <rPh sb="130" eb="132">
      <t>ヒツヨウ</t>
    </rPh>
    <rPh sb="133" eb="135">
      <t>キョウイク</t>
    </rPh>
    <rPh sb="136" eb="138">
      <t>ジッシ</t>
    </rPh>
    <rPh sb="148" eb="151">
      <t>コウカテキ</t>
    </rPh>
    <rPh sb="152" eb="153">
      <t>ヒ</t>
    </rPh>
    <rPh sb="155" eb="157">
      <t>テイゲン</t>
    </rPh>
    <rPh sb="157" eb="159">
      <t>タイサク</t>
    </rPh>
    <rPh sb="160" eb="162">
      <t>ジッシ</t>
    </rPh>
    <rPh sb="171" eb="173">
      <t>ソクテイ</t>
    </rPh>
    <rPh sb="173" eb="175">
      <t>シヒョウ</t>
    </rPh>
    <rPh sb="176" eb="177">
      <t>オヨ</t>
    </rPh>
    <rPh sb="180" eb="182">
      <t>キヨ</t>
    </rPh>
    <rPh sb="185" eb="187">
      <t>ミコ</t>
    </rPh>
    <phoneticPr fontId="5"/>
  </si>
  <si>
    <t>○</t>
    <phoneticPr fontId="5"/>
  </si>
  <si>
    <t>無</t>
  </si>
  <si>
    <t>‐</t>
  </si>
  <si>
    <t>東電福島第一原発廃炉に向けた中長期ロードマップ（H29.9）において、工事の発注段階からの「効果的な被ばく線量の低減措置」の実施が求められており、これを適切に行う人材を育成することが重要であることから、優先度の高い事業である。</t>
    <rPh sb="0" eb="2">
      <t>トウデン</t>
    </rPh>
    <rPh sb="2" eb="4">
      <t>フクシマ</t>
    </rPh>
    <rPh sb="4" eb="6">
      <t>ダイイチ</t>
    </rPh>
    <phoneticPr fontId="5"/>
  </si>
  <si>
    <t>一般競争入札（総合評価落札方式）としており、競争性は確保されている。</t>
    <rPh sb="22" eb="25">
      <t>キョウソウセイ</t>
    </rPh>
    <rPh sb="26" eb="28">
      <t>カクホ</t>
    </rPh>
    <phoneticPr fontId="5"/>
  </si>
  <si>
    <t>本事業は、労働者の被ばく低減のための事業であり、労働者の健康確保を目的としており、労災保険の事業目的とも合致しているため経費負担については、妥当である。</t>
    <rPh sb="0" eb="1">
      <t>ホン</t>
    </rPh>
    <rPh sb="1" eb="3">
      <t>ジギョウ</t>
    </rPh>
    <rPh sb="5" eb="8">
      <t>ロウドウシャ</t>
    </rPh>
    <rPh sb="9" eb="10">
      <t>ヒ</t>
    </rPh>
    <rPh sb="12" eb="14">
      <t>テイゲン</t>
    </rPh>
    <rPh sb="18" eb="20">
      <t>ジギョウ</t>
    </rPh>
    <rPh sb="24" eb="27">
      <t>ロウドウシャ</t>
    </rPh>
    <rPh sb="28" eb="30">
      <t>ケンコウ</t>
    </rPh>
    <rPh sb="30" eb="32">
      <t>カクホ</t>
    </rPh>
    <rPh sb="33" eb="35">
      <t>モクテキ</t>
    </rPh>
    <rPh sb="41" eb="43">
      <t>ロウサイ</t>
    </rPh>
    <rPh sb="43" eb="45">
      <t>ホケン</t>
    </rPh>
    <rPh sb="46" eb="48">
      <t>ジギョウ</t>
    </rPh>
    <rPh sb="48" eb="50">
      <t>モクテキ</t>
    </rPh>
    <rPh sb="52" eb="54">
      <t>ガッチ</t>
    </rPh>
    <rPh sb="60" eb="62">
      <t>ケイヒ</t>
    </rPh>
    <rPh sb="62" eb="64">
      <t>フタン</t>
    </rPh>
    <rPh sb="70" eb="72">
      <t>ダトウ</t>
    </rPh>
    <phoneticPr fontId="5"/>
  </si>
  <si>
    <t>施工担当者各人でなく、施工計画作成者、作業指揮者の教育を行うことで、効率的に実施しており、単位当たりのコストは妥当である。</t>
    <rPh sb="0" eb="2">
      <t>セコウ</t>
    </rPh>
    <rPh sb="2" eb="5">
      <t>タントウシャ</t>
    </rPh>
    <rPh sb="5" eb="7">
      <t>カクジン</t>
    </rPh>
    <rPh sb="28" eb="29">
      <t>オコナ</t>
    </rPh>
    <rPh sb="34" eb="37">
      <t>コウリツテキ</t>
    </rPh>
    <rPh sb="38" eb="40">
      <t>ジッシ</t>
    </rPh>
    <rPh sb="45" eb="47">
      <t>タンイ</t>
    </rPh>
    <rPh sb="47" eb="48">
      <t>ア</t>
    </rPh>
    <rPh sb="55" eb="57">
      <t>ダトウ</t>
    </rPh>
    <phoneticPr fontId="5"/>
  </si>
  <si>
    <t>主に教育用資材の作成及び好事例収集のための経費であり、事業目的に必要な費用に限定されている。</t>
    <rPh sb="0" eb="1">
      <t>オモ</t>
    </rPh>
    <rPh sb="2" eb="5">
      <t>キョウイクヨウ</t>
    </rPh>
    <rPh sb="5" eb="7">
      <t>シザイ</t>
    </rPh>
    <rPh sb="8" eb="10">
      <t>サクセイ</t>
    </rPh>
    <rPh sb="10" eb="11">
      <t>オヨ</t>
    </rPh>
    <rPh sb="12" eb="15">
      <t>コウジレイ</t>
    </rPh>
    <rPh sb="15" eb="17">
      <t>シュウシュウ</t>
    </rPh>
    <rPh sb="21" eb="23">
      <t>ケイヒ</t>
    </rPh>
    <rPh sb="27" eb="29">
      <t>ジギョウ</t>
    </rPh>
    <rPh sb="29" eb="31">
      <t>モクテキ</t>
    </rPh>
    <rPh sb="32" eb="34">
      <t>ヒツヨウ</t>
    </rPh>
    <rPh sb="35" eb="37">
      <t>ヒヨウ</t>
    </rPh>
    <rPh sb="38" eb="40">
      <t>ゲンテイ</t>
    </rPh>
    <phoneticPr fontId="5"/>
  </si>
  <si>
    <t>不用の要因は委託事業を一般競争入札による調達を行った
結果の契約差額であり、妥当である。</t>
    <rPh sb="0" eb="2">
      <t>フヨウ</t>
    </rPh>
    <phoneticPr fontId="5"/>
  </si>
  <si>
    <t>作成したテキストや好事例集は、放射線管理計画等作成者等の教育などに使用し、活用されている。</t>
    <rPh sb="0" eb="2">
      <t>サクセイ</t>
    </rPh>
    <rPh sb="9" eb="10">
      <t>コウ</t>
    </rPh>
    <rPh sb="10" eb="13">
      <t>ジレイシュウ</t>
    </rPh>
    <rPh sb="15" eb="18">
      <t>ホウシャセン</t>
    </rPh>
    <rPh sb="18" eb="20">
      <t>カンリ</t>
    </rPh>
    <rPh sb="20" eb="22">
      <t>ケイカク</t>
    </rPh>
    <rPh sb="22" eb="23">
      <t>トウ</t>
    </rPh>
    <rPh sb="23" eb="26">
      <t>サクセイシャ</t>
    </rPh>
    <rPh sb="26" eb="27">
      <t>トウ</t>
    </rPh>
    <rPh sb="28" eb="30">
      <t>キョウイク</t>
    </rPh>
    <rPh sb="33" eb="35">
      <t>シヨウ</t>
    </rPh>
    <rPh sb="37" eb="39">
      <t>カツヨウ</t>
    </rPh>
    <phoneticPr fontId="5"/>
  </si>
  <si>
    <t>成果目標（90％）に対して成果実績（91％）は上回っている。</t>
    <rPh sb="0" eb="2">
      <t>セイカ</t>
    </rPh>
    <rPh sb="2" eb="4">
      <t>モクヒョウ</t>
    </rPh>
    <rPh sb="10" eb="11">
      <t>タイ</t>
    </rPh>
    <rPh sb="13" eb="15">
      <t>セイカ</t>
    </rPh>
    <rPh sb="15" eb="17">
      <t>ジッセキ</t>
    </rPh>
    <rPh sb="23" eb="25">
      <t>ウワマワ</t>
    </rPh>
    <phoneticPr fontId="5"/>
  </si>
  <si>
    <t>引き続き事業を効率的・効果的に実施することとする。</t>
    <rPh sb="0" eb="1">
      <t>ヒ</t>
    </rPh>
    <rPh sb="2" eb="3">
      <t>ツヅ</t>
    </rPh>
    <phoneticPr fontId="5"/>
  </si>
  <si>
    <t>東京電力（株）福島第一原子力発電所の廃止措置等に向けた中長期ロードマップ(令和元年12月廃炉・汚染水対策関係閣僚等会議）</t>
    <rPh sb="37" eb="39">
      <t>レイワ</t>
    </rPh>
    <rPh sb="39" eb="41">
      <t>ガンネン</t>
    </rPh>
    <rPh sb="43" eb="44">
      <t>ガツ</t>
    </rPh>
    <phoneticPr fontId="5"/>
  </si>
  <si>
    <t>　東京電力福島第一原子力発電所については、今後、高線量の場所での作業が見込まれるため、より効果的な被ばく低減対策が求められている。
　また、同原発廃炉に向けての中長期ロードマップにおいても、工事の発注段階からの「効果的な被ばく線量の低減措置」の実施が盛り込まれており、当該事業は必要性及び優先度の面でも高い事業である。成果目標、活動指標のいずれも達成しており、執行率は90％未満であったが、一般競争入札による調達を行った結果の契約差額であり、妥当である。</t>
    <rPh sb="173" eb="175">
      <t>タッセイ</t>
    </rPh>
    <phoneticPr fontId="5"/>
  </si>
  <si>
    <t>当初見込み（60人）に対して活動実績（65人）は上回っている。</t>
    <rPh sb="0" eb="2">
      <t>トウショ</t>
    </rPh>
    <rPh sb="2" eb="4">
      <t>ミコ</t>
    </rPh>
    <rPh sb="8" eb="9">
      <t>ニン</t>
    </rPh>
    <rPh sb="11" eb="12">
      <t>タイ</t>
    </rPh>
    <rPh sb="14" eb="16">
      <t>カツドウ</t>
    </rPh>
    <rPh sb="16" eb="18">
      <t>ジッセキ</t>
    </rPh>
    <rPh sb="21" eb="22">
      <t>ニン</t>
    </rPh>
    <rPh sb="24" eb="26">
      <t>ウワマワ</t>
    </rPh>
    <phoneticPr fontId="5"/>
  </si>
  <si>
    <t>単位当たりコスト ＝X：「委託費の執行額」 ／ 
　　　　　　　　　　 Y：「受益者数見込み」
Ｘ：委託費の執行額（３年度は予算額）
Y：教育受講者の50倍（３年度は見込）
（施工計画作成者や作業指揮者の教育であり、
最終的な受益者は受講者の50倍を見込む）</t>
    <phoneticPr fontId="5"/>
  </si>
  <si>
    <t>－</t>
    <phoneticPr fontId="5"/>
  </si>
  <si>
    <t>東電福島第一原発廃炉に向けた中長期ロードマップ（H29.9）において、工事の発注段階からの「効果的な被ばく線量の低減措置」の実施が求められており、これを具現化するために国が実施すべき事業である。</t>
    <rPh sb="0" eb="2">
      <t>トウデン</t>
    </rPh>
    <rPh sb="2" eb="4">
      <t>フクシマ</t>
    </rPh>
    <rPh sb="4" eb="6">
      <t>ダイイチ</t>
    </rPh>
    <rPh sb="76" eb="79">
      <t>グゲンカ</t>
    </rPh>
    <rPh sb="84" eb="85">
      <t>クニ</t>
    </rPh>
    <rPh sb="86" eb="88">
      <t>ジッシ</t>
    </rPh>
    <rPh sb="91" eb="93">
      <t>ジギョウ</t>
    </rPh>
    <phoneticPr fontId="5"/>
  </si>
  <si>
    <t>高線量の場所での作業が見込まれるため、より効果的な被ばく低減対策の実施が求められるが、被ばく低減措置の経験やノウハウが必ずしも十分でない建設業者などが請け負っており、一定の新規作業員も入構している状況から、一定の支援を行うことは社会のニーズを反映したものである。</t>
    <rPh sb="11" eb="13">
      <t>ミコ</t>
    </rPh>
    <rPh sb="83" eb="85">
      <t>イッテイ</t>
    </rPh>
    <rPh sb="86" eb="88">
      <t>シンキ</t>
    </rPh>
    <rPh sb="92" eb="94">
      <t>ニュウコウ</t>
    </rPh>
    <rPh sb="98" eb="100">
      <t>ジョウキョウ</t>
    </rPh>
    <rPh sb="114" eb="116">
      <t>シャカイ</t>
    </rPh>
    <rPh sb="121" eb="123">
      <t>ハンエイ</t>
    </rPh>
    <phoneticPr fontId="5"/>
  </si>
  <si>
    <t>放射線管理計画等の作成者等に対する教育等</t>
    <rPh sb="19" eb="20">
      <t>トウ</t>
    </rPh>
    <phoneticPr fontId="5"/>
  </si>
  <si>
    <t>一般社団法人日本原子力文化財団</t>
    <rPh sb="0" eb="6">
      <t>イッパンシャダンホウジン</t>
    </rPh>
    <rPh sb="6" eb="11">
      <t>ニホンゲンシリョク</t>
    </rPh>
    <rPh sb="11" eb="15">
      <t>ブンカザイダン</t>
    </rPh>
    <phoneticPr fontId="5"/>
  </si>
  <si>
    <t>-</t>
    <phoneticPr fontId="5"/>
  </si>
  <si>
    <t>　被ばく線量低減に関する専門家によるチームを組織し、効果的な被ばく低減措置の検討及び好事例の収集とその周知を行うとともに、元請事業者が作成する施工計画に対する助言を行う。
　さらに、教育の内容等に関するニーズ調査を行い、元請事業者の施工計画の作成者、作業現場での作業指揮者に対して、被ばく低減措置の実施に係る必要な教育を実施する。</t>
    <phoneticPr fontId="5"/>
  </si>
  <si>
    <t>-</t>
    <phoneticPr fontId="5"/>
  </si>
  <si>
    <t>　東京電力福島第一原子力発電所については、今後、高線量状態の原子炉に近い作業が増加する見込みであり、より効果的な被ばく低減対策が求められている。政府の同原発廃炉に向けた中長期ロードマップにおいても「工事の発注段階からの効果的な被ばく線量低減措置の実施」が盛り込まれた。
　このため、元請事業者における施工計画の作成者、作業現場での作業指揮者に対して必要な教育を実施するとともに、被ばく低減に係る専門家チームを組織し効果的な低減対策の事例収集や検討とその周知とともに、元請事業者が作成する施工計画に対して必要な助言を行う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</si>
</sst>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20" fillId="5" borderId="4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82632</xdr:colOff>
      <xdr:row>752</xdr:row>
      <xdr:rowOff>291948</xdr:rowOff>
    </xdr:from>
    <xdr:ext cx="2495170" cy="459100"/>
    <xdr:sp macro="" textlink="">
      <xdr:nvSpPr>
        <xdr:cNvPr id="8" name="テキスト ボックス 7"/>
        <xdr:cNvSpPr txBox="1"/>
      </xdr:nvSpPr>
      <xdr:spPr>
        <a:xfrm>
          <a:off x="3725945" y="43094917"/>
          <a:ext cx="2495170"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Ａ　一般社団法人日本原子力文化財団</a:t>
          </a:r>
          <a:endParaRPr lang="en-US" altLang="ja-JP">
            <a:effectLst/>
          </a:endParaRPr>
        </a:p>
        <a:p>
          <a:pPr algn="ctr"/>
          <a:r>
            <a:rPr kumimoji="1" lang="ja-JP" altLang="en-US" sz="1100"/>
            <a:t>（２５百万円）</a:t>
          </a:r>
        </a:p>
      </xdr:txBody>
    </xdr:sp>
    <xdr:clientData/>
  </xdr:oneCellAnchor>
  <xdr:twoCellAnchor>
    <xdr:from>
      <xdr:col>17</xdr:col>
      <xdr:colOff>28852</xdr:colOff>
      <xdr:row>754</xdr:row>
      <xdr:rowOff>286788</xdr:rowOff>
    </xdr:from>
    <xdr:to>
      <xdr:col>36</xdr:col>
      <xdr:colOff>22412</xdr:colOff>
      <xdr:row>757</xdr:row>
      <xdr:rowOff>134471</xdr:rowOff>
    </xdr:to>
    <xdr:sp macro="" textlink="">
      <xdr:nvSpPr>
        <xdr:cNvPr id="9" name="大かっこ 8"/>
        <xdr:cNvSpPr/>
      </xdr:nvSpPr>
      <xdr:spPr>
        <a:xfrm>
          <a:off x="3429277" y="45578163"/>
          <a:ext cx="3794035" cy="866858"/>
        </a:xfrm>
        <a:prstGeom prst="bracketPair">
          <a:avLst>
            <a:gd name="adj" fmla="val 1288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751</xdr:row>
      <xdr:rowOff>284626</xdr:rowOff>
    </xdr:from>
    <xdr:to>
      <xdr:col>23</xdr:col>
      <xdr:colOff>153148</xdr:colOff>
      <xdr:row>752</xdr:row>
      <xdr:rowOff>208427</xdr:rowOff>
    </xdr:to>
    <xdr:sp macro="" textlink="">
      <xdr:nvSpPr>
        <xdr:cNvPr id="10" name="テキスト ボックス 9"/>
        <xdr:cNvSpPr txBox="1"/>
      </xdr:nvSpPr>
      <xdr:spPr>
        <a:xfrm>
          <a:off x="2514600" y="44518726"/>
          <a:ext cx="2239123" cy="276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oneCellAnchor>
    <xdr:from>
      <xdr:col>17</xdr:col>
      <xdr:colOff>100852</xdr:colOff>
      <xdr:row>754</xdr:row>
      <xdr:rowOff>313763</xdr:rowOff>
    </xdr:from>
    <xdr:ext cx="3832412" cy="885266"/>
    <xdr:sp macro="" textlink="">
      <xdr:nvSpPr>
        <xdr:cNvPr id="11" name="テキスト ボックス 10"/>
        <xdr:cNvSpPr txBox="1"/>
      </xdr:nvSpPr>
      <xdr:spPr>
        <a:xfrm>
          <a:off x="3501277" y="45605138"/>
          <a:ext cx="3832412" cy="8852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（１）放射線管理計画等の作成者等に対する教育</a:t>
          </a:r>
        </a:p>
        <a:p>
          <a:r>
            <a:rPr kumimoji="1" lang="ja-JP" altLang="en-US" sz="1100"/>
            <a:t>（２）専門家チームによる被ばく低減措置の検討</a:t>
          </a:r>
        </a:p>
        <a:p>
          <a:r>
            <a:rPr kumimoji="1" lang="ja-JP" altLang="en-US" sz="1100"/>
            <a:t>（３）元請事業者が作成する施工計画に対する助言</a:t>
          </a:r>
        </a:p>
        <a:p>
          <a:r>
            <a:rPr kumimoji="1" lang="ja-JP" altLang="en-US" sz="1100"/>
            <a:t>（４） 被ばく低減措置に係る好事例の収集及び周知</a:t>
          </a:r>
        </a:p>
      </xdr:txBody>
    </xdr:sp>
    <xdr:clientData/>
  </xdr:oneCellAnchor>
  <xdr:twoCellAnchor>
    <xdr:from>
      <xdr:col>24</xdr:col>
      <xdr:colOff>112675</xdr:colOff>
      <xdr:row>751</xdr:row>
      <xdr:rowOff>159119</xdr:rowOff>
    </xdr:from>
    <xdr:to>
      <xdr:col>24</xdr:col>
      <xdr:colOff>115780</xdr:colOff>
      <xdr:row>752</xdr:row>
      <xdr:rowOff>291948</xdr:rowOff>
    </xdr:to>
    <xdr:cxnSp macro="">
      <xdr:nvCxnSpPr>
        <xdr:cNvPr id="12" name="直線コネクタ 11"/>
        <xdr:cNvCxnSpPr>
          <a:stCxn id="13" idx="2"/>
          <a:endCxn id="8" idx="0"/>
        </xdr:cNvCxnSpPr>
      </xdr:nvCxnSpPr>
      <xdr:spPr>
        <a:xfrm>
          <a:off x="4970425" y="42604900"/>
          <a:ext cx="3105" cy="490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37735</xdr:colOff>
      <xdr:row>749</xdr:row>
      <xdr:rowOff>21846</xdr:rowOff>
    </xdr:from>
    <xdr:ext cx="2173941" cy="851648"/>
    <xdr:sp macro="" textlink="">
      <xdr:nvSpPr>
        <xdr:cNvPr id="13" name="テキスト ボックス 12"/>
        <xdr:cNvSpPr txBox="1"/>
      </xdr:nvSpPr>
      <xdr:spPr>
        <a:xfrm>
          <a:off x="3838210" y="43551096"/>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（２５百万円）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H9" sqref="BH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656</v>
      </c>
      <c r="AK2" s="191"/>
      <c r="AL2" s="191"/>
      <c r="AM2" s="191"/>
      <c r="AN2" s="83" t="s">
        <v>323</v>
      </c>
      <c r="AO2" s="191">
        <v>20</v>
      </c>
      <c r="AP2" s="191"/>
      <c r="AQ2" s="191"/>
      <c r="AR2" s="84" t="s">
        <v>627</v>
      </c>
      <c r="AS2" s="192">
        <v>467</v>
      </c>
      <c r="AT2" s="192"/>
      <c r="AU2" s="192"/>
      <c r="AV2" s="83" t="str">
        <f>IF(AW2="","","-")</f>
        <v/>
      </c>
      <c r="AW2" s="379"/>
      <c r="AX2" s="379"/>
    </row>
    <row r="3" spans="1:50" ht="21" customHeight="1" thickBot="1" x14ac:dyDescent="0.2">
      <c r="A3" s="509" t="s">
        <v>620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628</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629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630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632</v>
      </c>
      <c r="H5" s="545"/>
      <c r="I5" s="545"/>
      <c r="J5" s="545"/>
      <c r="K5" s="545"/>
      <c r="L5" s="545"/>
      <c r="M5" s="546" t="s">
        <v>65</v>
      </c>
      <c r="N5" s="547"/>
      <c r="O5" s="547"/>
      <c r="P5" s="547"/>
      <c r="Q5" s="547"/>
      <c r="R5" s="548"/>
      <c r="S5" s="549" t="s">
        <v>633</v>
      </c>
      <c r="T5" s="545"/>
      <c r="U5" s="545"/>
      <c r="V5" s="545"/>
      <c r="W5" s="545"/>
      <c r="X5" s="550"/>
      <c r="Y5" s="703" t="s">
        <v>3</v>
      </c>
      <c r="Z5" s="704"/>
      <c r="AA5" s="704"/>
      <c r="AB5" s="704"/>
      <c r="AC5" s="704"/>
      <c r="AD5" s="705"/>
      <c r="AE5" s="706" t="s">
        <v>634</v>
      </c>
      <c r="AF5" s="706"/>
      <c r="AG5" s="706"/>
      <c r="AH5" s="706"/>
      <c r="AI5" s="706"/>
      <c r="AJ5" s="706"/>
      <c r="AK5" s="706"/>
      <c r="AL5" s="706"/>
      <c r="AM5" s="706"/>
      <c r="AN5" s="706"/>
      <c r="AO5" s="706"/>
      <c r="AP5" s="707"/>
      <c r="AQ5" s="708" t="s">
        <v>631</v>
      </c>
      <c r="AR5" s="709"/>
      <c r="AS5" s="709"/>
      <c r="AT5" s="709"/>
      <c r="AU5" s="709"/>
      <c r="AV5" s="709"/>
      <c r="AW5" s="709"/>
      <c r="AX5" s="710"/>
    </row>
    <row r="6" spans="1:50" ht="39" customHeight="1" x14ac:dyDescent="0.15">
      <c r="A6" s="713" t="s">
        <v>4</v>
      </c>
      <c r="B6" s="714"/>
      <c r="C6" s="714"/>
      <c r="D6" s="714"/>
      <c r="E6" s="714"/>
      <c r="F6" s="714"/>
      <c r="G6" s="860" t="str">
        <f>入力規則等!F39</f>
        <v>労働保険特別会計労災勘定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635</v>
      </c>
      <c r="H7" s="813"/>
      <c r="I7" s="813"/>
      <c r="J7" s="813"/>
      <c r="K7" s="813"/>
      <c r="L7" s="813"/>
      <c r="M7" s="813"/>
      <c r="N7" s="813"/>
      <c r="O7" s="813"/>
      <c r="P7" s="813"/>
      <c r="Q7" s="813"/>
      <c r="R7" s="813"/>
      <c r="S7" s="813"/>
      <c r="T7" s="813"/>
      <c r="U7" s="813"/>
      <c r="V7" s="813"/>
      <c r="W7" s="813"/>
      <c r="X7" s="814"/>
      <c r="Y7" s="377" t="s">
        <v>306</v>
      </c>
      <c r="Z7" s="281"/>
      <c r="AA7" s="281"/>
      <c r="AB7" s="281"/>
      <c r="AC7" s="281"/>
      <c r="AD7" s="378"/>
      <c r="AE7" s="364" t="s">
        <v>682</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4" t="str">
        <f>入力規則等!K13</f>
        <v>社会保障</v>
      </c>
      <c r="AF8" s="204"/>
      <c r="AG8" s="204"/>
      <c r="AH8" s="204"/>
      <c r="AI8" s="204"/>
      <c r="AJ8" s="204"/>
      <c r="AK8" s="204"/>
      <c r="AL8" s="204"/>
      <c r="AM8" s="204"/>
      <c r="AN8" s="204"/>
      <c r="AO8" s="204"/>
      <c r="AP8" s="204"/>
      <c r="AQ8" s="204"/>
      <c r="AR8" s="204"/>
      <c r="AS8" s="204"/>
      <c r="AT8" s="204"/>
      <c r="AU8" s="204"/>
      <c r="AV8" s="204"/>
      <c r="AW8" s="204"/>
      <c r="AX8" s="725"/>
    </row>
    <row r="9" spans="1:50" ht="57.75" customHeight="1" x14ac:dyDescent="0.15">
      <c r="A9" s="108" t="s">
        <v>23</v>
      </c>
      <c r="B9" s="109"/>
      <c r="C9" s="109"/>
      <c r="D9" s="109"/>
      <c r="E9" s="109"/>
      <c r="F9" s="109"/>
      <c r="G9" s="558" t="s">
        <v>694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57.75" customHeight="1" x14ac:dyDescent="0.15">
      <c r="A10" s="726" t="s">
        <v>29</v>
      </c>
      <c r="B10" s="727"/>
      <c r="C10" s="727"/>
      <c r="D10" s="727"/>
      <c r="E10" s="727"/>
      <c r="F10" s="727"/>
      <c r="G10" s="661" t="s">
        <v>692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6" t="s">
        <v>5</v>
      </c>
      <c r="B11" s="727"/>
      <c r="C11" s="727"/>
      <c r="D11" s="727"/>
      <c r="E11" s="727"/>
      <c r="F11" s="735"/>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307</v>
      </c>
      <c r="Q12" s="283"/>
      <c r="R12" s="283"/>
      <c r="S12" s="283"/>
      <c r="T12" s="283"/>
      <c r="U12" s="283"/>
      <c r="V12" s="284"/>
      <c r="W12" s="288" t="s">
        <v>329</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8"/>
    </row>
    <row r="13" spans="1:50" ht="21" customHeight="1" x14ac:dyDescent="0.15">
      <c r="A13" s="105"/>
      <c r="B13" s="106"/>
      <c r="C13" s="106"/>
      <c r="D13" s="106"/>
      <c r="E13" s="106"/>
      <c r="F13" s="107"/>
      <c r="G13" s="729" t="s">
        <v>6</v>
      </c>
      <c r="H13" s="730"/>
      <c r="I13" s="621" t="s">
        <v>7</v>
      </c>
      <c r="J13" s="622"/>
      <c r="K13" s="622"/>
      <c r="L13" s="622"/>
      <c r="M13" s="622"/>
      <c r="N13" s="622"/>
      <c r="O13" s="623"/>
      <c r="P13" s="148">
        <v>41</v>
      </c>
      <c r="Q13" s="149"/>
      <c r="R13" s="149"/>
      <c r="S13" s="149"/>
      <c r="T13" s="149"/>
      <c r="U13" s="149"/>
      <c r="V13" s="150"/>
      <c r="W13" s="148">
        <v>41</v>
      </c>
      <c r="X13" s="149"/>
      <c r="Y13" s="149"/>
      <c r="Z13" s="149"/>
      <c r="AA13" s="149"/>
      <c r="AB13" s="149"/>
      <c r="AC13" s="150"/>
      <c r="AD13" s="148">
        <v>36</v>
      </c>
      <c r="AE13" s="149"/>
      <c r="AF13" s="149"/>
      <c r="AG13" s="149"/>
      <c r="AH13" s="149"/>
      <c r="AI13" s="149"/>
      <c r="AJ13" s="150"/>
      <c r="AK13" s="148">
        <v>32</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1"/>
      <c r="H14" s="732"/>
      <c r="I14" s="561" t="s">
        <v>8</v>
      </c>
      <c r="J14" s="612"/>
      <c r="K14" s="612"/>
      <c r="L14" s="612"/>
      <c r="M14" s="612"/>
      <c r="N14" s="612"/>
      <c r="O14" s="613"/>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660</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1"/>
      <c r="H15" s="732"/>
      <c r="I15" s="561" t="s">
        <v>50</v>
      </c>
      <c r="J15" s="562"/>
      <c r="K15" s="562"/>
      <c r="L15" s="562"/>
      <c r="M15" s="562"/>
      <c r="N15" s="562"/>
      <c r="O15" s="563"/>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659</v>
      </c>
      <c r="AL15" s="149"/>
      <c r="AM15" s="149"/>
      <c r="AN15" s="149"/>
      <c r="AO15" s="149"/>
      <c r="AP15" s="149"/>
      <c r="AQ15" s="150"/>
      <c r="AR15" s="148"/>
      <c r="AS15" s="149"/>
      <c r="AT15" s="149"/>
      <c r="AU15" s="149"/>
      <c r="AV15" s="149"/>
      <c r="AW15" s="149"/>
      <c r="AX15" s="611"/>
    </row>
    <row r="16" spans="1:50" ht="21" customHeight="1" x14ac:dyDescent="0.15">
      <c r="A16" s="105"/>
      <c r="B16" s="106"/>
      <c r="C16" s="106"/>
      <c r="D16" s="106"/>
      <c r="E16" s="106"/>
      <c r="F16" s="107"/>
      <c r="G16" s="731"/>
      <c r="H16" s="732"/>
      <c r="I16" s="561" t="s">
        <v>51</v>
      </c>
      <c r="J16" s="562"/>
      <c r="K16" s="562"/>
      <c r="L16" s="562"/>
      <c r="M16" s="562"/>
      <c r="N16" s="562"/>
      <c r="O16" s="563"/>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660</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1"/>
      <c r="H17" s="732"/>
      <c r="I17" s="561" t="s">
        <v>49</v>
      </c>
      <c r="J17" s="612"/>
      <c r="K17" s="612"/>
      <c r="L17" s="612"/>
      <c r="M17" s="612"/>
      <c r="N17" s="612"/>
      <c r="O17" s="613"/>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660</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41</v>
      </c>
      <c r="Q18" s="155"/>
      <c r="R18" s="155"/>
      <c r="S18" s="155"/>
      <c r="T18" s="155"/>
      <c r="U18" s="155"/>
      <c r="V18" s="156"/>
      <c r="W18" s="154">
        <f>SUM(W13:AC17)</f>
        <v>41</v>
      </c>
      <c r="X18" s="155"/>
      <c r="Y18" s="155"/>
      <c r="Z18" s="155"/>
      <c r="AA18" s="155"/>
      <c r="AB18" s="155"/>
      <c r="AC18" s="156"/>
      <c r="AD18" s="154">
        <f>SUM(AD13:AJ17)</f>
        <v>36</v>
      </c>
      <c r="AE18" s="155"/>
      <c r="AF18" s="155"/>
      <c r="AG18" s="155"/>
      <c r="AH18" s="155"/>
      <c r="AI18" s="155"/>
      <c r="AJ18" s="156"/>
      <c r="AK18" s="154">
        <f>SUM(AK13:AQ17)</f>
        <v>32</v>
      </c>
      <c r="AL18" s="155"/>
      <c r="AM18" s="155"/>
      <c r="AN18" s="155"/>
      <c r="AO18" s="155"/>
      <c r="AP18" s="155"/>
      <c r="AQ18" s="156"/>
      <c r="AR18" s="154">
        <f>SUM(AR13:AX17)</f>
        <v>0</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32</v>
      </c>
      <c r="Q19" s="149"/>
      <c r="R19" s="149"/>
      <c r="S19" s="149"/>
      <c r="T19" s="149"/>
      <c r="U19" s="149"/>
      <c r="V19" s="150"/>
      <c r="W19" s="148">
        <v>32</v>
      </c>
      <c r="X19" s="149"/>
      <c r="Y19" s="149"/>
      <c r="Z19" s="149"/>
      <c r="AA19" s="149"/>
      <c r="AB19" s="149"/>
      <c r="AC19" s="150"/>
      <c r="AD19" s="148">
        <v>25</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0.78048780487804881</v>
      </c>
      <c r="Q20" s="525"/>
      <c r="R20" s="525"/>
      <c r="S20" s="525"/>
      <c r="T20" s="525"/>
      <c r="U20" s="525"/>
      <c r="V20" s="525"/>
      <c r="W20" s="525">
        <f t="shared" ref="W20" si="0">IF(W18=0, "-", SUM(W19)/W18)</f>
        <v>0.78048780487804881</v>
      </c>
      <c r="X20" s="525"/>
      <c r="Y20" s="525"/>
      <c r="Z20" s="525"/>
      <c r="AA20" s="525"/>
      <c r="AB20" s="525"/>
      <c r="AC20" s="525"/>
      <c r="AD20" s="525">
        <f t="shared" ref="AD20" si="1">IF(AD18=0, "-", SUM(AD19)/AD18)</f>
        <v>0.69444444444444442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7" t="s">
        <v>274</v>
      </c>
      <c r="H21" s="908"/>
      <c r="I21" s="908"/>
      <c r="J21" s="908"/>
      <c r="K21" s="908"/>
      <c r="L21" s="908"/>
      <c r="M21" s="908"/>
      <c r="N21" s="908"/>
      <c r="O21" s="908"/>
      <c r="P21" s="525">
        <f>IF(P19=0, "-", SUM(P19)/SUM(P13,P14))</f>
        <v>0.78048780487804881</v>
      </c>
      <c r="Q21" s="525"/>
      <c r="R21" s="525"/>
      <c r="S21" s="525"/>
      <c r="T21" s="525"/>
      <c r="U21" s="525"/>
      <c r="V21" s="525"/>
      <c r="W21" s="525">
        <f t="shared" ref="W21" si="2">IF(W19=0, "-", SUM(W19)/SUM(W13,W14))</f>
        <v>0.78048780487804881</v>
      </c>
      <c r="X21" s="525"/>
      <c r="Y21" s="525"/>
      <c r="Z21" s="525"/>
      <c r="AA21" s="525"/>
      <c r="AB21" s="525"/>
      <c r="AC21" s="525"/>
      <c r="AD21" s="525">
        <f t="shared" ref="AD21" si="3">IF(AD19=0, "-", SUM(AD19)/SUM(AD13,AD14))</f>
        <v>0.69444444444444442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75" customHeight="1" x14ac:dyDescent="0.15">
      <c r="A23" s="126"/>
      <c r="B23" s="127"/>
      <c r="C23" s="127"/>
      <c r="D23" s="127"/>
      <c r="E23" s="127"/>
      <c r="F23" s="128"/>
      <c r="G23" s="117" t="s">
        <v>637</v>
      </c>
      <c r="H23" s="118"/>
      <c r="I23" s="118"/>
      <c r="J23" s="118"/>
      <c r="K23" s="118"/>
      <c r="L23" s="118"/>
      <c r="M23" s="118"/>
      <c r="N23" s="118"/>
      <c r="O23" s="119"/>
      <c r="P23" s="145">
        <v>32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7.75" customHeight="1" thickBot="1" x14ac:dyDescent="0.2">
      <c r="A29" s="129"/>
      <c r="B29" s="130"/>
      <c r="C29" s="130"/>
      <c r="D29" s="130"/>
      <c r="E29" s="130"/>
      <c r="F29" s="131"/>
      <c r="G29" s="213" t="s">
        <v>255</v>
      </c>
      <c r="H29" s="214"/>
      <c r="I29" s="214"/>
      <c r="J29" s="214"/>
      <c r="K29" s="214"/>
      <c r="L29" s="214"/>
      <c r="M29" s="214"/>
      <c r="N29" s="214"/>
      <c r="O29" s="215"/>
      <c r="P29" s="148">
        <f>AK13</f>
        <v>32</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270</v>
      </c>
      <c r="B30" s="496"/>
      <c r="C30" s="496"/>
      <c r="D30" s="496"/>
      <c r="E30" s="496"/>
      <c r="F30" s="497"/>
      <c r="G30" s="633" t="s">
        <v>145</v>
      </c>
      <c r="H30" s="372"/>
      <c r="I30" s="372"/>
      <c r="J30" s="372"/>
      <c r="K30" s="372"/>
      <c r="L30" s="372"/>
      <c r="M30" s="372"/>
      <c r="N30" s="372"/>
      <c r="O30" s="565"/>
      <c r="P30" s="564" t="s">
        <v>58</v>
      </c>
      <c r="Q30" s="372"/>
      <c r="R30" s="372"/>
      <c r="S30" s="372"/>
      <c r="T30" s="372"/>
      <c r="U30" s="372"/>
      <c r="V30" s="372"/>
      <c r="W30" s="372"/>
      <c r="X30" s="565"/>
      <c r="Y30" s="451"/>
      <c r="Z30" s="452"/>
      <c r="AA30" s="453"/>
      <c r="AB30" s="367" t="s">
        <v>11</v>
      </c>
      <c r="AC30" s="368"/>
      <c r="AD30" s="369"/>
      <c r="AE30" s="367" t="s">
        <v>307</v>
      </c>
      <c r="AF30" s="368"/>
      <c r="AG30" s="368"/>
      <c r="AH30" s="369"/>
      <c r="AI30" s="370" t="s">
        <v>329</v>
      </c>
      <c r="AJ30" s="370"/>
      <c r="AK30" s="370"/>
      <c r="AL30" s="367"/>
      <c r="AM30" s="370" t="s">
        <v>426</v>
      </c>
      <c r="AN30" s="370"/>
      <c r="AO30" s="370"/>
      <c r="AP30" s="367"/>
      <c r="AQ30" s="624" t="s">
        <v>184</v>
      </c>
      <c r="AR30" s="625"/>
      <c r="AS30" s="625"/>
      <c r="AT30" s="626"/>
      <c r="AU30" s="372" t="s">
        <v>133</v>
      </c>
      <c r="AV30" s="372"/>
      <c r="AW30" s="372"/>
      <c r="AX30" s="373"/>
    </row>
    <row r="31" spans="1:50" ht="18.75" customHeight="1" x14ac:dyDescent="0.15">
      <c r="A31" s="498"/>
      <c r="B31" s="499"/>
      <c r="C31" s="499"/>
      <c r="D31" s="499"/>
      <c r="E31" s="499"/>
      <c r="F31" s="500"/>
      <c r="G31" s="553"/>
      <c r="H31" s="360"/>
      <c r="I31" s="360"/>
      <c r="J31" s="360"/>
      <c r="K31" s="360"/>
      <c r="L31" s="360"/>
      <c r="M31" s="360"/>
      <c r="N31" s="360"/>
      <c r="O31" s="554"/>
      <c r="P31" s="566"/>
      <c r="Q31" s="360"/>
      <c r="R31" s="360"/>
      <c r="S31" s="360"/>
      <c r="T31" s="360"/>
      <c r="U31" s="360"/>
      <c r="V31" s="360"/>
      <c r="W31" s="360"/>
      <c r="X31" s="554"/>
      <c r="Y31" s="454"/>
      <c r="Z31" s="455"/>
      <c r="AA31" s="456"/>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3</v>
      </c>
      <c r="AV31" s="256"/>
      <c r="AW31" s="360" t="s">
        <v>175</v>
      </c>
      <c r="AX31" s="361"/>
    </row>
    <row r="32" spans="1:50" ht="45.75" customHeight="1" x14ac:dyDescent="0.15">
      <c r="A32" s="501"/>
      <c r="B32" s="499"/>
      <c r="C32" s="499"/>
      <c r="D32" s="499"/>
      <c r="E32" s="499"/>
      <c r="F32" s="500"/>
      <c r="G32" s="526" t="s">
        <v>638</v>
      </c>
      <c r="H32" s="527"/>
      <c r="I32" s="527"/>
      <c r="J32" s="527"/>
      <c r="K32" s="527"/>
      <c r="L32" s="527"/>
      <c r="M32" s="527"/>
      <c r="N32" s="527"/>
      <c r="O32" s="528"/>
      <c r="P32" s="176" t="s">
        <v>639</v>
      </c>
      <c r="Q32" s="176"/>
      <c r="R32" s="176"/>
      <c r="S32" s="176"/>
      <c r="T32" s="176"/>
      <c r="U32" s="176"/>
      <c r="V32" s="176"/>
      <c r="W32" s="176"/>
      <c r="X32" s="218"/>
      <c r="Y32" s="324" t="s">
        <v>12</v>
      </c>
      <c r="Z32" s="535"/>
      <c r="AA32" s="536"/>
      <c r="AB32" s="537" t="s">
        <v>288</v>
      </c>
      <c r="AC32" s="537"/>
      <c r="AD32" s="537"/>
      <c r="AE32" s="348">
        <v>100</v>
      </c>
      <c r="AF32" s="349"/>
      <c r="AG32" s="349"/>
      <c r="AH32" s="349"/>
      <c r="AI32" s="348">
        <v>92</v>
      </c>
      <c r="AJ32" s="349"/>
      <c r="AK32" s="349"/>
      <c r="AL32" s="349"/>
      <c r="AM32" s="348">
        <v>91</v>
      </c>
      <c r="AN32" s="349"/>
      <c r="AO32" s="349"/>
      <c r="AP32" s="349"/>
      <c r="AQ32" s="151" t="s">
        <v>636</v>
      </c>
      <c r="AR32" s="152"/>
      <c r="AS32" s="152"/>
      <c r="AT32" s="153"/>
      <c r="AU32" s="349" t="s">
        <v>636</v>
      </c>
      <c r="AV32" s="349"/>
      <c r="AW32" s="349"/>
      <c r="AX32" s="350"/>
    </row>
    <row r="33" spans="1:51" ht="45.7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288</v>
      </c>
      <c r="AC33" s="508"/>
      <c r="AD33" s="508"/>
      <c r="AE33" s="348">
        <v>80</v>
      </c>
      <c r="AF33" s="349"/>
      <c r="AG33" s="349"/>
      <c r="AH33" s="349"/>
      <c r="AI33" s="348">
        <v>90</v>
      </c>
      <c r="AJ33" s="349"/>
      <c r="AK33" s="349"/>
      <c r="AL33" s="349"/>
      <c r="AM33" s="348">
        <v>90</v>
      </c>
      <c r="AN33" s="349"/>
      <c r="AO33" s="349"/>
      <c r="AP33" s="349"/>
      <c r="AQ33" s="151" t="s">
        <v>636</v>
      </c>
      <c r="AR33" s="152"/>
      <c r="AS33" s="152"/>
      <c r="AT33" s="153"/>
      <c r="AU33" s="349">
        <v>90</v>
      </c>
      <c r="AV33" s="349"/>
      <c r="AW33" s="349"/>
      <c r="AX33" s="350"/>
    </row>
    <row r="34" spans="1:51" ht="45.7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v>125</v>
      </c>
      <c r="AF34" s="349"/>
      <c r="AG34" s="349"/>
      <c r="AH34" s="349"/>
      <c r="AI34" s="348">
        <v>102.222222222222</v>
      </c>
      <c r="AJ34" s="349"/>
      <c r="AK34" s="349"/>
      <c r="AL34" s="349"/>
      <c r="AM34" s="348">
        <v>101.1</v>
      </c>
      <c r="AN34" s="349"/>
      <c r="AO34" s="349"/>
      <c r="AP34" s="349"/>
      <c r="AQ34" s="151" t="s">
        <v>636</v>
      </c>
      <c r="AR34" s="152"/>
      <c r="AS34" s="152"/>
      <c r="AT34" s="153"/>
      <c r="AU34" s="349" t="s">
        <v>636</v>
      </c>
      <c r="AV34" s="349"/>
      <c r="AW34" s="349"/>
      <c r="AX34" s="350"/>
    </row>
    <row r="35" spans="1:51" ht="23.25" customHeight="1" x14ac:dyDescent="0.15">
      <c r="A35" s="880" t="s">
        <v>297</v>
      </c>
      <c r="B35" s="881"/>
      <c r="C35" s="881"/>
      <c r="D35" s="881"/>
      <c r="E35" s="881"/>
      <c r="F35" s="882"/>
      <c r="G35" s="886" t="s">
        <v>640</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7" t="s">
        <v>270</v>
      </c>
      <c r="B37" s="628"/>
      <c r="C37" s="628"/>
      <c r="D37" s="628"/>
      <c r="E37" s="628"/>
      <c r="F37" s="629"/>
      <c r="G37" s="551" t="s">
        <v>145</v>
      </c>
      <c r="H37" s="362"/>
      <c r="I37" s="362"/>
      <c r="J37" s="362"/>
      <c r="K37" s="362"/>
      <c r="L37" s="362"/>
      <c r="M37" s="362"/>
      <c r="N37" s="362"/>
      <c r="O37" s="552"/>
      <c r="P37" s="614" t="s">
        <v>58</v>
      </c>
      <c r="Q37" s="362"/>
      <c r="R37" s="362"/>
      <c r="S37" s="362"/>
      <c r="T37" s="362"/>
      <c r="U37" s="362"/>
      <c r="V37" s="362"/>
      <c r="W37" s="362"/>
      <c r="X37" s="552"/>
      <c r="Y37" s="615"/>
      <c r="Z37" s="616"/>
      <c r="AA37" s="617"/>
      <c r="AB37" s="618" t="s">
        <v>11</v>
      </c>
      <c r="AC37" s="619"/>
      <c r="AD37" s="620"/>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8"/>
      <c r="B38" s="499"/>
      <c r="C38" s="499"/>
      <c r="D38" s="499"/>
      <c r="E38" s="499"/>
      <c r="F38" s="500"/>
      <c r="G38" s="553"/>
      <c r="H38" s="360"/>
      <c r="I38" s="360"/>
      <c r="J38" s="360"/>
      <c r="K38" s="360"/>
      <c r="L38" s="360"/>
      <c r="M38" s="360"/>
      <c r="N38" s="360"/>
      <c r="O38" s="554"/>
      <c r="P38" s="566"/>
      <c r="Q38" s="360"/>
      <c r="R38" s="360"/>
      <c r="S38" s="360"/>
      <c r="T38" s="360"/>
      <c r="U38" s="360"/>
      <c r="V38" s="360"/>
      <c r="W38" s="360"/>
      <c r="X38" s="554"/>
      <c r="Y38" s="454"/>
      <c r="Z38" s="455"/>
      <c r="AA38" s="456"/>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18"/>
      <c r="Y39" s="324" t="s">
        <v>12</v>
      </c>
      <c r="Z39" s="535"/>
      <c r="AA39" s="536"/>
      <c r="AB39" s="537"/>
      <c r="AC39" s="537"/>
      <c r="AD39" s="537"/>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c r="AC40" s="508"/>
      <c r="AD40" s="508"/>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0"/>
      <c r="B41" s="631"/>
      <c r="C41" s="631"/>
      <c r="D41" s="631"/>
      <c r="E41" s="631"/>
      <c r="F41" s="632"/>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297</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7" t="s">
        <v>270</v>
      </c>
      <c r="B44" s="628"/>
      <c r="C44" s="628"/>
      <c r="D44" s="628"/>
      <c r="E44" s="628"/>
      <c r="F44" s="629"/>
      <c r="G44" s="551" t="s">
        <v>145</v>
      </c>
      <c r="H44" s="362"/>
      <c r="I44" s="362"/>
      <c r="J44" s="362"/>
      <c r="K44" s="362"/>
      <c r="L44" s="362"/>
      <c r="M44" s="362"/>
      <c r="N44" s="362"/>
      <c r="O44" s="552"/>
      <c r="P44" s="614" t="s">
        <v>58</v>
      </c>
      <c r="Q44" s="362"/>
      <c r="R44" s="362"/>
      <c r="S44" s="362"/>
      <c r="T44" s="362"/>
      <c r="U44" s="362"/>
      <c r="V44" s="362"/>
      <c r="W44" s="362"/>
      <c r="X44" s="552"/>
      <c r="Y44" s="615"/>
      <c r="Z44" s="616"/>
      <c r="AA44" s="617"/>
      <c r="AB44" s="618" t="s">
        <v>11</v>
      </c>
      <c r="AC44" s="619"/>
      <c r="AD44" s="620"/>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8"/>
      <c r="B45" s="499"/>
      <c r="C45" s="499"/>
      <c r="D45" s="499"/>
      <c r="E45" s="499"/>
      <c r="F45" s="500"/>
      <c r="G45" s="553"/>
      <c r="H45" s="360"/>
      <c r="I45" s="360"/>
      <c r="J45" s="360"/>
      <c r="K45" s="360"/>
      <c r="L45" s="360"/>
      <c r="M45" s="360"/>
      <c r="N45" s="360"/>
      <c r="O45" s="554"/>
      <c r="P45" s="566"/>
      <c r="Q45" s="360"/>
      <c r="R45" s="360"/>
      <c r="S45" s="360"/>
      <c r="T45" s="360"/>
      <c r="U45" s="360"/>
      <c r="V45" s="360"/>
      <c r="W45" s="360"/>
      <c r="X45" s="554"/>
      <c r="Y45" s="454"/>
      <c r="Z45" s="455"/>
      <c r="AA45" s="456"/>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4" t="s">
        <v>12</v>
      </c>
      <c r="Z46" s="535"/>
      <c r="AA46" s="536"/>
      <c r="AB46" s="537"/>
      <c r="AC46" s="537"/>
      <c r="AD46" s="537"/>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0"/>
      <c r="B48" s="631"/>
      <c r="C48" s="631"/>
      <c r="D48" s="631"/>
      <c r="E48" s="631"/>
      <c r="F48" s="632"/>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297</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8" t="s">
        <v>270</v>
      </c>
      <c r="B51" s="499"/>
      <c r="C51" s="499"/>
      <c r="D51" s="499"/>
      <c r="E51" s="499"/>
      <c r="F51" s="500"/>
      <c r="G51" s="551" t="s">
        <v>145</v>
      </c>
      <c r="H51" s="362"/>
      <c r="I51" s="362"/>
      <c r="J51" s="362"/>
      <c r="K51" s="362"/>
      <c r="L51" s="362"/>
      <c r="M51" s="362"/>
      <c r="N51" s="362"/>
      <c r="O51" s="552"/>
      <c r="P51" s="614" t="s">
        <v>58</v>
      </c>
      <c r="Q51" s="362"/>
      <c r="R51" s="362"/>
      <c r="S51" s="362"/>
      <c r="T51" s="362"/>
      <c r="U51" s="362"/>
      <c r="V51" s="362"/>
      <c r="W51" s="362"/>
      <c r="X51" s="552"/>
      <c r="Y51" s="615"/>
      <c r="Z51" s="616"/>
      <c r="AA51" s="617"/>
      <c r="AB51" s="618" t="s">
        <v>11</v>
      </c>
      <c r="AC51" s="619"/>
      <c r="AD51" s="620"/>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8"/>
      <c r="B52" s="499"/>
      <c r="C52" s="499"/>
      <c r="D52" s="499"/>
      <c r="E52" s="499"/>
      <c r="F52" s="500"/>
      <c r="G52" s="553"/>
      <c r="H52" s="360"/>
      <c r="I52" s="360"/>
      <c r="J52" s="360"/>
      <c r="K52" s="360"/>
      <c r="L52" s="360"/>
      <c r="M52" s="360"/>
      <c r="N52" s="360"/>
      <c r="O52" s="554"/>
      <c r="P52" s="566"/>
      <c r="Q52" s="360"/>
      <c r="R52" s="360"/>
      <c r="S52" s="360"/>
      <c r="T52" s="360"/>
      <c r="U52" s="360"/>
      <c r="V52" s="360"/>
      <c r="W52" s="360"/>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0"/>
      <c r="B55" s="631"/>
      <c r="C55" s="631"/>
      <c r="D55" s="631"/>
      <c r="E55" s="631"/>
      <c r="F55" s="632"/>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297</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8" t="s">
        <v>270</v>
      </c>
      <c r="B58" s="499"/>
      <c r="C58" s="499"/>
      <c r="D58" s="499"/>
      <c r="E58" s="499"/>
      <c r="F58" s="500"/>
      <c r="G58" s="551" t="s">
        <v>145</v>
      </c>
      <c r="H58" s="362"/>
      <c r="I58" s="362"/>
      <c r="J58" s="362"/>
      <c r="K58" s="362"/>
      <c r="L58" s="362"/>
      <c r="M58" s="362"/>
      <c r="N58" s="362"/>
      <c r="O58" s="552"/>
      <c r="P58" s="614" t="s">
        <v>58</v>
      </c>
      <c r="Q58" s="362"/>
      <c r="R58" s="362"/>
      <c r="S58" s="362"/>
      <c r="T58" s="362"/>
      <c r="U58" s="362"/>
      <c r="V58" s="362"/>
      <c r="W58" s="362"/>
      <c r="X58" s="552"/>
      <c r="Y58" s="615"/>
      <c r="Z58" s="616"/>
      <c r="AA58" s="617"/>
      <c r="AB58" s="618" t="s">
        <v>11</v>
      </c>
      <c r="AC58" s="619"/>
      <c r="AD58" s="620"/>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8"/>
      <c r="B59" s="499"/>
      <c r="C59" s="499"/>
      <c r="D59" s="499"/>
      <c r="E59" s="499"/>
      <c r="F59" s="500"/>
      <c r="G59" s="553"/>
      <c r="H59" s="360"/>
      <c r="I59" s="360"/>
      <c r="J59" s="360"/>
      <c r="K59" s="360"/>
      <c r="L59" s="360"/>
      <c r="M59" s="360"/>
      <c r="N59" s="360"/>
      <c r="O59" s="554"/>
      <c r="P59" s="566"/>
      <c r="Q59" s="360"/>
      <c r="R59" s="360"/>
      <c r="S59" s="360"/>
      <c r="T59" s="360"/>
      <c r="U59" s="360"/>
      <c r="V59" s="360"/>
      <c r="W59" s="360"/>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297</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307</v>
      </c>
      <c r="AF65" s="320"/>
      <c r="AG65" s="320"/>
      <c r="AH65" s="320"/>
      <c r="AI65" s="320" t="s">
        <v>329</v>
      </c>
      <c r="AJ65" s="320"/>
      <c r="AK65" s="320"/>
      <c r="AL65" s="320"/>
      <c r="AM65" s="320" t="s">
        <v>426</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287</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287</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288</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286</v>
      </c>
      <c r="X70" s="927"/>
      <c r="Y70" s="932" t="s">
        <v>12</v>
      </c>
      <c r="Z70" s="932"/>
      <c r="AA70" s="933"/>
      <c r="AB70" s="934" t="s">
        <v>287</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287</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288</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300</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t="s">
        <v>263</v>
      </c>
      <c r="AS79" s="111"/>
      <c r="AT79" s="112"/>
      <c r="AU79" s="112"/>
      <c r="AV79" s="112"/>
      <c r="AW79" s="112"/>
      <c r="AX79" s="113"/>
      <c r="AY79">
        <f>COUNTIF($AR$79,"☑")</f>
        <v>0</v>
      </c>
    </row>
    <row r="80" spans="1:51" ht="18.75" hidden="1" customHeight="1" x14ac:dyDescent="0.15">
      <c r="A80" s="505" t="s">
        <v>146</v>
      </c>
      <c r="B80" s="829" t="s">
        <v>262</v>
      </c>
      <c r="C80" s="830"/>
      <c r="D80" s="830"/>
      <c r="E80" s="830"/>
      <c r="F80" s="831"/>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618</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5"/>
      <c r="AY80">
        <f>COUNTA($G$82)</f>
        <v>0</v>
      </c>
    </row>
    <row r="81" spans="1:60" ht="22.5" hidden="1" customHeight="1" x14ac:dyDescent="0.15">
      <c r="A81" s="506"/>
      <c r="B81" s="832"/>
      <c r="C81" s="538"/>
      <c r="D81" s="538"/>
      <c r="E81" s="538"/>
      <c r="F81" s="539"/>
      <c r="G81" s="360"/>
      <c r="H81" s="360"/>
      <c r="I81" s="360"/>
      <c r="J81" s="360"/>
      <c r="K81" s="360"/>
      <c r="L81" s="360"/>
      <c r="M81" s="360"/>
      <c r="N81" s="360"/>
      <c r="O81" s="360"/>
      <c r="P81" s="360"/>
      <c r="Q81" s="360"/>
      <c r="R81" s="360"/>
      <c r="S81" s="360"/>
      <c r="T81" s="360"/>
      <c r="U81" s="360"/>
      <c r="V81" s="360"/>
      <c r="W81" s="360"/>
      <c r="X81" s="360"/>
      <c r="Y81" s="360"/>
      <c r="Z81" s="360"/>
      <c r="AA81" s="554"/>
      <c r="AB81" s="56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6"/>
      <c r="B82" s="832"/>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7"/>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2"/>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8"/>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3"/>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9"/>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79" t="s">
        <v>60</v>
      </c>
      <c r="H85" s="763"/>
      <c r="I85" s="763"/>
      <c r="J85" s="763"/>
      <c r="K85" s="763"/>
      <c r="L85" s="763"/>
      <c r="M85" s="763"/>
      <c r="N85" s="763"/>
      <c r="O85" s="764"/>
      <c r="P85" s="762" t="s">
        <v>62</v>
      </c>
      <c r="Q85" s="763"/>
      <c r="R85" s="763"/>
      <c r="S85" s="763"/>
      <c r="T85" s="763"/>
      <c r="U85" s="763"/>
      <c r="V85" s="763"/>
      <c r="W85" s="763"/>
      <c r="X85" s="764"/>
      <c r="Y85" s="188"/>
      <c r="Z85" s="189"/>
      <c r="AA85" s="190"/>
      <c r="AB85" s="444" t="s">
        <v>11</v>
      </c>
      <c r="AC85" s="445"/>
      <c r="AD85" s="446"/>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6"/>
      <c r="B86" s="538"/>
      <c r="C86" s="538"/>
      <c r="D86" s="538"/>
      <c r="E86" s="538"/>
      <c r="F86" s="539"/>
      <c r="G86" s="553"/>
      <c r="H86" s="360"/>
      <c r="I86" s="360"/>
      <c r="J86" s="360"/>
      <c r="K86" s="360"/>
      <c r="L86" s="360"/>
      <c r="M86" s="360"/>
      <c r="N86" s="360"/>
      <c r="O86" s="554"/>
      <c r="P86" s="566"/>
      <c r="Q86" s="360"/>
      <c r="R86" s="360"/>
      <c r="S86" s="360"/>
      <c r="T86" s="360"/>
      <c r="U86" s="360"/>
      <c r="V86" s="360"/>
      <c r="W86" s="360"/>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4"/>
      <c r="R87" s="784"/>
      <c r="S87" s="784"/>
      <c r="T87" s="784"/>
      <c r="U87" s="784"/>
      <c r="V87" s="784"/>
      <c r="W87" s="784"/>
      <c r="X87" s="785"/>
      <c r="Y87" s="740" t="s">
        <v>61</v>
      </c>
      <c r="Z87" s="741"/>
      <c r="AA87" s="742"/>
      <c r="AB87" s="537"/>
      <c r="AC87" s="537"/>
      <c r="AD87" s="5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6"/>
      <c r="Q88" s="786"/>
      <c r="R88" s="786"/>
      <c r="S88" s="786"/>
      <c r="T88" s="786"/>
      <c r="U88" s="786"/>
      <c r="V88" s="786"/>
      <c r="W88" s="786"/>
      <c r="X88" s="787"/>
      <c r="Y88" s="718" t="s">
        <v>53</v>
      </c>
      <c r="Z88" s="719"/>
      <c r="AA88" s="720"/>
      <c r="AB88" s="508"/>
      <c r="AC88" s="508"/>
      <c r="AD88" s="50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88"/>
      <c r="Y89" s="718" t="s">
        <v>13</v>
      </c>
      <c r="Z89" s="719"/>
      <c r="AA89" s="720"/>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79" t="s">
        <v>60</v>
      </c>
      <c r="H90" s="763"/>
      <c r="I90" s="763"/>
      <c r="J90" s="763"/>
      <c r="K90" s="763"/>
      <c r="L90" s="763"/>
      <c r="M90" s="763"/>
      <c r="N90" s="763"/>
      <c r="O90" s="764"/>
      <c r="P90" s="762" t="s">
        <v>62</v>
      </c>
      <c r="Q90" s="763"/>
      <c r="R90" s="763"/>
      <c r="S90" s="763"/>
      <c r="T90" s="763"/>
      <c r="U90" s="763"/>
      <c r="V90" s="763"/>
      <c r="W90" s="763"/>
      <c r="X90" s="764"/>
      <c r="Y90" s="188"/>
      <c r="Z90" s="189"/>
      <c r="AA90" s="190"/>
      <c r="AB90" s="444" t="s">
        <v>11</v>
      </c>
      <c r="AC90" s="445"/>
      <c r="AD90" s="446"/>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6"/>
      <c r="B91" s="538"/>
      <c r="C91" s="538"/>
      <c r="D91" s="538"/>
      <c r="E91" s="538"/>
      <c r="F91" s="539"/>
      <c r="G91" s="553"/>
      <c r="H91" s="360"/>
      <c r="I91" s="360"/>
      <c r="J91" s="360"/>
      <c r="K91" s="360"/>
      <c r="L91" s="360"/>
      <c r="M91" s="360"/>
      <c r="N91" s="360"/>
      <c r="O91" s="554"/>
      <c r="P91" s="566"/>
      <c r="Q91" s="360"/>
      <c r="R91" s="360"/>
      <c r="S91" s="360"/>
      <c r="T91" s="360"/>
      <c r="U91" s="360"/>
      <c r="V91" s="360"/>
      <c r="W91" s="360"/>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4"/>
      <c r="R92" s="784"/>
      <c r="S92" s="784"/>
      <c r="T92" s="784"/>
      <c r="U92" s="784"/>
      <c r="V92" s="784"/>
      <c r="W92" s="784"/>
      <c r="X92" s="785"/>
      <c r="Y92" s="740" t="s">
        <v>61</v>
      </c>
      <c r="Z92" s="741"/>
      <c r="AA92" s="742"/>
      <c r="AB92" s="537"/>
      <c r="AC92" s="537"/>
      <c r="AD92" s="5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6"/>
      <c r="Q93" s="786"/>
      <c r="R93" s="786"/>
      <c r="S93" s="786"/>
      <c r="T93" s="786"/>
      <c r="U93" s="786"/>
      <c r="V93" s="786"/>
      <c r="W93" s="786"/>
      <c r="X93" s="787"/>
      <c r="Y93" s="718" t="s">
        <v>53</v>
      </c>
      <c r="Z93" s="719"/>
      <c r="AA93" s="720"/>
      <c r="AB93" s="508"/>
      <c r="AC93" s="508"/>
      <c r="AD93" s="50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88"/>
      <c r="Y94" s="718" t="s">
        <v>13</v>
      </c>
      <c r="Z94" s="719"/>
      <c r="AA94" s="720"/>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6"/>
      <c r="B95" s="538" t="s">
        <v>144</v>
      </c>
      <c r="C95" s="538"/>
      <c r="D95" s="538"/>
      <c r="E95" s="538"/>
      <c r="F95" s="539"/>
      <c r="G95" s="779" t="s">
        <v>60</v>
      </c>
      <c r="H95" s="763"/>
      <c r="I95" s="763"/>
      <c r="J95" s="763"/>
      <c r="K95" s="763"/>
      <c r="L95" s="763"/>
      <c r="M95" s="763"/>
      <c r="N95" s="763"/>
      <c r="O95" s="764"/>
      <c r="P95" s="762" t="s">
        <v>62</v>
      </c>
      <c r="Q95" s="763"/>
      <c r="R95" s="763"/>
      <c r="S95" s="763"/>
      <c r="T95" s="763"/>
      <c r="U95" s="763"/>
      <c r="V95" s="763"/>
      <c r="W95" s="763"/>
      <c r="X95" s="764"/>
      <c r="Y95" s="188"/>
      <c r="Z95" s="189"/>
      <c r="AA95" s="190"/>
      <c r="AB95" s="444" t="s">
        <v>11</v>
      </c>
      <c r="AC95" s="445"/>
      <c r="AD95" s="446"/>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0"/>
      <c r="I96" s="360"/>
      <c r="J96" s="360"/>
      <c r="K96" s="360"/>
      <c r="L96" s="360"/>
      <c r="M96" s="360"/>
      <c r="N96" s="360"/>
      <c r="O96" s="554"/>
      <c r="P96" s="566"/>
      <c r="Q96" s="360"/>
      <c r="R96" s="360"/>
      <c r="S96" s="360"/>
      <c r="T96" s="360"/>
      <c r="U96" s="360"/>
      <c r="V96" s="360"/>
      <c r="W96" s="360"/>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4"/>
      <c r="R97" s="784"/>
      <c r="S97" s="784"/>
      <c r="T97" s="784"/>
      <c r="U97" s="784"/>
      <c r="V97" s="784"/>
      <c r="W97" s="784"/>
      <c r="X97" s="785"/>
      <c r="Y97" s="740" t="s">
        <v>61</v>
      </c>
      <c r="Z97" s="741"/>
      <c r="AA97" s="742"/>
      <c r="AB97" s="389"/>
      <c r="AC97" s="390"/>
      <c r="AD97" s="391"/>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6"/>
      <c r="Q98" s="786"/>
      <c r="R98" s="786"/>
      <c r="S98" s="786"/>
      <c r="T98" s="786"/>
      <c r="U98" s="786"/>
      <c r="V98" s="786"/>
      <c r="W98" s="786"/>
      <c r="X98" s="787"/>
      <c r="Y98" s="718" t="s">
        <v>53</v>
      </c>
      <c r="Z98" s="719"/>
      <c r="AA98" s="720"/>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6" t="s">
        <v>13</v>
      </c>
      <c r="Z99" s="467"/>
      <c r="AA99" s="468"/>
      <c r="AB99" s="448" t="s">
        <v>14</v>
      </c>
      <c r="AC99" s="449"/>
      <c r="AD99" s="450"/>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1"/>
      <c r="Z100" s="452"/>
      <c r="AA100" s="453"/>
      <c r="AB100" s="840" t="s">
        <v>11</v>
      </c>
      <c r="AC100" s="840"/>
      <c r="AD100" s="840"/>
      <c r="AE100" s="806" t="s">
        <v>307</v>
      </c>
      <c r="AF100" s="807"/>
      <c r="AG100" s="807"/>
      <c r="AH100" s="808"/>
      <c r="AI100" s="806" t="s">
        <v>329</v>
      </c>
      <c r="AJ100" s="807"/>
      <c r="AK100" s="807"/>
      <c r="AL100" s="808"/>
      <c r="AM100" s="806" t="s">
        <v>426</v>
      </c>
      <c r="AN100" s="807"/>
      <c r="AO100" s="807"/>
      <c r="AP100" s="808"/>
      <c r="AQ100" s="909" t="s">
        <v>334</v>
      </c>
      <c r="AR100" s="910"/>
      <c r="AS100" s="910"/>
      <c r="AT100" s="911"/>
      <c r="AU100" s="909" t="s">
        <v>459</v>
      </c>
      <c r="AV100" s="910"/>
      <c r="AW100" s="910"/>
      <c r="AX100" s="912"/>
    </row>
    <row r="101" spans="1:60" ht="23.25" customHeight="1" x14ac:dyDescent="0.15">
      <c r="A101" s="477"/>
      <c r="B101" s="478"/>
      <c r="C101" s="478"/>
      <c r="D101" s="478"/>
      <c r="E101" s="478"/>
      <c r="F101" s="479"/>
      <c r="G101" s="176" t="s">
        <v>641</v>
      </c>
      <c r="H101" s="176"/>
      <c r="I101" s="176"/>
      <c r="J101" s="176"/>
      <c r="K101" s="176"/>
      <c r="L101" s="176"/>
      <c r="M101" s="176"/>
      <c r="N101" s="176"/>
      <c r="O101" s="176"/>
      <c r="P101" s="176"/>
      <c r="Q101" s="176"/>
      <c r="R101" s="176"/>
      <c r="S101" s="176"/>
      <c r="T101" s="176"/>
      <c r="U101" s="176"/>
      <c r="V101" s="176"/>
      <c r="W101" s="176"/>
      <c r="X101" s="218"/>
      <c r="Y101" s="798" t="s">
        <v>54</v>
      </c>
      <c r="Z101" s="704"/>
      <c r="AA101" s="705"/>
      <c r="AB101" s="537" t="s">
        <v>642</v>
      </c>
      <c r="AC101" s="537"/>
      <c r="AD101" s="537"/>
      <c r="AE101" s="343">
        <v>102</v>
      </c>
      <c r="AF101" s="343"/>
      <c r="AG101" s="343"/>
      <c r="AH101" s="343"/>
      <c r="AI101" s="343">
        <v>58</v>
      </c>
      <c r="AJ101" s="343"/>
      <c r="AK101" s="343"/>
      <c r="AL101" s="343"/>
      <c r="AM101" s="343">
        <v>65</v>
      </c>
      <c r="AN101" s="343"/>
      <c r="AO101" s="343"/>
      <c r="AP101" s="343"/>
      <c r="AQ101" s="343" t="s">
        <v>659</v>
      </c>
      <c r="AR101" s="343"/>
      <c r="AS101" s="343"/>
      <c r="AT101" s="343"/>
      <c r="AU101" s="348"/>
      <c r="AV101" s="349"/>
      <c r="AW101" s="349"/>
      <c r="AX101" s="350"/>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642</v>
      </c>
      <c r="AC102" s="537"/>
      <c r="AD102" s="537"/>
      <c r="AE102" s="343">
        <v>60</v>
      </c>
      <c r="AF102" s="343"/>
      <c r="AG102" s="343"/>
      <c r="AH102" s="343"/>
      <c r="AI102" s="343">
        <v>60</v>
      </c>
      <c r="AJ102" s="343"/>
      <c r="AK102" s="343"/>
      <c r="AL102" s="343"/>
      <c r="AM102" s="343">
        <v>60</v>
      </c>
      <c r="AN102" s="343"/>
      <c r="AO102" s="343"/>
      <c r="AP102" s="343"/>
      <c r="AQ102" s="343">
        <v>60</v>
      </c>
      <c r="AR102" s="343"/>
      <c r="AS102" s="343"/>
      <c r="AT102" s="343"/>
      <c r="AU102" s="356"/>
      <c r="AV102" s="357"/>
      <c r="AW102" s="357"/>
      <c r="AX102" s="913"/>
    </row>
    <row r="103" spans="1:60" ht="31.5" hidden="1" customHeight="1" x14ac:dyDescent="0.15">
      <c r="A103" s="474" t="s">
        <v>272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459</v>
      </c>
      <c r="AV103" s="346"/>
      <c r="AW103" s="346"/>
      <c r="AX103" s="347"/>
      <c r="AY103">
        <f>COUNTA($G$104)</f>
        <v>0</v>
      </c>
    </row>
    <row r="104" spans="1:60" ht="23.25" hidden="1" customHeight="1" x14ac:dyDescent="0.15">
      <c r="A104" s="477"/>
      <c r="B104" s="478"/>
      <c r="C104" s="478"/>
      <c r="D104" s="478"/>
      <c r="E104" s="478"/>
      <c r="F104" s="479"/>
      <c r="G104" s="176"/>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c r="AC104" s="458"/>
      <c r="AD104" s="459"/>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9"/>
      <c r="AC105" s="390"/>
      <c r="AD105" s="391"/>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4" t="s">
        <v>272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459</v>
      </c>
      <c r="AV106" s="346"/>
      <c r="AW106" s="346"/>
      <c r="AX106" s="347"/>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4" t="s">
        <v>272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459</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4" t="s">
        <v>272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459</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9"/>
      <c r="AC114" s="390"/>
      <c r="AD114" s="391"/>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hidden="1"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307</v>
      </c>
      <c r="AF115" s="320"/>
      <c r="AG115" s="320"/>
      <c r="AH115" s="320"/>
      <c r="AI115" s="320" t="s">
        <v>329</v>
      </c>
      <c r="AJ115" s="320"/>
      <c r="AK115" s="320"/>
      <c r="AL115" s="320"/>
      <c r="AM115" s="320" t="s">
        <v>426</v>
      </c>
      <c r="AN115" s="320"/>
      <c r="AO115" s="320"/>
      <c r="AP115" s="320"/>
      <c r="AQ115" s="321" t="s">
        <v>460</v>
      </c>
      <c r="AR115" s="322"/>
      <c r="AS115" s="322"/>
      <c r="AT115" s="322"/>
      <c r="AU115" s="322"/>
      <c r="AV115" s="322"/>
      <c r="AW115" s="322"/>
      <c r="AX115" s="323"/>
    </row>
    <row r="116" spans="1:51" ht="23.25" hidden="1" customHeight="1" x14ac:dyDescent="0.15">
      <c r="A116" s="277"/>
      <c r="B116" s="278"/>
      <c r="C116" s="278"/>
      <c r="D116" s="278"/>
      <c r="E116" s="278"/>
      <c r="F116" s="279"/>
      <c r="G116" s="336" t="s">
        <v>457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c r="AF116" s="343"/>
      <c r="AG116" s="343"/>
      <c r="AH116" s="343"/>
      <c r="AI116" s="343"/>
      <c r="AJ116" s="343"/>
      <c r="AK116" s="343"/>
      <c r="AL116" s="343"/>
      <c r="AM116" s="343"/>
      <c r="AN116" s="343"/>
      <c r="AO116" s="343"/>
      <c r="AP116" s="343"/>
      <c r="AQ116" s="348"/>
      <c r="AR116" s="349"/>
      <c r="AS116" s="349"/>
      <c r="AT116" s="349"/>
      <c r="AU116" s="349"/>
      <c r="AV116" s="349"/>
      <c r="AW116" s="349"/>
      <c r="AX116" s="350"/>
    </row>
    <row r="117" spans="1:51" ht="46.5" hidden="1"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c r="AF117" s="291"/>
      <c r="AG117" s="291"/>
      <c r="AH117" s="291"/>
      <c r="AI117" s="291"/>
      <c r="AJ117" s="291"/>
      <c r="AK117" s="291"/>
      <c r="AL117" s="291"/>
      <c r="AM117" s="291"/>
      <c r="AN117" s="291"/>
      <c r="AO117" s="291"/>
      <c r="AP117" s="291"/>
      <c r="AQ117" s="291"/>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307</v>
      </c>
      <c r="AF118" s="320"/>
      <c r="AG118" s="320"/>
      <c r="AH118" s="320"/>
      <c r="AI118" s="320" t="s">
        <v>329</v>
      </c>
      <c r="AJ118" s="320"/>
      <c r="AK118" s="320"/>
      <c r="AL118" s="320"/>
      <c r="AM118" s="320" t="s">
        <v>426</v>
      </c>
      <c r="AN118" s="320"/>
      <c r="AO118" s="320"/>
      <c r="AP118" s="320"/>
      <c r="AQ118" s="321" t="s">
        <v>460</v>
      </c>
      <c r="AR118" s="322"/>
      <c r="AS118" s="322"/>
      <c r="AT118" s="322"/>
      <c r="AU118" s="322"/>
      <c r="AV118" s="322"/>
      <c r="AW118" s="322"/>
      <c r="AX118" s="323"/>
      <c r="AY118" s="77">
        <f>IF(SUBSTITUTE(SUBSTITUTE($G$119,"／",""),"　","")="",0,1)</f>
        <v>1</v>
      </c>
    </row>
    <row r="119" spans="1:51" ht="39" customHeight="1" x14ac:dyDescent="0.15">
      <c r="A119" s="277"/>
      <c r="B119" s="278"/>
      <c r="C119" s="278"/>
      <c r="D119" s="278"/>
      <c r="E119" s="278"/>
      <c r="F119" s="279"/>
      <c r="G119" s="336" t="s">
        <v>685</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643</v>
      </c>
      <c r="AC119" s="286"/>
      <c r="AD119" s="287"/>
      <c r="AE119" s="343">
        <v>6.1984313725490203</v>
      </c>
      <c r="AF119" s="343"/>
      <c r="AG119" s="343"/>
      <c r="AH119" s="343"/>
      <c r="AI119" s="343">
        <v>11.1444827586207</v>
      </c>
      <c r="AJ119" s="343"/>
      <c r="AK119" s="343"/>
      <c r="AL119" s="343"/>
      <c r="AM119" s="343">
        <v>7.7</v>
      </c>
      <c r="AN119" s="343"/>
      <c r="AO119" s="343"/>
      <c r="AP119" s="343"/>
      <c r="AQ119" s="343">
        <v>10.7</v>
      </c>
      <c r="AR119" s="343"/>
      <c r="AS119" s="343"/>
      <c r="AT119" s="343"/>
      <c r="AU119" s="343"/>
      <c r="AV119" s="343"/>
      <c r="AW119" s="343"/>
      <c r="AX119" s="344"/>
      <c r="AY119">
        <f>$AY$118</f>
        <v>1</v>
      </c>
    </row>
    <row r="120" spans="1:51" ht="64.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644</v>
      </c>
      <c r="AC120" s="328"/>
      <c r="AD120" s="329"/>
      <c r="AE120" s="386" t="s">
        <v>645</v>
      </c>
      <c r="AF120" s="291"/>
      <c r="AG120" s="291"/>
      <c r="AH120" s="291"/>
      <c r="AI120" s="386" t="s">
        <v>646</v>
      </c>
      <c r="AJ120" s="291"/>
      <c r="AK120" s="291"/>
      <c r="AL120" s="291"/>
      <c r="AM120" s="386" t="s">
        <v>667</v>
      </c>
      <c r="AN120" s="291"/>
      <c r="AO120" s="291"/>
      <c r="AP120" s="291"/>
      <c r="AQ120" s="386" t="s">
        <v>668</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307</v>
      </c>
      <c r="AF121" s="320"/>
      <c r="AG121" s="320"/>
      <c r="AH121" s="320"/>
      <c r="AI121" s="320" t="s">
        <v>329</v>
      </c>
      <c r="AJ121" s="320"/>
      <c r="AK121" s="320"/>
      <c r="AL121" s="320"/>
      <c r="AM121" s="320" t="s">
        <v>426</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307</v>
      </c>
      <c r="AF124" s="320"/>
      <c r="AG124" s="320"/>
      <c r="AH124" s="320"/>
      <c r="AI124" s="320" t="s">
        <v>329</v>
      </c>
      <c r="AJ124" s="320"/>
      <c r="AK124" s="320"/>
      <c r="AL124" s="320"/>
      <c r="AM124" s="320" t="s">
        <v>426</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322</v>
      </c>
      <c r="B130" s="974"/>
      <c r="C130" s="973" t="s">
        <v>188</v>
      </c>
      <c r="D130" s="974"/>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4</v>
      </c>
      <c r="AV133" s="163"/>
      <c r="AW133" s="164" t="s">
        <v>175</v>
      </c>
      <c r="AX133" s="165"/>
      <c r="AY133">
        <f>$AY$132</f>
        <v>1</v>
      </c>
    </row>
    <row r="134" spans="1:51" ht="39.75" customHeight="1" x14ac:dyDescent="0.15">
      <c r="A134" s="977"/>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642</v>
      </c>
      <c r="AC134" s="209"/>
      <c r="AD134" s="209"/>
      <c r="AE134" s="251">
        <v>909</v>
      </c>
      <c r="AF134" s="152"/>
      <c r="AG134" s="152"/>
      <c r="AH134" s="152"/>
      <c r="AI134" s="251">
        <v>845</v>
      </c>
      <c r="AJ134" s="152"/>
      <c r="AK134" s="152"/>
      <c r="AL134" s="152"/>
      <c r="AM134" s="251">
        <v>802</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642</v>
      </c>
      <c r="AC135" s="160"/>
      <c r="AD135" s="160"/>
      <c r="AE135" s="251">
        <v>948</v>
      </c>
      <c r="AF135" s="152"/>
      <c r="AG135" s="152"/>
      <c r="AH135" s="152"/>
      <c r="AI135" s="251">
        <v>919</v>
      </c>
      <c r="AJ135" s="152"/>
      <c r="AK135" s="152"/>
      <c r="AL135" s="152"/>
      <c r="AM135" s="251">
        <v>889</v>
      </c>
      <c r="AN135" s="152"/>
      <c r="AO135" s="152"/>
      <c r="AP135" s="152"/>
      <c r="AQ135" s="251" t="s">
        <v>636</v>
      </c>
      <c r="AR135" s="152"/>
      <c r="AS135" s="152"/>
      <c r="AT135" s="152"/>
      <c r="AU135" s="251">
        <v>831</v>
      </c>
      <c r="AV135" s="152"/>
      <c r="AW135" s="152"/>
      <c r="AX135" s="193"/>
      <c r="AY135">
        <f t="shared" si="13"/>
        <v>1</v>
      </c>
    </row>
    <row r="136" spans="1:51" ht="18.75"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636</v>
      </c>
      <c r="AR137" s="256"/>
      <c r="AS137" s="164" t="s">
        <v>185</v>
      </c>
      <c r="AT137" s="187"/>
      <c r="AU137" s="163">
        <v>4</v>
      </c>
      <c r="AV137" s="163"/>
      <c r="AW137" s="164" t="s">
        <v>175</v>
      </c>
      <c r="AX137" s="165"/>
      <c r="AY137">
        <f>$AY$136</f>
        <v>1</v>
      </c>
    </row>
    <row r="138" spans="1:51" ht="39.75" customHeight="1" x14ac:dyDescent="0.15">
      <c r="A138" s="977"/>
      <c r="B138" s="238"/>
      <c r="C138" s="237"/>
      <c r="D138" s="238"/>
      <c r="E138" s="237"/>
      <c r="F138" s="299"/>
      <c r="G138" s="217" t="s">
        <v>650</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642</v>
      </c>
      <c r="AC138" s="209"/>
      <c r="AD138" s="209"/>
      <c r="AE138" s="251">
        <v>127329</v>
      </c>
      <c r="AF138" s="152"/>
      <c r="AG138" s="152"/>
      <c r="AH138" s="152"/>
      <c r="AI138" s="251">
        <v>125611</v>
      </c>
      <c r="AJ138" s="152"/>
      <c r="AK138" s="152"/>
      <c r="AL138" s="152"/>
      <c r="AM138" s="251">
        <v>131156</v>
      </c>
      <c r="AN138" s="152"/>
      <c r="AO138" s="152"/>
      <c r="AP138" s="152"/>
      <c r="AQ138" s="251" t="s">
        <v>636</v>
      </c>
      <c r="AR138" s="152"/>
      <c r="AS138" s="152"/>
      <c r="AT138" s="152"/>
      <c r="AU138" s="251" t="s">
        <v>636</v>
      </c>
      <c r="AV138" s="152"/>
      <c r="AW138" s="152"/>
      <c r="AX138" s="193"/>
      <c r="AY138">
        <f t="shared" ref="AY138:AY139" si="14">$AY$136</f>
        <v>1</v>
      </c>
    </row>
    <row r="139" spans="1:51" ht="39.75"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642</v>
      </c>
      <c r="AC139" s="160"/>
      <c r="AD139" s="160"/>
      <c r="AE139" s="251">
        <v>119255</v>
      </c>
      <c r="AF139" s="152"/>
      <c r="AG139" s="152"/>
      <c r="AH139" s="152"/>
      <c r="AI139" s="251">
        <v>118050</v>
      </c>
      <c r="AJ139" s="152"/>
      <c r="AK139" s="152"/>
      <c r="AL139" s="152"/>
      <c r="AM139" s="251">
        <v>116846</v>
      </c>
      <c r="AN139" s="152"/>
      <c r="AO139" s="152"/>
      <c r="AP139" s="152"/>
      <c r="AQ139" s="251" t="s">
        <v>636</v>
      </c>
      <c r="AR139" s="152"/>
      <c r="AS139" s="152"/>
      <c r="AT139" s="152"/>
      <c r="AU139" s="251">
        <v>114437</v>
      </c>
      <c r="AV139" s="152"/>
      <c r="AW139" s="152"/>
      <c r="AX139" s="193"/>
      <c r="AY139">
        <f t="shared" si="14"/>
        <v>1</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669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40.5" customHeight="1" x14ac:dyDescent="0.15">
      <c r="A189" s="977"/>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589</v>
      </c>
      <c r="D430" s="236"/>
      <c r="E430" s="224" t="s">
        <v>316</v>
      </c>
      <c r="F430" s="434"/>
      <c r="G430" s="226" t="s">
        <v>204</v>
      </c>
      <c r="H430" s="173"/>
      <c r="I430" s="173"/>
      <c r="J430" s="227" t="s">
        <v>636</v>
      </c>
      <c r="K430" s="228"/>
      <c r="L430" s="228"/>
      <c r="M430" s="228"/>
      <c r="N430" s="228"/>
      <c r="O430" s="228"/>
      <c r="P430" s="228"/>
      <c r="Q430" s="228"/>
      <c r="R430" s="228"/>
      <c r="S430" s="228"/>
      <c r="T430" s="229"/>
      <c r="U430" s="230" t="s">
        <v>686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7"/>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636</v>
      </c>
      <c r="AF437" s="163"/>
      <c r="AG437" s="164" t="s">
        <v>185</v>
      </c>
      <c r="AH437" s="187"/>
      <c r="AI437" s="201"/>
      <c r="AJ437" s="201"/>
      <c r="AK437" s="201"/>
      <c r="AL437" s="202"/>
      <c r="AM437" s="201"/>
      <c r="AN437" s="201"/>
      <c r="AO437" s="201"/>
      <c r="AP437" s="202"/>
      <c r="AQ437" s="216" t="s">
        <v>636</v>
      </c>
      <c r="AR437" s="163"/>
      <c r="AS437" s="164" t="s">
        <v>185</v>
      </c>
      <c r="AT437" s="187"/>
      <c r="AU437" s="163" t="s">
        <v>636</v>
      </c>
      <c r="AV437" s="163"/>
      <c r="AW437" s="164" t="s">
        <v>175</v>
      </c>
      <c r="AX437" s="165"/>
      <c r="AY437">
        <f>$AY$436</f>
        <v>1</v>
      </c>
    </row>
    <row r="438" spans="1:51" ht="23.25" hidden="1" customHeight="1" x14ac:dyDescent="0.15">
      <c r="A438" s="977"/>
      <c r="B438" s="238"/>
      <c r="C438" s="237"/>
      <c r="D438" s="238"/>
      <c r="E438" s="181"/>
      <c r="F438" s="182"/>
      <c r="G438" s="217" t="s">
        <v>636</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636</v>
      </c>
      <c r="AC438" s="160"/>
      <c r="AD438" s="160"/>
      <c r="AE438" s="151" t="s">
        <v>636</v>
      </c>
      <c r="AF438" s="152"/>
      <c r="AG438" s="152"/>
      <c r="AH438" s="152"/>
      <c r="AI438" s="151" t="s">
        <v>636</v>
      </c>
      <c r="AJ438" s="152"/>
      <c r="AK438" s="152"/>
      <c r="AL438" s="152"/>
      <c r="AM438" s="151"/>
      <c r="AN438" s="152"/>
      <c r="AO438" s="152"/>
      <c r="AP438" s="153"/>
      <c r="AQ438" s="151" t="s">
        <v>636</v>
      </c>
      <c r="AR438" s="152"/>
      <c r="AS438" s="152"/>
      <c r="AT438" s="153"/>
      <c r="AU438" s="152" t="s">
        <v>636</v>
      </c>
      <c r="AV438" s="152"/>
      <c r="AW438" s="152"/>
      <c r="AX438" s="193"/>
      <c r="AY438">
        <f t="shared" ref="AY438:AY440" si="64">$AY$436</f>
        <v>1</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636</v>
      </c>
      <c r="AC439" s="209"/>
      <c r="AD439" s="209"/>
      <c r="AE439" s="151" t="s">
        <v>636</v>
      </c>
      <c r="AF439" s="152"/>
      <c r="AG439" s="152"/>
      <c r="AH439" s="153"/>
      <c r="AI439" s="151" t="s">
        <v>636</v>
      </c>
      <c r="AJ439" s="152"/>
      <c r="AK439" s="152"/>
      <c r="AL439" s="152"/>
      <c r="AM439" s="151"/>
      <c r="AN439" s="152"/>
      <c r="AO439" s="152"/>
      <c r="AP439" s="153"/>
      <c r="AQ439" s="151" t="s">
        <v>636</v>
      </c>
      <c r="AR439" s="152"/>
      <c r="AS439" s="152"/>
      <c r="AT439" s="153"/>
      <c r="AU439" s="152" t="s">
        <v>636</v>
      </c>
      <c r="AV439" s="152"/>
      <c r="AW439" s="152"/>
      <c r="AX439" s="193"/>
      <c r="AY439">
        <f t="shared" si="64"/>
        <v>1</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636</v>
      </c>
      <c r="AF440" s="152"/>
      <c r="AG440" s="152"/>
      <c r="AH440" s="153"/>
      <c r="AI440" s="151" t="s">
        <v>636</v>
      </c>
      <c r="AJ440" s="152"/>
      <c r="AK440" s="152"/>
      <c r="AL440" s="152"/>
      <c r="AM440" s="151"/>
      <c r="AN440" s="152"/>
      <c r="AO440" s="152"/>
      <c r="AP440" s="153"/>
      <c r="AQ440" s="151" t="s">
        <v>636</v>
      </c>
      <c r="AR440" s="152"/>
      <c r="AS440" s="152"/>
      <c r="AT440" s="153"/>
      <c r="AU440" s="152" t="s">
        <v>636</v>
      </c>
      <c r="AV440" s="152"/>
      <c r="AW440" s="152"/>
      <c r="AX440" s="193"/>
      <c r="AY440">
        <f t="shared" si="64"/>
        <v>1</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7"/>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3"/>
      <c r="AQ459" s="151" t="s">
        <v>636</v>
      </c>
      <c r="AR459" s="152"/>
      <c r="AS459" s="152"/>
      <c r="AT459" s="153"/>
      <c r="AU459" s="152" t="s">
        <v>636</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77"/>
      <c r="B482" s="238"/>
      <c r="C482" s="237"/>
      <c r="D482" s="238"/>
      <c r="E482" s="175" t="s">
        <v>693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6"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7"/>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86.2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8" t="s">
        <v>655</v>
      </c>
      <c r="AE702" s="879"/>
      <c r="AF702" s="879"/>
      <c r="AG702" s="868" t="s">
        <v>688</v>
      </c>
      <c r="AH702" s="869"/>
      <c r="AI702" s="869"/>
      <c r="AJ702" s="869"/>
      <c r="AK702" s="869"/>
      <c r="AL702" s="869"/>
      <c r="AM702" s="869"/>
      <c r="AN702" s="869"/>
      <c r="AO702" s="869"/>
      <c r="AP702" s="869"/>
      <c r="AQ702" s="869"/>
      <c r="AR702" s="869"/>
      <c r="AS702" s="869"/>
      <c r="AT702" s="869"/>
      <c r="AU702" s="869"/>
      <c r="AV702" s="869"/>
      <c r="AW702" s="869"/>
      <c r="AX702" s="870"/>
    </row>
    <row r="703" spans="1:51" ht="66.75" customHeight="1" x14ac:dyDescent="0.15">
      <c r="A703" s="517"/>
      <c r="B703" s="518"/>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69" t="s">
        <v>655</v>
      </c>
      <c r="AE703" s="170"/>
      <c r="AF703" s="171"/>
      <c r="AG703" s="652" t="s">
        <v>687</v>
      </c>
      <c r="AH703" s="653"/>
      <c r="AI703" s="653"/>
      <c r="AJ703" s="653"/>
      <c r="AK703" s="653"/>
      <c r="AL703" s="653"/>
      <c r="AM703" s="653"/>
      <c r="AN703" s="653"/>
      <c r="AO703" s="653"/>
      <c r="AP703" s="653"/>
      <c r="AQ703" s="653"/>
      <c r="AR703" s="653"/>
      <c r="AS703" s="653"/>
      <c r="AT703" s="653"/>
      <c r="AU703" s="653"/>
      <c r="AV703" s="653"/>
      <c r="AW703" s="653"/>
      <c r="AX703" s="654"/>
    </row>
    <row r="704" spans="1:51" ht="72" customHeight="1" x14ac:dyDescent="0.15">
      <c r="A704" s="519"/>
      <c r="B704" s="520"/>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69" t="s">
        <v>655</v>
      </c>
      <c r="AE704" s="170"/>
      <c r="AF704" s="170"/>
      <c r="AG704" s="410" t="s">
        <v>673</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03" t="s">
        <v>38</v>
      </c>
      <c r="B705" s="754"/>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655" t="s">
        <v>670</v>
      </c>
      <c r="AE705" s="656"/>
      <c r="AF705" s="657"/>
      <c r="AG705" s="175" t="s">
        <v>674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6"/>
      <c r="D706" s="597"/>
      <c r="E706" s="672" t="s">
        <v>298</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671</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x14ac:dyDescent="0.15">
      <c r="A707" s="643"/>
      <c r="B707" s="755"/>
      <c r="C707" s="598"/>
      <c r="D707" s="599"/>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671</v>
      </c>
      <c r="AE707" s="570"/>
      <c r="AF707" s="571"/>
      <c r="AG707" s="410"/>
      <c r="AH707" s="220"/>
      <c r="AI707" s="220"/>
      <c r="AJ707" s="220"/>
      <c r="AK707" s="220"/>
      <c r="AL707" s="220"/>
      <c r="AM707" s="220"/>
      <c r="AN707" s="220"/>
      <c r="AO707" s="220"/>
      <c r="AP707" s="220"/>
      <c r="AQ707" s="220"/>
      <c r="AR707" s="220"/>
      <c r="AS707" s="220"/>
      <c r="AT707" s="220"/>
      <c r="AU707" s="220"/>
      <c r="AV707" s="220"/>
      <c r="AW707" s="220"/>
      <c r="AX707" s="411"/>
    </row>
    <row r="708" spans="1:50" ht="45" customHeight="1" x14ac:dyDescent="0.15">
      <c r="A708" s="643"/>
      <c r="B708" s="644"/>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5" t="s">
        <v>655</v>
      </c>
      <c r="AE708" s="656"/>
      <c r="AF708" s="657"/>
      <c r="AG708" s="512" t="s">
        <v>675</v>
      </c>
      <c r="AH708" s="513"/>
      <c r="AI708" s="513"/>
      <c r="AJ708" s="513"/>
      <c r="AK708" s="513"/>
      <c r="AL708" s="513"/>
      <c r="AM708" s="513"/>
      <c r="AN708" s="513"/>
      <c r="AO708" s="513"/>
      <c r="AP708" s="513"/>
      <c r="AQ708" s="513"/>
      <c r="AR708" s="513"/>
      <c r="AS708" s="513"/>
      <c r="AT708" s="513"/>
      <c r="AU708" s="513"/>
      <c r="AV708" s="513"/>
      <c r="AW708" s="513"/>
      <c r="AX708" s="514"/>
    </row>
    <row r="709" spans="1:50" ht="4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655</v>
      </c>
      <c r="AE709" s="170"/>
      <c r="AF709" s="171"/>
      <c r="AG709" s="652" t="s">
        <v>676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672</v>
      </c>
      <c r="AE710" s="170"/>
      <c r="AF710" s="170"/>
      <c r="AG710" s="652" t="s">
        <v>323</v>
      </c>
      <c r="AH710" s="653"/>
      <c r="AI710" s="653"/>
      <c r="AJ710" s="653"/>
      <c r="AK710" s="653"/>
      <c r="AL710" s="653"/>
      <c r="AM710" s="653"/>
      <c r="AN710" s="653"/>
      <c r="AO710" s="653"/>
      <c r="AP710" s="653"/>
      <c r="AQ710" s="653"/>
      <c r="AR710" s="653"/>
      <c r="AS710" s="653"/>
      <c r="AT710" s="653"/>
      <c r="AU710" s="653"/>
      <c r="AV710" s="653"/>
      <c r="AW710" s="653"/>
      <c r="AX710" s="654"/>
    </row>
    <row r="711" spans="1:50" ht="33"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655</v>
      </c>
      <c r="AE711" s="170"/>
      <c r="AF711" s="170"/>
      <c r="AG711" s="652" t="s">
        <v>677</v>
      </c>
      <c r="AH711" s="653"/>
      <c r="AI711" s="653"/>
      <c r="AJ711" s="653"/>
      <c r="AK711" s="653"/>
      <c r="AL711" s="653"/>
      <c r="AM711" s="653"/>
      <c r="AN711" s="653"/>
      <c r="AO711" s="653"/>
      <c r="AP711" s="653"/>
      <c r="AQ711" s="653"/>
      <c r="AR711" s="653"/>
      <c r="AS711" s="653"/>
      <c r="AT711" s="653"/>
      <c r="AU711" s="653"/>
      <c r="AV711" s="653"/>
      <c r="AW711" s="653"/>
      <c r="AX711" s="654"/>
    </row>
    <row r="712" spans="1:50" ht="33"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640" t="s">
        <v>655</v>
      </c>
      <c r="AE712" s="641"/>
      <c r="AF712" s="641"/>
      <c r="AG712" s="576" t="s">
        <v>678</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672</v>
      </c>
      <c r="AE713" s="170"/>
      <c r="AF713" s="171"/>
      <c r="AG713" s="652" t="s">
        <v>323</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69" t="s">
        <v>672</v>
      </c>
      <c r="AE714" s="570"/>
      <c r="AF714" s="571"/>
      <c r="AG714" s="678" t="s">
        <v>323</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3"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655</v>
      </c>
      <c r="AE715" s="656"/>
      <c r="AF715" s="657"/>
      <c r="AG715" s="512" t="s">
        <v>680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672</v>
      </c>
      <c r="AE716" s="744"/>
      <c r="AF716" s="744"/>
      <c r="AG716" s="652" t="s">
        <v>323</v>
      </c>
      <c r="AH716" s="653"/>
      <c r="AI716" s="653"/>
      <c r="AJ716" s="653"/>
      <c r="AK716" s="653"/>
      <c r="AL716" s="653"/>
      <c r="AM716" s="653"/>
      <c r="AN716" s="653"/>
      <c r="AO716" s="653"/>
      <c r="AP716" s="653"/>
      <c r="AQ716" s="653"/>
      <c r="AR716" s="653"/>
      <c r="AS716" s="653"/>
      <c r="AT716" s="653"/>
      <c r="AU716" s="653"/>
      <c r="AV716" s="653"/>
      <c r="AW716" s="653"/>
      <c r="AX716" s="654"/>
    </row>
    <row r="717" spans="1:50" ht="30"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655</v>
      </c>
      <c r="AE717" s="170"/>
      <c r="AF717" s="170"/>
      <c r="AG717" s="652" t="s">
        <v>684</v>
      </c>
      <c r="AH717" s="653"/>
      <c r="AI717" s="653"/>
      <c r="AJ717" s="653"/>
      <c r="AK717" s="653"/>
      <c r="AL717" s="653"/>
      <c r="AM717" s="653"/>
      <c r="AN717" s="653"/>
      <c r="AO717" s="653"/>
      <c r="AP717" s="653"/>
      <c r="AQ717" s="653"/>
      <c r="AR717" s="653"/>
      <c r="AS717" s="653"/>
      <c r="AT717" s="653"/>
      <c r="AU717" s="653"/>
      <c r="AV717" s="653"/>
      <c r="AW717" s="653"/>
      <c r="AX717" s="654"/>
    </row>
    <row r="718" spans="1:50" ht="30"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655</v>
      </c>
      <c r="AE718" s="170"/>
      <c r="AF718" s="170"/>
      <c r="AG718" s="178" t="s">
        <v>679</v>
      </c>
      <c r="AH718" s="179"/>
      <c r="AI718" s="179"/>
      <c r="AJ718" s="179"/>
      <c r="AK718" s="179"/>
      <c r="AL718" s="179"/>
      <c r="AM718" s="179"/>
      <c r="AN718" s="179"/>
      <c r="AO718" s="179"/>
      <c r="AP718" s="179"/>
      <c r="AQ718" s="179"/>
      <c r="AR718" s="179"/>
      <c r="AS718" s="179"/>
      <c r="AT718" s="179"/>
      <c r="AU718" s="179"/>
      <c r="AV718" s="179"/>
      <c r="AW718" s="179"/>
      <c r="AX718" s="180"/>
    </row>
    <row r="719" spans="1:50" ht="35.25" customHeight="1" x14ac:dyDescent="0.15">
      <c r="A719" s="634" t="s">
        <v>57</v>
      </c>
      <c r="B719" s="635"/>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8"/>
      <c r="AD719" s="655" t="s">
        <v>672</v>
      </c>
      <c r="AE719" s="656"/>
      <c r="AF719" s="656"/>
      <c r="AG719" s="771" t="s">
        <v>693</v>
      </c>
      <c r="AH719" s="176"/>
      <c r="AI719" s="176"/>
      <c r="AJ719" s="176"/>
      <c r="AK719" s="176"/>
      <c r="AL719" s="176"/>
      <c r="AM719" s="176"/>
      <c r="AN719" s="176"/>
      <c r="AO719" s="176"/>
      <c r="AP719" s="176"/>
      <c r="AQ719" s="176"/>
      <c r="AR719" s="176"/>
      <c r="AS719" s="176"/>
      <c r="AT719" s="176"/>
      <c r="AU719" s="176"/>
      <c r="AV719" s="176"/>
      <c r="AW719" s="176"/>
      <c r="AX719" s="177"/>
    </row>
    <row r="720" spans="1:50" ht="27" customHeight="1" x14ac:dyDescent="0.15">
      <c r="A720" s="636"/>
      <c r="B720" s="637"/>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10"/>
      <c r="AH720" s="220"/>
      <c r="AI720" s="220"/>
      <c r="AJ720" s="220"/>
      <c r="AK720" s="220"/>
      <c r="AL720" s="220"/>
      <c r="AM720" s="220"/>
      <c r="AN720" s="220"/>
      <c r="AO720" s="220"/>
      <c r="AP720" s="220"/>
      <c r="AQ720" s="220"/>
      <c r="AR720" s="220"/>
      <c r="AS720" s="220"/>
      <c r="AT720" s="220"/>
      <c r="AU720" s="220"/>
      <c r="AV720" s="220"/>
      <c r="AW720" s="220"/>
      <c r="AX720" s="411"/>
    </row>
    <row r="721" spans="1:52" ht="27" hidden="1" customHeight="1" x14ac:dyDescent="0.15">
      <c r="A721" s="636"/>
      <c r="B721" s="637"/>
      <c r="C721" s="901"/>
      <c r="D721" s="902"/>
      <c r="E721" s="902"/>
      <c r="F721" s="903"/>
      <c r="G721" s="919"/>
      <c r="H721" s="920"/>
      <c r="I721" s="63" t="str">
        <f>IF(OR(G721="　", G721=""), "", "-")</f>
        <v/>
      </c>
      <c r="J721" s="900"/>
      <c r="K721" s="900"/>
      <c r="L721" s="63" t="str">
        <f>IF(M721="","","-")</f>
        <v/>
      </c>
      <c r="M721" s="64"/>
      <c r="N721" s="897" t="s">
        <v>636</v>
      </c>
      <c r="O721" s="898"/>
      <c r="P721" s="898"/>
      <c r="Q721" s="898"/>
      <c r="R721" s="898"/>
      <c r="S721" s="898"/>
      <c r="T721" s="898"/>
      <c r="U721" s="898"/>
      <c r="V721" s="898"/>
      <c r="W721" s="898"/>
      <c r="X721" s="898"/>
      <c r="Y721" s="898"/>
      <c r="Z721" s="898"/>
      <c r="AA721" s="898"/>
      <c r="AB721" s="898"/>
      <c r="AC721" s="898"/>
      <c r="AD721" s="898"/>
      <c r="AE721" s="898"/>
      <c r="AF721" s="899"/>
      <c r="AG721" s="410"/>
      <c r="AH721" s="220"/>
      <c r="AI721" s="220"/>
      <c r="AJ721" s="220"/>
      <c r="AK721" s="220"/>
      <c r="AL721" s="220"/>
      <c r="AM721" s="220"/>
      <c r="AN721" s="220"/>
      <c r="AO721" s="220"/>
      <c r="AP721" s="220"/>
      <c r="AQ721" s="220"/>
      <c r="AR721" s="220"/>
      <c r="AS721" s="220"/>
      <c r="AT721" s="220"/>
      <c r="AU721" s="220"/>
      <c r="AV721" s="220"/>
      <c r="AW721" s="220"/>
      <c r="AX721" s="411"/>
    </row>
    <row r="722" spans="1:52" ht="27" hidden="1" customHeight="1" x14ac:dyDescent="0.15">
      <c r="A722" s="636"/>
      <c r="B722" s="637"/>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0"/>
      <c r="AH722" s="220"/>
      <c r="AI722" s="220"/>
      <c r="AJ722" s="220"/>
      <c r="AK722" s="220"/>
      <c r="AL722" s="220"/>
      <c r="AM722" s="220"/>
      <c r="AN722" s="220"/>
      <c r="AO722" s="220"/>
      <c r="AP722" s="220"/>
      <c r="AQ722" s="220"/>
      <c r="AR722" s="220"/>
      <c r="AS722" s="220"/>
      <c r="AT722" s="220"/>
      <c r="AU722" s="220"/>
      <c r="AV722" s="220"/>
      <c r="AW722" s="220"/>
      <c r="AX722" s="411"/>
    </row>
    <row r="723" spans="1:52" ht="27" hidden="1" customHeight="1" x14ac:dyDescent="0.15">
      <c r="A723" s="636"/>
      <c r="B723" s="637"/>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0"/>
      <c r="AH723" s="220"/>
      <c r="AI723" s="220"/>
      <c r="AJ723" s="220"/>
      <c r="AK723" s="220"/>
      <c r="AL723" s="220"/>
      <c r="AM723" s="220"/>
      <c r="AN723" s="220"/>
      <c r="AO723" s="220"/>
      <c r="AP723" s="220"/>
      <c r="AQ723" s="220"/>
      <c r="AR723" s="220"/>
      <c r="AS723" s="220"/>
      <c r="AT723" s="220"/>
      <c r="AU723" s="220"/>
      <c r="AV723" s="220"/>
      <c r="AW723" s="220"/>
      <c r="AX723" s="411"/>
    </row>
    <row r="724" spans="1:52" ht="27" hidden="1" customHeight="1" x14ac:dyDescent="0.15">
      <c r="A724" s="636"/>
      <c r="B724" s="637"/>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0"/>
      <c r="AH724" s="220"/>
      <c r="AI724" s="220"/>
      <c r="AJ724" s="220"/>
      <c r="AK724" s="220"/>
      <c r="AL724" s="220"/>
      <c r="AM724" s="220"/>
      <c r="AN724" s="220"/>
      <c r="AO724" s="220"/>
      <c r="AP724" s="220"/>
      <c r="AQ724" s="220"/>
      <c r="AR724" s="220"/>
      <c r="AS724" s="220"/>
      <c r="AT724" s="220"/>
      <c r="AU724" s="220"/>
      <c r="AV724" s="220"/>
      <c r="AW724" s="220"/>
      <c r="AX724" s="411"/>
    </row>
    <row r="725" spans="1:52" ht="27" customHeight="1" x14ac:dyDescent="0.15">
      <c r="A725" s="638"/>
      <c r="B725" s="639"/>
      <c r="C725" s="901"/>
      <c r="D725" s="902"/>
      <c r="E725" s="902"/>
      <c r="F725" s="903"/>
      <c r="G725" s="942"/>
      <c r="H725" s="943"/>
      <c r="I725" s="65" t="str">
        <f t="shared" si="113"/>
        <v/>
      </c>
      <c r="J725" s="944" t="s">
        <v>693</v>
      </c>
      <c r="K725" s="944"/>
      <c r="L725" s="65" t="str">
        <f t="shared" si="114"/>
        <v/>
      </c>
      <c r="M725" s="66"/>
      <c r="N725" s="935" t="s">
        <v>693</v>
      </c>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72.75" customHeight="1" x14ac:dyDescent="0.15">
      <c r="A726" s="603" t="s">
        <v>47</v>
      </c>
      <c r="B726" s="604"/>
      <c r="C726" s="429" t="s">
        <v>52</v>
      </c>
      <c r="D726" s="567"/>
      <c r="E726" s="567"/>
      <c r="F726" s="568"/>
      <c r="G726" s="782" t="s">
        <v>683</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5"/>
      <c r="B727" s="606"/>
      <c r="C727" s="684" t="s">
        <v>56</v>
      </c>
      <c r="D727" s="685"/>
      <c r="E727" s="685"/>
      <c r="F727" s="686"/>
      <c r="G727" s="780" t="s">
        <v>681</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30" customHeight="1" thickBot="1" x14ac:dyDescent="0.2">
      <c r="A729" s="750" t="s">
        <v>657</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0"/>
      <c r="B731" s="601"/>
      <c r="C731" s="601"/>
      <c r="D731" s="601"/>
      <c r="E731" s="602"/>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0"/>
      <c r="B733" s="601"/>
      <c r="C733" s="601"/>
      <c r="D733" s="601"/>
      <c r="E733" s="602"/>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30" customHeight="1" thickBot="1" x14ac:dyDescent="0.2">
      <c r="A735" s="593" t="s">
        <v>636</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590</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445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658</v>
      </c>
      <c r="F747" s="98"/>
      <c r="G747" s="98"/>
      <c r="H747" s="85" t="str">
        <f>IF(E747="","","-")</f>
        <v>-</v>
      </c>
      <c r="I747" s="98"/>
      <c r="J747" s="98"/>
      <c r="K747" s="85" t="str">
        <f>IF(I747="","","-")</f>
        <v/>
      </c>
      <c r="L747" s="89">
        <v>407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303</v>
      </c>
      <c r="B787" s="746"/>
      <c r="C787" s="746"/>
      <c r="D787" s="746"/>
      <c r="E787" s="746"/>
      <c r="F787" s="747"/>
      <c r="G787" s="425" t="s">
        <v>666</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323</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8"/>
      <c r="C788" s="748"/>
      <c r="D788" s="748"/>
      <c r="E788" s="748"/>
      <c r="F788" s="749"/>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48"/>
      <c r="C789" s="748"/>
      <c r="D789" s="748"/>
      <c r="E789" s="748"/>
      <c r="F789" s="749"/>
      <c r="G789" s="435" t="s">
        <v>661</v>
      </c>
      <c r="H789" s="436"/>
      <c r="I789" s="436"/>
      <c r="J789" s="436"/>
      <c r="K789" s="437"/>
      <c r="L789" s="438" t="s">
        <v>662</v>
      </c>
      <c r="M789" s="439"/>
      <c r="N789" s="439"/>
      <c r="O789" s="439"/>
      <c r="P789" s="439"/>
      <c r="Q789" s="439"/>
      <c r="R789" s="439"/>
      <c r="S789" s="439"/>
      <c r="T789" s="439"/>
      <c r="U789" s="439"/>
      <c r="V789" s="439"/>
      <c r="W789" s="439"/>
      <c r="X789" s="440"/>
      <c r="Y789" s="441">
        <v>21</v>
      </c>
      <c r="Z789" s="442"/>
      <c r="AA789" s="442"/>
      <c r="AB789" s="543"/>
      <c r="AC789" s="435" t="s">
        <v>691</v>
      </c>
      <c r="AD789" s="436"/>
      <c r="AE789" s="436"/>
      <c r="AF789" s="436"/>
      <c r="AG789" s="437"/>
      <c r="AH789" s="736" t="s">
        <v>691</v>
      </c>
      <c r="AI789" s="439"/>
      <c r="AJ789" s="439"/>
      <c r="AK789" s="439"/>
      <c r="AL789" s="439"/>
      <c r="AM789" s="439"/>
      <c r="AN789" s="439"/>
      <c r="AO789" s="439"/>
      <c r="AP789" s="439"/>
      <c r="AQ789" s="439"/>
      <c r="AR789" s="439"/>
      <c r="AS789" s="439"/>
      <c r="AT789" s="440"/>
      <c r="AU789" s="441" t="s">
        <v>691</v>
      </c>
      <c r="AV789" s="442"/>
      <c r="AW789" s="442"/>
      <c r="AX789" s="443"/>
    </row>
    <row r="790" spans="1:51" ht="24.75" customHeight="1" x14ac:dyDescent="0.15">
      <c r="A790" s="542"/>
      <c r="B790" s="748"/>
      <c r="C790" s="748"/>
      <c r="D790" s="748"/>
      <c r="E790" s="748"/>
      <c r="F790" s="749"/>
      <c r="G790" s="333" t="s">
        <v>663</v>
      </c>
      <c r="H790" s="334"/>
      <c r="I790" s="334"/>
      <c r="J790" s="334"/>
      <c r="K790" s="335"/>
      <c r="L790" s="383" t="s">
        <v>664</v>
      </c>
      <c r="M790" s="384"/>
      <c r="N790" s="384"/>
      <c r="O790" s="384"/>
      <c r="P790" s="384"/>
      <c r="Q790" s="384"/>
      <c r="R790" s="384"/>
      <c r="S790" s="384"/>
      <c r="T790" s="384"/>
      <c r="U790" s="384"/>
      <c r="V790" s="384"/>
      <c r="W790" s="384"/>
      <c r="X790" s="385"/>
      <c r="Y790" s="380">
        <v>2</v>
      </c>
      <c r="Z790" s="381"/>
      <c r="AA790" s="381"/>
      <c r="AB790" s="388"/>
      <c r="AC790" s="333" t="s">
        <v>691</v>
      </c>
      <c r="AD790" s="334"/>
      <c r="AE790" s="334"/>
      <c r="AF790" s="334"/>
      <c r="AG790" s="335"/>
      <c r="AH790" s="607" t="s">
        <v>691</v>
      </c>
      <c r="AI790" s="384"/>
      <c r="AJ790" s="384"/>
      <c r="AK790" s="384"/>
      <c r="AL790" s="384"/>
      <c r="AM790" s="384"/>
      <c r="AN790" s="384"/>
      <c r="AO790" s="384"/>
      <c r="AP790" s="384"/>
      <c r="AQ790" s="384"/>
      <c r="AR790" s="384"/>
      <c r="AS790" s="384"/>
      <c r="AT790" s="385"/>
      <c r="AU790" s="380" t="s">
        <v>691</v>
      </c>
      <c r="AV790" s="381"/>
      <c r="AW790" s="381"/>
      <c r="AX790" s="382"/>
    </row>
    <row r="791" spans="1:51" ht="24.75" customHeight="1" x14ac:dyDescent="0.15">
      <c r="A791" s="542"/>
      <c r="B791" s="748"/>
      <c r="C791" s="748"/>
      <c r="D791" s="748"/>
      <c r="E791" s="748"/>
      <c r="F791" s="749"/>
      <c r="G791" s="333" t="s">
        <v>665</v>
      </c>
      <c r="H791" s="334"/>
      <c r="I791" s="334"/>
      <c r="J791" s="334"/>
      <c r="K791" s="335"/>
      <c r="L791" s="383"/>
      <c r="M791" s="384"/>
      <c r="N791" s="384"/>
      <c r="O791" s="384"/>
      <c r="P791" s="384"/>
      <c r="Q791" s="384"/>
      <c r="R791" s="384"/>
      <c r="S791" s="384"/>
      <c r="T791" s="384"/>
      <c r="U791" s="384"/>
      <c r="V791" s="384"/>
      <c r="W791" s="384"/>
      <c r="X791" s="385"/>
      <c r="Y791" s="380">
        <v>2</v>
      </c>
      <c r="Z791" s="381"/>
      <c r="AA791" s="381"/>
      <c r="AB791" s="388"/>
      <c r="AC791" s="333" t="s">
        <v>691</v>
      </c>
      <c r="AD791" s="334"/>
      <c r="AE791" s="334"/>
      <c r="AF791" s="334"/>
      <c r="AG791" s="335"/>
      <c r="AH791" s="607" t="s">
        <v>691</v>
      </c>
      <c r="AI791" s="384"/>
      <c r="AJ791" s="384"/>
      <c r="AK791" s="384"/>
      <c r="AL791" s="384"/>
      <c r="AM791" s="384"/>
      <c r="AN791" s="384"/>
      <c r="AO791" s="384"/>
      <c r="AP791" s="384"/>
      <c r="AQ791" s="384"/>
      <c r="AR791" s="384"/>
      <c r="AS791" s="384"/>
      <c r="AT791" s="385"/>
      <c r="AU791" s="380" t="s">
        <v>691</v>
      </c>
      <c r="AV791" s="381"/>
      <c r="AW791" s="381"/>
      <c r="AX791" s="382"/>
    </row>
    <row r="792" spans="1:51" ht="24.75" hidden="1" customHeight="1" x14ac:dyDescent="0.15">
      <c r="A792" s="542"/>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2"/>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2"/>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2"/>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2"/>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2"/>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2"/>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2"/>
      <c r="B799" s="748"/>
      <c r="C799" s="748"/>
      <c r="D799" s="748"/>
      <c r="E799" s="748"/>
      <c r="F799" s="749"/>
      <c r="G799" s="392" t="s">
        <v>20</v>
      </c>
      <c r="H799" s="393"/>
      <c r="I799" s="393"/>
      <c r="J799" s="393"/>
      <c r="K799" s="393"/>
      <c r="L799" s="394"/>
      <c r="M799" s="395"/>
      <c r="N799" s="395"/>
      <c r="O799" s="395"/>
      <c r="P799" s="395"/>
      <c r="Q799" s="395"/>
      <c r="R799" s="395"/>
      <c r="S799" s="395"/>
      <c r="T799" s="395"/>
      <c r="U799" s="395"/>
      <c r="V799" s="395"/>
      <c r="W799" s="395"/>
      <c r="X799" s="396"/>
      <c r="Y799" s="397">
        <f>SUM(Y789:AB798)</f>
        <v>25</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42"/>
      <c r="B800" s="748"/>
      <c r="C800" s="748"/>
      <c r="D800" s="748"/>
      <c r="E800" s="748"/>
      <c r="F800" s="749"/>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48"/>
      <c r="C801" s="748"/>
      <c r="D801" s="748"/>
      <c r="E801" s="748"/>
      <c r="F801" s="749"/>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48"/>
      <c r="C802" s="748"/>
      <c r="D802" s="748"/>
      <c r="E802" s="748"/>
      <c r="F802" s="749"/>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2"/>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2"/>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2"/>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2"/>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2"/>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2"/>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2"/>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2"/>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2"/>
      <c r="B812" s="748"/>
      <c r="C812" s="748"/>
      <c r="D812" s="748"/>
      <c r="E812" s="748"/>
      <c r="F812" s="749"/>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2"/>
      <c r="B813" s="748"/>
      <c r="C813" s="748"/>
      <c r="D813" s="748"/>
      <c r="E813" s="748"/>
      <c r="F813" s="749"/>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8"/>
      <c r="C814" s="748"/>
      <c r="D814" s="748"/>
      <c r="E814" s="748"/>
      <c r="F814" s="749"/>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8"/>
      <c r="C815" s="748"/>
      <c r="D815" s="748"/>
      <c r="E815" s="748"/>
      <c r="F815" s="749"/>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2"/>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2"/>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2"/>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2"/>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2"/>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2"/>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2"/>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2"/>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x14ac:dyDescent="0.15">
      <c r="A825" s="542"/>
      <c r="B825" s="748"/>
      <c r="C825" s="748"/>
      <c r="D825" s="748"/>
      <c r="E825" s="748"/>
      <c r="F825" s="749"/>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2"/>
      <c r="B826" s="748"/>
      <c r="C826" s="748"/>
      <c r="D826" s="748"/>
      <c r="E826" s="748"/>
      <c r="F826" s="749"/>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8"/>
      <c r="C827" s="748"/>
      <c r="D827" s="748"/>
      <c r="E827" s="748"/>
      <c r="F827" s="749"/>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8"/>
      <c r="C828" s="748"/>
      <c r="D828" s="748"/>
      <c r="E828" s="748"/>
      <c r="F828" s="749"/>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2"/>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2"/>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2"/>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2"/>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2"/>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2"/>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2"/>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2"/>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2"/>
      <c r="B838" s="748"/>
      <c r="C838" s="748"/>
      <c r="D838" s="748"/>
      <c r="E838" s="748"/>
      <c r="F838" s="749"/>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8"/>
      <c r="AP844" s="409" t="s">
        <v>222</v>
      </c>
      <c r="AQ844" s="409"/>
      <c r="AR844" s="409"/>
      <c r="AS844" s="409"/>
      <c r="AT844" s="409"/>
      <c r="AU844" s="409"/>
      <c r="AV844" s="409"/>
      <c r="AW844" s="409"/>
      <c r="AX844" s="409"/>
    </row>
    <row r="845" spans="1:51" ht="30" customHeight="1" x14ac:dyDescent="0.15">
      <c r="A845" s="387">
        <v>1</v>
      </c>
      <c r="B845" s="387">
        <v>1</v>
      </c>
      <c r="C845" s="406" t="s">
        <v>690</v>
      </c>
      <c r="D845" s="401"/>
      <c r="E845" s="401"/>
      <c r="F845" s="401"/>
      <c r="G845" s="401"/>
      <c r="H845" s="401"/>
      <c r="I845" s="401"/>
      <c r="J845" s="402">
        <v>5011101016301</v>
      </c>
      <c r="K845" s="403"/>
      <c r="L845" s="403"/>
      <c r="M845" s="403"/>
      <c r="N845" s="403"/>
      <c r="O845" s="403"/>
      <c r="P845" s="412" t="s">
        <v>689</v>
      </c>
      <c r="Q845" s="413"/>
      <c r="R845" s="413"/>
      <c r="S845" s="413"/>
      <c r="T845" s="413"/>
      <c r="U845" s="413"/>
      <c r="V845" s="413"/>
      <c r="W845" s="413"/>
      <c r="X845" s="413"/>
      <c r="Y845" s="303">
        <v>25</v>
      </c>
      <c r="Z845" s="304"/>
      <c r="AA845" s="304"/>
      <c r="AB845" s="305"/>
      <c r="AC845" s="417" t="s">
        <v>290</v>
      </c>
      <c r="AD845" s="418"/>
      <c r="AE845" s="418"/>
      <c r="AF845" s="418"/>
      <c r="AG845" s="418"/>
      <c r="AH845" s="404">
        <v>2</v>
      </c>
      <c r="AI845" s="405"/>
      <c r="AJ845" s="405"/>
      <c r="AK845" s="405"/>
      <c r="AL845" s="311">
        <v>69</v>
      </c>
      <c r="AM845" s="312"/>
      <c r="AN845" s="312"/>
      <c r="AO845" s="313"/>
      <c r="AP845" s="306" t="s">
        <v>323</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9" t="s">
        <v>251</v>
      </c>
      <c r="AQ1109" s="409"/>
      <c r="AR1109" s="409"/>
      <c r="AS1109" s="409"/>
      <c r="AT1109" s="409"/>
      <c r="AU1109" s="409"/>
      <c r="AV1109" s="409"/>
      <c r="AW1109" s="409"/>
      <c r="AX1109" s="409"/>
    </row>
    <row r="1110" spans="1:51" ht="30" customHeight="1" x14ac:dyDescent="0.15">
      <c r="A1110" s="387">
        <v>1</v>
      </c>
      <c r="B1110" s="387">
        <v>1</v>
      </c>
      <c r="C1110" s="876"/>
      <c r="D1110" s="876"/>
      <c r="E1110" s="875" t="s">
        <v>636</v>
      </c>
      <c r="F1110" s="875"/>
      <c r="G1110" s="875"/>
      <c r="H1110" s="875"/>
      <c r="I1110" s="875"/>
      <c r="J1110" s="402" t="s">
        <v>636</v>
      </c>
      <c r="K1110" s="403"/>
      <c r="L1110" s="403"/>
      <c r="M1110" s="403"/>
      <c r="N1110" s="403"/>
      <c r="O1110" s="403"/>
      <c r="P1110" s="302" t="s">
        <v>636</v>
      </c>
      <c r="Q1110" s="302"/>
      <c r="R1110" s="302"/>
      <c r="S1110" s="302"/>
      <c r="T1110" s="302"/>
      <c r="U1110" s="302"/>
      <c r="V1110" s="302"/>
      <c r="W1110" s="302"/>
      <c r="X1110" s="302"/>
      <c r="Y1110" s="303" t="s">
        <v>636</v>
      </c>
      <c r="Z1110" s="304"/>
      <c r="AA1110" s="304"/>
      <c r="AB1110" s="305"/>
      <c r="AC1110" s="307" t="s">
        <v>636</v>
      </c>
      <c r="AD1110" s="308"/>
      <c r="AE1110" s="308"/>
      <c r="AF1110" s="308"/>
      <c r="AG1110" s="308"/>
      <c r="AH1110" s="309" t="s">
        <v>636</v>
      </c>
      <c r="AI1110" s="310"/>
      <c r="AJ1110" s="310"/>
      <c r="AK1110" s="310"/>
      <c r="AL1110" s="311" t="s">
        <v>636</v>
      </c>
      <c r="AM1110" s="312"/>
      <c r="AN1110" s="312"/>
      <c r="AO1110" s="313"/>
      <c r="AP1110" s="306" t="s">
        <v>636</v>
      </c>
      <c r="AQ1110" s="306"/>
      <c r="AR1110" s="306"/>
      <c r="AS1110" s="306"/>
      <c r="AT1110" s="306"/>
      <c r="AU1110" s="306"/>
      <c r="AV1110" s="306"/>
      <c r="AW1110" s="306"/>
      <c r="AX1110" s="306"/>
    </row>
    <row r="1111" spans="1:51" ht="30" hidden="1" customHeight="1" x14ac:dyDescent="0.15">
      <c r="A1111" s="387">
        <v>2</v>
      </c>
      <c r="B1111" s="387">
        <v>1</v>
      </c>
      <c r="C1111" s="876"/>
      <c r="D1111" s="876"/>
      <c r="E1111" s="875"/>
      <c r="F1111" s="875"/>
      <c r="G1111" s="875"/>
      <c r="H1111" s="875"/>
      <c r="I1111" s="875"/>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6"/>
      <c r="D1112" s="876"/>
      <c r="E1112" s="875"/>
      <c r="F1112" s="875"/>
      <c r="G1112" s="875"/>
      <c r="H1112" s="875"/>
      <c r="I1112" s="875"/>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6"/>
      <c r="D1113" s="876"/>
      <c r="E1113" s="875"/>
      <c r="F1113" s="875"/>
      <c r="G1113" s="875"/>
      <c r="H1113" s="875"/>
      <c r="I1113" s="875"/>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6"/>
      <c r="D1114" s="876"/>
      <c r="E1114" s="875"/>
      <c r="F1114" s="875"/>
      <c r="G1114" s="875"/>
      <c r="H1114" s="875"/>
      <c r="I1114" s="875"/>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6"/>
      <c r="D1115" s="876"/>
      <c r="E1115" s="875"/>
      <c r="F1115" s="875"/>
      <c r="G1115" s="875"/>
      <c r="H1115" s="875"/>
      <c r="I1115" s="875"/>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6"/>
      <c r="D1116" s="876"/>
      <c r="E1116" s="875"/>
      <c r="F1116" s="875"/>
      <c r="G1116" s="875"/>
      <c r="H1116" s="875"/>
      <c r="I1116" s="875"/>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6"/>
      <c r="D1117" s="876"/>
      <c r="E1117" s="875"/>
      <c r="F1117" s="875"/>
      <c r="G1117" s="875"/>
      <c r="H1117" s="875"/>
      <c r="I1117" s="875"/>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6"/>
      <c r="D1118" s="876"/>
      <c r="E1118" s="875"/>
      <c r="F1118" s="875"/>
      <c r="G1118" s="875"/>
      <c r="H1118" s="875"/>
      <c r="I1118" s="875"/>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6"/>
      <c r="D1119" s="876"/>
      <c r="E1119" s="875"/>
      <c r="F1119" s="875"/>
      <c r="G1119" s="875"/>
      <c r="H1119" s="875"/>
      <c r="I1119" s="875"/>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6"/>
      <c r="D1120" s="876"/>
      <c r="E1120" s="875"/>
      <c r="F1120" s="875"/>
      <c r="G1120" s="875"/>
      <c r="H1120" s="875"/>
      <c r="I1120" s="875"/>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6"/>
      <c r="D1121" s="876"/>
      <c r="E1121" s="875"/>
      <c r="F1121" s="875"/>
      <c r="G1121" s="875"/>
      <c r="H1121" s="875"/>
      <c r="I1121" s="875"/>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6"/>
      <c r="D1122" s="876"/>
      <c r="E1122" s="875"/>
      <c r="F1122" s="875"/>
      <c r="G1122" s="875"/>
      <c r="H1122" s="875"/>
      <c r="I1122" s="875"/>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6"/>
      <c r="D1123" s="876"/>
      <c r="E1123" s="875"/>
      <c r="F1123" s="875"/>
      <c r="G1123" s="875"/>
      <c r="H1123" s="875"/>
      <c r="I1123" s="875"/>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6"/>
      <c r="D1124" s="876"/>
      <c r="E1124" s="875"/>
      <c r="F1124" s="875"/>
      <c r="G1124" s="875"/>
      <c r="H1124" s="875"/>
      <c r="I1124" s="875"/>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6"/>
      <c r="D1125" s="876"/>
      <c r="E1125" s="875"/>
      <c r="F1125" s="875"/>
      <c r="G1125" s="875"/>
      <c r="H1125" s="875"/>
      <c r="I1125" s="875"/>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6"/>
      <c r="D1126" s="876"/>
      <c r="E1126" s="875"/>
      <c r="F1126" s="875"/>
      <c r="G1126" s="875"/>
      <c r="H1126" s="875"/>
      <c r="I1126" s="875"/>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6"/>
      <c r="D1127" s="876"/>
      <c r="E1127" s="247"/>
      <c r="F1127" s="875"/>
      <c r="G1127" s="875"/>
      <c r="H1127" s="875"/>
      <c r="I1127" s="875"/>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6"/>
      <c r="D1128" s="876"/>
      <c r="E1128" s="875"/>
      <c r="F1128" s="875"/>
      <c r="G1128" s="875"/>
      <c r="H1128" s="875"/>
      <c r="I1128" s="875"/>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6"/>
      <c r="D1129" s="876"/>
      <c r="E1129" s="875"/>
      <c r="F1129" s="875"/>
      <c r="G1129" s="875"/>
      <c r="H1129" s="875"/>
      <c r="I1129" s="875"/>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6"/>
      <c r="D1130" s="876"/>
      <c r="E1130" s="875"/>
      <c r="F1130" s="875"/>
      <c r="G1130" s="875"/>
      <c r="H1130" s="875"/>
      <c r="I1130" s="875"/>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6"/>
      <c r="D1131" s="876"/>
      <c r="E1131" s="875"/>
      <c r="F1131" s="875"/>
      <c r="G1131" s="875"/>
      <c r="H1131" s="875"/>
      <c r="I1131" s="875"/>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6"/>
      <c r="D1132" s="876"/>
      <c r="E1132" s="875"/>
      <c r="F1132" s="875"/>
      <c r="G1132" s="875"/>
      <c r="H1132" s="875"/>
      <c r="I1132" s="875"/>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6"/>
      <c r="D1133" s="876"/>
      <c r="E1133" s="875"/>
      <c r="F1133" s="875"/>
      <c r="G1133" s="875"/>
      <c r="H1133" s="875"/>
      <c r="I1133" s="875"/>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6"/>
      <c r="D1134" s="876"/>
      <c r="E1134" s="875"/>
      <c r="F1134" s="875"/>
      <c r="G1134" s="875"/>
      <c r="H1134" s="875"/>
      <c r="I1134" s="875"/>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6"/>
      <c r="D1135" s="876"/>
      <c r="E1135" s="875"/>
      <c r="F1135" s="875"/>
      <c r="G1135" s="875"/>
      <c r="H1135" s="875"/>
      <c r="I1135" s="875"/>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6"/>
      <c r="D1136" s="876"/>
      <c r="E1136" s="875"/>
      <c r="F1136" s="875"/>
      <c r="G1136" s="875"/>
      <c r="H1136" s="875"/>
      <c r="I1136" s="875"/>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6"/>
      <c r="D1137" s="876"/>
      <c r="E1137" s="875"/>
      <c r="F1137" s="875"/>
      <c r="G1137" s="875"/>
      <c r="H1137" s="875"/>
      <c r="I1137" s="875"/>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6"/>
      <c r="D1138" s="876"/>
      <c r="E1138" s="875"/>
      <c r="F1138" s="875"/>
      <c r="G1138" s="875"/>
      <c r="H1138" s="875"/>
      <c r="I1138" s="875"/>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6"/>
      <c r="D1139" s="876"/>
      <c r="E1139" s="875"/>
      <c r="F1139" s="875"/>
      <c r="G1139" s="875"/>
      <c r="H1139" s="875"/>
      <c r="I1139" s="875"/>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6:AQ17 P15:AX15 P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2:Y798">
    <cfRule type="expression" dxfId="2089" priority="13687">
      <formula>IF(RIGHT(TEXT(Y792,"0.#"),1)=".",FALSE,TRUE)</formula>
    </cfRule>
    <cfRule type="expression" dxfId="2088" priority="13688">
      <formula>IF(RIGHT(TEXT(Y792,"0.#"),1)=".",TRUE,FALSE)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AM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6:AO846">
    <cfRule type="expression" dxfId="1689" priority="2821">
      <formula>IF(AND(AL846&gt;=0, RIGHT(TEXT(AL846,"0.#"),1)&lt;&gt;"."),TRUE,FALSE)</formula>
    </cfRule>
    <cfRule type="expression" dxfId="1688" priority="2822">
      <formula>IF(AND(AL846&gt;=0, RIGHT(TEXT(AL846,"0.#"),1)="."),TRUE,FALSE)</formula>
    </cfRule>
    <cfRule type="expression" dxfId="1687" priority="2823">
      <formula>IF(AND(AL846&lt;0, RIGHT(TEXT(AL846,"0.#"),1)&lt;&gt;"."),TRUE,FALSE)</formula>
    </cfRule>
    <cfRule type="expression" dxfId="1686" priority="2824">
      <formula>IF(AND(AL846&lt;0, RIGHT(TEXT(AL846,"0.#"),1)="."),TRUE,FALSE)</formula>
    </cfRule>
  </conditionalFormatting>
  <conditionalFormatting sqref="Y846">
    <cfRule type="expression" dxfId="1685" priority="2819">
      <formula>IF(RIGHT(TEXT(Y846,"0.#"),1)=".",FALSE,TRUE)</formula>
    </cfRule>
    <cfRule type="expression" dxfId="1684" priority="2820">
      <formula>IF(RIGHT(TEXT(Y846,"0.#"),1)=".",TRUE,FALSE)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Y790">
    <cfRule type="expression" dxfId="9" priority="9">
      <formula>IF(RIGHT(TEXT(Y790,"0.#"),1)=".",FALSE,TRUE)</formula>
    </cfRule>
    <cfRule type="expression" dxfId="8" priority="10">
      <formula>IF(RIGHT(TEXT(Y790,"0.#"),1)=".",TRUE,FALSE)</formula>
    </cfRule>
  </conditionalFormatting>
  <conditionalFormatting sqref="Y791 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655</v>
      </c>
      <c r="R3" s="13" t="str">
        <f t="shared" ref="R3:R8" si="3">IF(Q3="","",P3)</f>
        <v>委託・請負</v>
      </c>
      <c r="S3" s="13" t="str">
        <f t="shared" ref="S3:S8" si="4">IF(R3="",S2,IF(S2&lt;&gt;"",CONCATENATE(S2,"、",R3),R3))</f>
        <v>委託・請負</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石井 達樹(ishii-tatsuki)</cp:lastModifiedBy>
  <cp:lastPrinted>2021-06-05T17:35:21Z</cp:lastPrinted>
  <dcterms:created xsi:type="dcterms:W3CDTF">2012-03-13T00:50:25Z</dcterms:created>
  <dcterms:modified xsi:type="dcterms:W3CDTF">2021-07-01T04:16:47Z</dcterms:modified>
</cp:coreProperties>
</file>