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8 医薬○\要確認\"/>
    </mc:Choice>
  </mc:AlternateContent>
  <bookViews>
    <workbookView xWindow="0" yWindow="0" windowWidth="14370" windowHeight="1218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<sst xmlns="http://schemas.openxmlformats.org/spreadsheetml/2006/main" count="2485" uniqueCount="744">
  <si>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</si>
  <si>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</si>
  <si>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</si>
  <si>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</si>
  <si>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</si>
  <si>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</si>
  <si>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</si>
  <si>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</si>
  <si>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</si>
  <si>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</si>
  <si>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</si>
  <si>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</si>
  <si>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</si>
  <si>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</si>
  <si>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</si>
  <si>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</si>
  <si>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</si>
  <si>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</si>
  <si>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</si>
  <si>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</si>
  <si>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</si>
  <si>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</si>
  <si>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</si>
  <si>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</si>
  <si>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</si>
  <si>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</si>
  <si>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</si>
  <si>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</si>
  <si>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</si>
  <si>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</si>
  <si>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</si>
  <si>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</si>
  <si>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</si>
  <si>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</si>
  <si>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</si>
  <si>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</si>
  <si>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</si>
  <si>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</si>
  <si>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</si>
  <si>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</si>
  <si>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</si>
  <si>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</si>
  <si>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</si>
  <si>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</si>
  <si>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</si>
  <si>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</si>
  <si>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</si>
  <si>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</si>
  <si>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</si>
  <si>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</si>
  <si>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</si>
  <si>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</si>
  <si>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</si>
  <si>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</si>
  <si>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</si>
  <si>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</si>
  <si>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</si>
  <si>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</si>
  <si>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</si>
  <si>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</si>
  <si>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</si>
  <si>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</si>
  <si>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</si>
  <si>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</si>
  <si>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</si>
  <si>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</si>
  <si>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</si>
  <si>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</si>
  <si>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</si>
  <si>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</si>
  <si>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</si>
  <si>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</si>
  <si>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</si>
  <si>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</si>
  <si>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</si>
  <si>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</si>
  <si>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</si>
  <si>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</si>
  <si>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</si>
  <si>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</si>
  <si>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</si>
  <si>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</si>
  <si>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</si>
  <si>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</si>
  <si>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</si>
  <si>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</si>
  <si>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</si>
  <si>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</si>
  <si>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</si>
  <si>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</si>
  <si>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</si>
  <si>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</si>
  <si>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</si>
  <si>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</si>
  <si>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</si>
  <si>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</si>
  <si>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</si>
  <si>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</si>
  <si>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</si>
  <si>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</si>
  <si>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</si>
  <si>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</si>
  <si>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</si>
  <si>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</si>
  <si>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</si>
  <si>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</si>
  <si>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</si>
  <si>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</si>
  <si>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</si>
  <si>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</si>
  <si>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</si>
  <si>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</si>
  <si>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</si>
  <si>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</si>
  <si>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</si>
  <si>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</si>
  <si>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</si>
  <si>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</si>
  <si>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</si>
  <si>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</si>
  <si>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</si>
  <si>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</si>
  <si>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</si>
  <si>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</si>
  <si>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</si>
  <si>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</si>
  <si>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</si>
  <si>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</si>
  <si>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</si>
  <si>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</si>
  <si>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</si>
  <si>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</si>
  <si>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</si>
  <si>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</si>
  <si>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</si>
  <si>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</si>
  <si>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</si>
  <si>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</si>
  <si>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</si>
  <si>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</si>
  <si>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</si>
  <si>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</si>
  <si>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</si>
  <si>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</si>
  <si>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</si>
  <si>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</si>
  <si>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</si>
  <si>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</si>
  <si>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</si>
  <si>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</si>
  <si>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</si>
  <si>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</si>
  <si>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</si>
  <si>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</si>
  <si>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</si>
  <si>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</si>
  <si>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</si>
  <si>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</si>
  <si>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</si>
  <si>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</si>
  <si>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</si>
  <si>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</si>
  <si>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</si>
  <si>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</si>
  <si>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</si>
  <si>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</si>
  <si>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</si>
  <si>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</si>
  <si>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</si>
  <si>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</si>
  <si>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</si>
  <si>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</si>
  <si>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</si>
  <si>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</si>
  <si>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</si>
  <si>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</si>
  <si>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</si>
  <si>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</si>
  <si>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</si>
  <si>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</si>
  <si>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</si>
  <si>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</si>
  <si>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</si>
  <si>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</si>
  <si>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</si>
  <si>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</si>
  <si>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</si>
  <si>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</si>
  <si>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</si>
  <si>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</si>
  <si>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</si>
  <si>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</si>
  <si>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</si>
  <si>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</si>
  <si>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</si>
  <si>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</si>
  <si>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</si>
  <si>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</si>
  <si>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</si>
  <si>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</si>
  <si>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</si>
  <si>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</si>
  <si>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</si>
  <si>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</si>
  <si>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</si>
  <si>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</si>
  <si>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</si>
  <si>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</si>
  <si>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</si>
  <si>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</si>
  <si>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</si>
  <si>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</si>
  <si>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</si>
  <si>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</si>
  <si>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</si>
  <si>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</si>
  <si>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</si>
  <si>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</si>
  <si>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</si>
  <si>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</si>
  <si>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</si>
  <si>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</si>
  <si>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</si>
  <si>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</si>
  <si>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</si>
  <si>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</si>
  <si>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</si>
  <si>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</si>
  <si>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</si>
  <si>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</si>
  <si>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</si>
  <si>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</si>
  <si>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</si>
  <si>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</si>
  <si>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</si>
  <si>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</si>
  <si>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</si>
  <si>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</si>
  <si>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</si>
  <si>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</si>
  <si>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</si>
  <si>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</si>
  <si>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</si>
  <si>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</si>
  <si>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</si>
  <si>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</si>
  <si>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</si>
  <si>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</si>
  <si>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</si>
  <si>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</si>
  <si>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</si>
  <si>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</si>
  <si>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</si>
  <si>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</si>
  <si>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</si>
  <si>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</si>
  <si>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</si>
  <si>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</si>
  <si>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</si>
  <si>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</si>
  <si>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</si>
  <si>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</si>
  <si>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</si>
  <si>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</si>
  <si>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</si>
  <si>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</si>
  <si>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</si>
  <si>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</si>
  <si>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</si>
  <si>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</si>
  <si>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</si>
  <si>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</si>
  <si>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</si>
  <si>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</si>
  <si>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</si>
  <si>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</si>
  <si>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</si>
  <si>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</si>
  <si>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</si>
  <si>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</si>
  <si>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</si>
  <si>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</si>
  <si>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</si>
  <si>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</si>
  <si>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</si>
  <si>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</si>
  <si>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</si>
  <si>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</si>
  <si>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</si>
  <si>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</si>
  <si>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</si>
  <si>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</si>
  <si>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</si>
  <si>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</si>
  <si>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</si>
  <si>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</si>
  <si>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</si>
  <si>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</si>
  <si>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</si>
  <si>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</si>
  <si>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</si>
  <si>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</si>
  <si>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</si>
  <si>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</si>
  <si>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</si>
  <si>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</si>
  <si>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</si>
  <si>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</si>
  <si>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</si>
  <si>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</si>
  <si>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</si>
  <si>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</si>
  <si>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</si>
  <si>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</si>
  <si>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</si>
  <si>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</si>
  <si>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</si>
  <si>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</si>
  <si>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</si>
  <si>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</si>
  <si>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</si>
  <si>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</si>
  <si>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</si>
  <si>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</si>
  <si>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</si>
  <si>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</si>
  <si>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</si>
  <si>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</si>
  <si>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</si>
  <si>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</si>
  <si>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</si>
  <si>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</si>
  <si>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</si>
  <si>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</si>
  <si>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</si>
  <si>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</si>
  <si>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</si>
  <si>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</si>
  <si>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</si>
  <si>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</si>
  <si>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</si>
  <si>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</si>
  <si>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</si>
  <si>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</si>
  <si>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</si>
  <si>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</si>
  <si>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</si>
  <si>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</si>
  <si>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</si>
  <si>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</si>
  <si>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</si>
  <si>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</si>
  <si>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</si>
  <si>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</si>
  <si>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</si>
  <si>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</si>
  <si>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</si>
  <si>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</si>
  <si>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</si>
  <si>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</si>
  <si>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</si>
  <si>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</si>
  <si>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</si>
  <si>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</si>
  <si>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</si>
  <si>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</si>
  <si>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</si>
  <si>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</si>
  <si>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</si>
  <si>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</si>
  <si>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</si>
  <si>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</si>
  <si>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</si>
  <si>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</si>
  <si>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</si>
  <si>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</si>
  <si>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</si>
  <si>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</si>
  <si>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</si>
  <si>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</si>
  <si>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</si>
  <si>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</si>
  <si>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</si>
  <si>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</si>
  <si>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</si>
  <si>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</si>
  <si>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</si>
  <si>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</si>
  <si>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</si>
  <si>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</si>
  <si>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</si>
  <si>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</si>
  <si>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</si>
  <si>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</si>
  <si>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</si>
  <si>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</si>
  <si>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</si>
  <si>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</si>
  <si>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</si>
  <si>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</si>
  <si>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</si>
  <si>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</si>
  <si>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</si>
  <si>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</si>
  <si>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</si>
  <si>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</si>
  <si>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</si>
  <si>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</si>
  <si>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</si>
  <si>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</si>
  <si>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</si>
  <si>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</si>
  <si>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</si>
  <si>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</si>
  <si>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</si>
  <si>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</si>
  <si>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</si>
  <si>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</si>
  <si>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</si>
  <si>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</si>
  <si>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</si>
  <si>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</si>
  <si>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</si>
  <si>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</si>
  <si>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</si>
  <si>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</si>
  <si>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</si>
  <si>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</si>
  <si>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</si>
  <si>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</si>
  <si>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</si>
  <si>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</si>
  <si>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</si>
  <si>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</si>
  <si>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</si>
  <si>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</si>
  <si>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</si>
  <si>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</si>
  <si>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</si>
  <si>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</si>
  <si>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</si>
  <si>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</si>
  <si>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</si>
  <si>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</si>
  <si>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</si>
  <si>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</si>
  <si>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</si>
  <si>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</si>
  <si>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</si>
  <si>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</si>
  <si>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</si>
  <si>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</si>
  <si>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</si>
  <si>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</si>
  <si>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</si>
  <si>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</si>
  <si>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</si>
  <si>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</si>
  <si>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</si>
  <si>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</si>
  <si>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</si>
  <si>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</si>
  <si>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</si>
  <si>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</si>
  <si>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</si>
  <si>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</si>
  <si>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</si>
  <si>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</si>
  <si>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</si>
  <si>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</si>
  <si>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</si>
  <si>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</si>
  <si>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</si>
  <si>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</si>
  <si>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</si>
  <si>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</si>
  <si>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</si>
  <si>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</si>
  <si>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</si>
  <si>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</si>
  <si>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</si>
  <si>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</si>
  <si>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</si>
  <si>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</si>
  <si>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</si>
  <si>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</si>
  <si>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</si>
  <si>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</si>
  <si>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</si>
  <si>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</si>
  <si>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</si>
  <si>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</si>
  <si>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</si>
  <si>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</si>
  <si>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</si>
  <si>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</si>
  <si>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</si>
  <si>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</si>
  <si>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</si>
  <si>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</si>
  <si>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</si>
  <si>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</si>
  <si>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</si>
  <si>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</si>
  <si>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</si>
  <si>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</si>
  <si>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</si>
  <si>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</si>
  <si>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</si>
  <si>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</si>
  <si>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</si>
  <si>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</si>
  <si>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</si>
  <si>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</si>
  <si>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</si>
  <si>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</si>
  <si>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</si>
  <si>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</si>
  <si>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</si>
  <si>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</si>
  <si>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</si>
  <si>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</si>
  <si>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</si>
  <si>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</si>
  <si>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</si>
  <si>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</si>
  <si>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</si>
  <si>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</si>
  <si>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</si>
  <si>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</si>
  <si>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</si>
  <si>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</si>
  <si>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</si>
  <si>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</si>
  <si>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</si>
  <si>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</si>
  <si>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</si>
  <si>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</si>
  <si>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</si>
  <si>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</si>
  <si>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</si>
  <si>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</si>
  <si>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</si>
  <si>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</si>
  <si>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</si>
  <si>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</si>
  <si>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</si>
  <si>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</si>
  <si>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</si>
  <si>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</si>
  <si>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</si>
  <si>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</si>
  <si>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</si>
  <si>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</si>
  <si>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</si>
  <si>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</si>
  <si>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</si>
  <si>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</si>
  <si>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</si>
  <si>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</si>
  <si>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</si>
  <si>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</si>
  <si>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</si>
  <si>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</si>
  <si>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</si>
  <si>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</si>
  <si>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</si>
  <si>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</si>
  <si>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</si>
  <si>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</si>
  <si>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</si>
  <si>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</si>
  <si>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</si>
  <si>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</si>
  <si>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</si>
  <si>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</si>
  <si>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</si>
  <si>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</si>
  <si>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</si>
  <si>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</si>
  <si>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</si>
  <si>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</si>
  <si>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</si>
  <si>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</si>
  <si>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</si>
  <si>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</si>
  <si>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</si>
  <si>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</si>
  <si>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</si>
  <si>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</si>
  <si>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</si>
  <si>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</si>
  <si>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</si>
  <si>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</si>
  <si>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</si>
  <si>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</si>
  <si>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</si>
  <si>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</si>
  <si>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</si>
  <si>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</si>
  <si>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</si>
  <si>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</si>
  <si>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</si>
  <si>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</si>
  <si>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</si>
  <si>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</si>
  <si>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</si>
  <si>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</si>
  <si>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</si>
  <si>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</si>
  <si>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</si>
  <si>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</si>
  <si>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</si>
  <si>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</si>
  <si>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</si>
  <si>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</si>
  <si>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</si>
  <si>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</si>
  <si>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</si>
  <si>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</si>
  <si>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</si>
  <si>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</si>
  <si>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</si>
  <si>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麻薬等対策推進費（広報経費）</t>
  </si>
  <si>
    <t>医薬・生活衛生局</t>
  </si>
  <si>
    <t>課長　田中　徹</t>
  </si>
  <si>
    <t>昭和37年度</t>
  </si>
  <si>
    <t>終了予定なし</t>
  </si>
  <si>
    <t>-</t>
  </si>
  <si>
    <t>・薬物乱用防止対策事業の実施について
　　（平成11年7月9日医薬発第835号）
・新国連薬物乱用根絶宣言
・「ダメ。ゼッタイ。」普及運動実施要綱
・麻薬・覚醒剤乱用防止運動実施要綱
・薬物乱用防止教育の充実について
（平成20年9月17日20文科ス第639号）
・第五次薬物乱用防止五か年戦略
・「世界一安全な日本」創造戦略
・再犯防止推進計画</t>
  </si>
  <si>
    <t>【覚醒剤等撲滅啓発等委託費】
麻薬・覚醒剤等の薬物乱用による危害を広く国民に周知させ、国民一人一人の認識を高めることにより、麻薬・覚醒剤等の薬物乱用の根絶を図る
【覚醒剤防止特別対策費】
国連決議による｢6.26国際麻薬乱用撲滅デー｣の周知を図るとともに、薬物乱用による健康被害等の危害について広く国民に周知、その認識を高めることにより薬物乱用の根絶を図る
【薬物乱用防止普及啓発推進事業費】
小学6年生の保護者、高校卒業予定者、有職・無職の未成年者に対して、それぞれの成長段階にあわせた薬物乱用防止についての啓発資材を作成・配布することにより、若年層による薬物の乱用を未然に阻止する
【薬物乱用者に対する再乱用防止対策事業費】
第五次薬物乱用防止五か年戦略・再犯防止推進計画に基づき、薬物依存症の正しい知識と理解について広く国民に周知し、薬物依存症者やその家族が適切な治療や支援に結びつく社会を実現する</t>
  </si>
  <si>
    <t xml:space="preserve">①覚醒剤等撲滅啓発等委託費（昭和63年度開始）
1.薬物乱用防止啓発訪問事業
　訪問要請のあった小中高等学校等へ講師を派遣し、専門の教材をもとに薬物乱用防止に関する正しい知識の普及を図る。
2.薬物乱用防止指導員養成事業
　小中高等学校等における薬物乱用防止啓発活動の一環として、薬物乱用防止教室の講師等を担える薬物乱用防止指導員を養成するための効果的な研修を開催する。
②覚醒剤防止特別対策費（昭和37年度開始）
　毎年6月20日から1か月間、全国各地で実施している「ダメ。ゼッタイ。」普及運動及び毎年10・11月に各ブロック単位で地区大会を開催している麻薬・覚醒剤乱用防止運動に必要なポスター等の啓発資材を作成して配布する。
③薬物乱用防止普及啓発推進事業費（昭和62年度開始）
　以下の薬物乱用防止啓発読本を作成し、学校等に直接送付する。
・小学6年生の保護者を対象とした薬物乱用防止啓発読本を作成・配布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④薬物乱用者に対する再乱用防止対策事業費（平成18年度開始）
・薬物依存症者を抱える家族等に向けた家族読本の作成及びその家族だけでなく様々な支援機関に対する配布
</t>
  </si>
  <si>
    <t>保健福祉調査委託費</t>
  </si>
  <si>
    <t>麻薬等乱用防止対策業務庁費</t>
  </si>
  <si>
    <t>本事業の目的である薬物乱用の根絶は、啓発活動だけではなく、取締強化、水際対策、国際協力など様々な施策を実施することにより実現されるものである。このため、成果について直接的な指標を示すことは困難である。</t>
  </si>
  <si>
    <t>間接的な指標として青少年の大麻・覚醒剤検挙人員を成果実績評価に活用する</t>
  </si>
  <si>
    <t>青少年の大麻・覚醒剤検挙人員</t>
  </si>
  <si>
    <t>人</t>
  </si>
  <si>
    <t>①薬物乱用防止啓発訪問事業</t>
  </si>
  <si>
    <t>②「ダメ。ゼッタイ。」普及運動用リーフレット</t>
  </si>
  <si>
    <t>万部</t>
  </si>
  <si>
    <t>③小学校の保護者への普及啓発
（全小学６年生の保護者に薬物乱用防止啓発読本を配布）</t>
  </si>
  <si>
    <t>万冊</t>
  </si>
  <si>
    <t>④高校生への普及啓発
（全高校卒業予定者に薬物乱用防止啓発読本を配布）</t>
  </si>
  <si>
    <t>⑤青少年への普及啓発
（ハローワークや勤労青少年関係団体等の有識・無識の青少年が訪れる施設等に薬物乱用防止啓発読本を配布）</t>
  </si>
  <si>
    <t>①X:「当該年度の執行額」（円）／
Y:「当該年度の人数」　　　　　　　　　　　　　　</t>
    <phoneticPr fontId="5"/>
  </si>
  <si>
    <t>円</t>
  </si>
  <si>
    <t>　X/Y</t>
    <phoneticPr fontId="5"/>
  </si>
  <si>
    <t>51,300,000
/188,970</t>
  </si>
  <si>
    <t>51,709,300
/122,171</t>
  </si>
  <si>
    <t>②X:「当該年度の執行額」（円）／
Y:「当該年度の配布数（送付数）」
（企画・編集、印刷、送付のそれぞれを合計）　　　　　　　　　　　　　　</t>
    <phoneticPr fontId="5"/>
  </si>
  <si>
    <t>企画・編集
305,316
/1.098,940
印刷
2,124,470
/1.098,940
送付
364,279/8,640</t>
  </si>
  <si>
    <t>企画・編集
305,316
/1,052,720
印刷
2,280,208
/1,052,720
送付
368,126/8,040</t>
  </si>
  <si>
    <t>③X:「当該年度の執行額」（円）／
Y:「当該年度の配布数（送付数）」
（企画・編集、印刷、送付のそれぞれを合計）　　　　　　　　　　　　　　</t>
    <phoneticPr fontId="5"/>
  </si>
  <si>
    <t>企画・編集
901,800/2,928,000
印刷
4,212,000/2,728,000
送付
5,220,000/2,728,000</t>
  </si>
  <si>
    <t>企画・編集
966,900
/2,766,000
印刷
5,872,555
/2,570,000
送付
4,840,000
/2,570,000</t>
  </si>
  <si>
    <t>④X:「当該年度の執行額」（円）／
Y:「当該年度の配布数（送付数）」
（企画・編集、印刷、送付のそれぞれを合計）　　　　　　　　　　　　　　　</t>
    <phoneticPr fontId="5"/>
  </si>
  <si>
    <t>⑤X:「当該年度の執行額」（円）／
Y:「当該年度の配布数（送付数）」
（企画・編集、印刷、送付のそれぞれを合計）　　　　　　　　　　　　　　</t>
    <phoneticPr fontId="5"/>
  </si>
  <si>
    <t>企画・編集
901,800/2,928,000
印刷
4,212,000/200,000
送付
980,000/193,123</t>
  </si>
  <si>
    <t>企画・編集
966,900
/2,766,000
印刷
3,773,000
/196,000
送付
975,000
/189,393</t>
  </si>
  <si>
    <t>麻薬・覚醒剤等の乱用を防止すること（Ⅱ－３）</t>
  </si>
  <si>
    <t>規制されている乱用薬物について、不正流通の遮断及び乱用防止を推進すること（Ⅱ－３－１）</t>
  </si>
  <si>
    <t>麻薬・覚醒剤等対策費</t>
  </si>
  <si>
    <t>危険ドラッグ対策費</t>
  </si>
  <si>
    <t>317</t>
  </si>
  <si>
    <t>276</t>
  </si>
  <si>
    <t>329</t>
  </si>
  <si>
    <t>340</t>
  </si>
  <si>
    <t>351</t>
  </si>
  <si>
    <t>348</t>
  </si>
  <si>
    <t>358</t>
  </si>
  <si>
    <t>365</t>
  </si>
  <si>
    <t>○</t>
  </si>
  <si>
    <t>監視指導・麻薬対策課</t>
    <phoneticPr fontId="5"/>
  </si>
  <si>
    <t>-</t>
    <phoneticPr fontId="5"/>
  </si>
  <si>
    <t>無</t>
  </si>
  <si>
    <t>‐</t>
  </si>
  <si>
    <t>雑役務費</t>
    <rPh sb="0" eb="2">
      <t>ザツエキ</t>
    </rPh>
    <rPh sb="2" eb="4">
      <t>ムヒ</t>
    </rPh>
    <phoneticPr fontId="5"/>
  </si>
  <si>
    <t>薬物乱用防止啓発訪問事業</t>
    <phoneticPr fontId="5"/>
  </si>
  <si>
    <t>A.（株）小学館集英社プロダクション</t>
    <phoneticPr fontId="5"/>
  </si>
  <si>
    <t>B.（株）小学館集英社プロダクション</t>
    <phoneticPr fontId="5"/>
  </si>
  <si>
    <t>雑役務費</t>
    <phoneticPr fontId="5"/>
  </si>
  <si>
    <t>薬物乱用防止指導員養成事業</t>
    <phoneticPr fontId="5"/>
  </si>
  <si>
    <t>C.宮嶋印刷株式会社</t>
    <phoneticPr fontId="5"/>
  </si>
  <si>
    <t>印刷製本費</t>
    <phoneticPr fontId="5"/>
  </si>
  <si>
    <t>薬物乱用防止普及啓発読本等の印刷</t>
    <rPh sb="12" eb="13">
      <t>トウ</t>
    </rPh>
    <phoneticPr fontId="5"/>
  </si>
  <si>
    <t>D.大和綜合印刷（株）</t>
    <phoneticPr fontId="5"/>
  </si>
  <si>
    <t>E.大和綜合印刷（株）</t>
    <phoneticPr fontId="5"/>
  </si>
  <si>
    <t>株式会社小学館集英社プロダクション</t>
    <phoneticPr fontId="5"/>
  </si>
  <si>
    <t>宮嶋印刷（株）</t>
    <phoneticPr fontId="5"/>
  </si>
  <si>
    <t>サンテックサービス株式会社</t>
    <phoneticPr fontId="5"/>
  </si>
  <si>
    <t>社会福祉法人　東京コロニー　東京都大田福祉工場</t>
    <phoneticPr fontId="5"/>
  </si>
  <si>
    <t>株式会社ペア</t>
    <phoneticPr fontId="5"/>
  </si>
  <si>
    <t>大和綜合印刷（株）</t>
    <phoneticPr fontId="5"/>
  </si>
  <si>
    <t>公益財団法人　麻薬・覚せい剤乱用防止センター</t>
    <phoneticPr fontId="5"/>
  </si>
  <si>
    <t>薬物乱用防止普及啓発読本（高校卒業予定者向け）、薬物乱用防止普及啓発読本（小学６年生保護者向け）の印刷</t>
    <phoneticPr fontId="5"/>
  </si>
  <si>
    <t>薬物乱用防止普及啓発読本（高校卒業予定者向け）等の梱包発送一式</t>
    <rPh sb="23" eb="24">
      <t>トウ</t>
    </rPh>
    <phoneticPr fontId="5"/>
  </si>
  <si>
    <t>薬物乱用防止普及啓発読本（青少年向け）の印刷</t>
    <rPh sb="20" eb="22">
      <t>インサツ</t>
    </rPh>
    <phoneticPr fontId="5"/>
  </si>
  <si>
    <t>薬物乱用防止読本（高校卒業予定者向け・小学６年生保護者向け・青少年向け）の企画・編集</t>
    <rPh sb="37" eb="39">
      <t>キカク</t>
    </rPh>
    <rPh sb="40" eb="42">
      <t>ヘンシュウ</t>
    </rPh>
    <phoneticPr fontId="5"/>
  </si>
  <si>
    <t>薬物乱用防止普及啓発読本（青少年向け）の梱包発送一式</t>
    <phoneticPr fontId="5"/>
  </si>
  <si>
    <t>「ダメ。ゼッタイ。」普及運動用リーフレットの印刷</t>
    <phoneticPr fontId="5"/>
  </si>
  <si>
    <t>「ダメ。ゼッタイ。」普及運動のデザイン一式、「ダメ。ゼッタイ。」普及運動用ポスター印刷等</t>
    <rPh sb="34" eb="37">
      <t>ウンドウヨウ</t>
    </rPh>
    <rPh sb="41" eb="43">
      <t>インサツ</t>
    </rPh>
    <rPh sb="43" eb="44">
      <t>トウ</t>
    </rPh>
    <phoneticPr fontId="5"/>
  </si>
  <si>
    <t>「ダメ。ゼッタイ。」普及運動用リーフレット等の梱包発送一式</t>
    <rPh sb="21" eb="22">
      <t>トウ</t>
    </rPh>
    <phoneticPr fontId="5"/>
  </si>
  <si>
    <t>ポスター・表彰状印刷、揮毫</t>
    <phoneticPr fontId="5"/>
  </si>
  <si>
    <t>ポスター・表彰状等の梱包発送</t>
    <phoneticPr fontId="5"/>
  </si>
  <si>
    <t>特定非営利活動法人日本セルプセンター</t>
    <phoneticPr fontId="5"/>
  </si>
  <si>
    <t>表彰品（丸筒）等の購入</t>
    <phoneticPr fontId="5"/>
  </si>
  <si>
    <t>独立行政法人国立印刷局</t>
    <phoneticPr fontId="5"/>
  </si>
  <si>
    <t>表彰状購入</t>
    <rPh sb="3" eb="5">
      <t>コウニュウ</t>
    </rPh>
    <phoneticPr fontId="5"/>
  </si>
  <si>
    <t>印刷製本費</t>
    <rPh sb="0" eb="2">
      <t>インサツ</t>
    </rPh>
    <rPh sb="2" eb="4">
      <t>セイホン</t>
    </rPh>
    <rPh sb="4" eb="5">
      <t>ヒ</t>
    </rPh>
    <phoneticPr fontId="5"/>
  </si>
  <si>
    <t>麻薬・覚醒剤乱用防止運動に係るポスター等の印刷</t>
    <rPh sb="19" eb="20">
      <t>トウ</t>
    </rPh>
    <rPh sb="21" eb="23">
      <t>インサツ</t>
    </rPh>
    <phoneticPr fontId="5"/>
  </si>
  <si>
    <t>協新流通デベロッパー株式会社</t>
    <phoneticPr fontId="5"/>
  </si>
  <si>
    <t>厚労</t>
  </si>
  <si>
    <t>全国の青少年や家族に対する啓発強化とその規範意識の向上を図る必要がある。その取組に対しては広く国民のニーズがある。</t>
    <phoneticPr fontId="5"/>
  </si>
  <si>
    <t>第五次薬物乱用防止五か年戦略の目標１で｢青少年を中心とした広報・啓発を通じた国民全体の規範意識の向上による薬物乱用未然防止｣が掲げられ、関係省庁連携の下、薬物乱用の未然防止対策を行うことになっており、厚生労働省として対応すべき事業である。</t>
    <phoneticPr fontId="5"/>
  </si>
  <si>
    <t>青少年への啓発及び再乱用防止対策を通じて薬物乱用の根絶を図るための普及啓発事業は健康被害防止、社会的安定を図るものであり、優先度は極めて高い事業である。</t>
    <phoneticPr fontId="5"/>
  </si>
  <si>
    <t>-</t>
    <phoneticPr fontId="5"/>
  </si>
  <si>
    <t>事業目的に即した適正な執行を行っている。</t>
    <phoneticPr fontId="5"/>
  </si>
  <si>
    <t>資金の流れは、事業を行うにあたり必要最小限に限定されており、合理的なものであると考えられる。</t>
    <phoneticPr fontId="5"/>
  </si>
  <si>
    <t>支出選定にあたっては、原則競争入札としており、随意契約をする場合であっても、企画競争・相見積もりを行い、競争性の確保に努めている。</t>
    <phoneticPr fontId="5"/>
  </si>
  <si>
    <t>パンフレット、リーフレット等を広く小学校、高等学校、関係団体、都道府県等に配布し、薬物乱用防止に係る啓発が図られている。</t>
    <phoneticPr fontId="5"/>
  </si>
  <si>
    <t>薬物乱用防止指導員養成事業については、以前は企画競争で行っていたが、一般競争入札（総合評価落札方式）を実施し、事業内容の質を維持しつつ、競争性が確保されるよう、見直しを行った。</t>
    <phoneticPr fontId="5"/>
  </si>
  <si>
    <t>○麻薬・覚醒剤等対策費（439）
１．地方厚生局麻薬取締部及び都道府県における麻薬取締行政職員に対する研修
２．野生大麻・けしの除去
３．国民運動として開催する麻薬・覚醒剤乱用防止運動の地区大会開催
４．危険ドラッグの分析、乱用薬物の鑑定法整備等
５．再乱用防止対策講習会の開催等
○危険ドラッグ対策費（440）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t>
    <phoneticPr fontId="5"/>
  </si>
  <si>
    <t>企画・編集
310,970
/1,069,650
印刷
2,447,359
/1,069,650
送付
370,920
/7,620</t>
    <rPh sb="0" eb="2">
      <t>キカク</t>
    </rPh>
    <rPh sb="3" eb="5">
      <t>ヘンシュウ</t>
    </rPh>
    <rPh sb="25" eb="27">
      <t>インサツ</t>
    </rPh>
    <rPh sb="49" eb="51">
      <t>ソウフ</t>
    </rPh>
    <phoneticPr fontId="5"/>
  </si>
  <si>
    <t>企画・編集
997,040
/192,500
印刷
3,705,625
/192,500
送付
975,000
/185,443</t>
    <phoneticPr fontId="5"/>
  </si>
  <si>
    <t>企画・編集
988,570
/1,320,500
印刷
5,032,768/2,482,500
送付
4,363,637/2,482,500</t>
    <rPh sb="0" eb="2">
      <t>キカク</t>
    </rPh>
    <rPh sb="3" eb="5">
      <t>ヘンシュウ</t>
    </rPh>
    <rPh sb="25" eb="27">
      <t>インサツ</t>
    </rPh>
    <rPh sb="48" eb="50">
      <t>ソウフ</t>
    </rPh>
    <phoneticPr fontId="5"/>
  </si>
  <si>
    <t>企画・編集
988,570
/1,162,000
印刷
5,032,768/2,482,500
送付
4,363,637
/2,482,500</t>
    <phoneticPr fontId="5"/>
  </si>
  <si>
    <t>青少年を始め、国民の規範意識を向上させ、薬物乱用の根絶を図ることを目標とし、薬物乱用防止啓発訪問事業や啓発資材の配布等を実施した。</t>
    <phoneticPr fontId="5"/>
  </si>
  <si>
    <t>-</t>
    <phoneticPr fontId="5"/>
  </si>
  <si>
    <t>薬物乱用防止啓発訪問事業</t>
    <phoneticPr fontId="5"/>
  </si>
  <si>
    <t>A</t>
  </si>
  <si>
    <t>株式会社小学館集英社プロダクション</t>
    <phoneticPr fontId="5"/>
  </si>
  <si>
    <t>麻薬・覚醒剤、危険ドラッグ等の薬物乱用による危害の国民への周知、小学校6年生の保護者、高校卒業予定者及び有職・無職の未成年者を対象にした薬物乱用防止についての啓発資材の提供、薬物依存症についての正しい知識等を広く周知することにより、麻薬・覚醒剤等の乱用防止に寄与するものである。（令和２年度の薬物乱用防止啓発訪問者数 66,506人　リーフレット配布部数107万部　各種読本配布冊数268万冊）</t>
    <phoneticPr fontId="5"/>
  </si>
  <si>
    <t>普及啓発運動用リーフレット、薬物乱用防止啓発読本等について、事前に必要部数を聴取し、必要最小限の範囲で執行を行っている。</t>
    <rPh sb="0" eb="2">
      <t>フキュウ</t>
    </rPh>
    <rPh sb="2" eb="4">
      <t>ケイハツ</t>
    </rPh>
    <rPh sb="4" eb="7">
      <t>ウンドウヨウ</t>
    </rPh>
    <rPh sb="14" eb="16">
      <t>ヤクブツ</t>
    </rPh>
    <rPh sb="16" eb="18">
      <t>ランヨウ</t>
    </rPh>
    <rPh sb="18" eb="20">
      <t>ボウシ</t>
    </rPh>
    <rPh sb="20" eb="22">
      <t>ケイハツ</t>
    </rPh>
    <rPh sb="22" eb="24">
      <t>ドクホン</t>
    </rPh>
    <rPh sb="24" eb="25">
      <t>トウ</t>
    </rPh>
    <phoneticPr fontId="5"/>
  </si>
  <si>
    <t>全国の青少年やその家族を対象とした薬物乱用防止啓発読本を作成・配布するなど薬物乱用防止に関する啓発強化を図った。しかし、依然として覚醒剤事犯が薬物事犯の大半を占めており、コカイン等の麻薬等の乱用も根絶に至っておらず、また最近では特に若年層による大麻の乱用が大きな社会問題となるなど、憂慮すべき状況にある。このため、薬物乱用防止啓発読本の作成や薬物乱用防止啓発訪問事業で用いる専門の教材等に大麻等の情報も充実させるとともに、新たな広告媒体を用いた啓発活動を積極的に実施していく必要がある。</t>
    <rPh sb="89" eb="90">
      <t>トウ</t>
    </rPh>
    <rPh sb="91" eb="93">
      <t>マヤク</t>
    </rPh>
    <phoneticPr fontId="5"/>
  </si>
  <si>
    <t>-</t>
    <phoneticPr fontId="5"/>
  </si>
  <si>
    <t>国庫債務負担行為等</t>
  </si>
  <si>
    <t>有</t>
  </si>
  <si>
    <t>50,597,800
/66,506</t>
    <phoneticPr fontId="5"/>
  </si>
  <si>
    <t>52,250,000/150,000</t>
    <phoneticPr fontId="5"/>
  </si>
  <si>
    <t>-</t>
    <phoneticPr fontId="5"/>
  </si>
  <si>
    <t>349</t>
    <phoneticPr fontId="5"/>
  </si>
  <si>
    <t>点検対象外</t>
    <rPh sb="0" eb="5">
      <t>テンケンタイショウガイ</t>
    </rPh>
    <phoneticPr fontId="5"/>
  </si>
  <si>
    <t>少額の随意契約案件以外は、原則として、一般競争入札を利用するなど、競争性を確保しながら、支出先を選定している。
薬物乱用防止指導員養成事業については、事業の質の確保等のため、一般競争入札（総合評価落札方式）を実施したが、実施にあたりは、公共調達委員会の了承を得て、適切に実施している。しかし、結果として、１者応札となったため、次回の入札に向けては、仕様書の記載等について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</si>
</sst>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127000</xdr:colOff>
      <xdr:row>748</xdr:row>
      <xdr:rowOff>241300</xdr:rowOff>
    </xdr:from>
    <xdr:to>
      <xdr:col>37</xdr:col>
      <xdr:colOff>18693</xdr:colOff>
      <xdr:row>750</xdr:row>
      <xdr:rowOff>342539</xdr:rowOff>
    </xdr:to>
    <xdr:sp macro="" textlink="">
      <xdr:nvSpPr>
        <xdr:cNvPr id="3" name="テキスト ボックス 2"/>
        <xdr:cNvSpPr txBox="1"/>
      </xdr:nvSpPr>
      <xdr:spPr>
        <a:xfrm>
          <a:off x="3784600" y="59359800"/>
          <a:ext cx="3752493" cy="8124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厚生労働省省</a:t>
          </a:r>
          <a:endParaRPr kumimoji="1" lang="en-US" altLang="ja-JP" sz="900">
            <a:solidFill>
              <a:schemeClr val="tx1"/>
            </a:solidFill>
          </a:endParaRPr>
        </a:p>
        <a:p>
          <a:pPr algn="ctr"/>
          <a:r>
            <a:rPr kumimoji="1" lang="en-US" altLang="ja-JP" sz="900">
              <a:solidFill>
                <a:schemeClr val="tx1"/>
              </a:solidFill>
            </a:rPr>
            <a:t>81</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28</xdr:col>
      <xdr:colOff>0</xdr:colOff>
      <xdr:row>751</xdr:row>
      <xdr:rowOff>0</xdr:rowOff>
    </xdr:from>
    <xdr:to>
      <xdr:col>28</xdr:col>
      <xdr:colOff>1242</xdr:colOff>
      <xdr:row>752</xdr:row>
      <xdr:rowOff>46521</xdr:rowOff>
    </xdr:to>
    <xdr:cxnSp macro="">
      <xdr:nvCxnSpPr>
        <xdr:cNvPr id="4" name="直線コネクタ 3"/>
        <xdr:cNvCxnSpPr/>
      </xdr:nvCxnSpPr>
      <xdr:spPr>
        <a:xfrm flipH="1">
          <a:off x="5689600" y="60185300"/>
          <a:ext cx="1242" cy="4021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752</xdr:row>
      <xdr:rowOff>25400</xdr:rowOff>
    </xdr:from>
    <xdr:to>
      <xdr:col>48</xdr:col>
      <xdr:colOff>83793</xdr:colOff>
      <xdr:row>752</xdr:row>
      <xdr:rowOff>31907</xdr:rowOff>
    </xdr:to>
    <xdr:cxnSp macro="">
      <xdr:nvCxnSpPr>
        <xdr:cNvPr id="5" name="直線コネクタ 4"/>
        <xdr:cNvCxnSpPr/>
      </xdr:nvCxnSpPr>
      <xdr:spPr>
        <a:xfrm flipH="1" flipV="1">
          <a:off x="1701800" y="60566300"/>
          <a:ext cx="8135593" cy="6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752</xdr:row>
      <xdr:rowOff>25400</xdr:rowOff>
    </xdr:from>
    <xdr:to>
      <xdr:col>8</xdr:col>
      <xdr:colOff>77258</xdr:colOff>
      <xdr:row>753</xdr:row>
      <xdr:rowOff>185557</xdr:rowOff>
    </xdr:to>
    <xdr:cxnSp macro="">
      <xdr:nvCxnSpPr>
        <xdr:cNvPr id="6" name="直線コネクタ 5"/>
        <xdr:cNvCxnSpPr/>
      </xdr:nvCxnSpPr>
      <xdr:spPr>
        <a:xfrm>
          <a:off x="1701800" y="60566300"/>
          <a:ext cx="1058" cy="5157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12700</xdr:colOff>
      <xdr:row>752</xdr:row>
      <xdr:rowOff>50800</xdr:rowOff>
    </xdr:from>
    <xdr:to>
      <xdr:col>20</xdr:col>
      <xdr:colOff>13758</xdr:colOff>
      <xdr:row>753</xdr:row>
      <xdr:rowOff>210957</xdr:rowOff>
    </xdr:to>
    <xdr:cxnSp macro="">
      <xdr:nvCxnSpPr>
        <xdr:cNvPr id="8" name="直線コネクタ 7"/>
        <xdr:cNvCxnSpPr/>
      </xdr:nvCxnSpPr>
      <xdr:spPr>
        <a:xfrm>
          <a:off x="4076700" y="60591700"/>
          <a:ext cx="1058" cy="5157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752</xdr:row>
      <xdr:rowOff>292100</xdr:rowOff>
    </xdr:from>
    <xdr:to>
      <xdr:col>16</xdr:col>
      <xdr:colOff>173825</xdr:colOff>
      <xdr:row>753</xdr:row>
      <xdr:rowOff>177800</xdr:rowOff>
    </xdr:to>
    <xdr:sp macro="" textlink="">
      <xdr:nvSpPr>
        <xdr:cNvPr id="9" name="テキスト ボックス 8"/>
        <xdr:cNvSpPr txBox="1"/>
      </xdr:nvSpPr>
      <xdr:spPr>
        <a:xfrm>
          <a:off x="1536700" y="60833000"/>
          <a:ext cx="1888325" cy="241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国庫債務負担行為等</a:t>
          </a:r>
          <a:r>
            <a:rPr kumimoji="1" lang="en-US" altLang="ja-JP" sz="1000"/>
            <a:t>】</a:t>
          </a:r>
          <a:endParaRPr kumimoji="1" lang="ja-JP" altLang="en-US" sz="1000"/>
        </a:p>
      </xdr:txBody>
    </xdr:sp>
    <xdr:clientData/>
  </xdr:twoCellAnchor>
  <xdr:twoCellAnchor>
    <xdr:from>
      <xdr:col>7</xdr:col>
      <xdr:colOff>0</xdr:colOff>
      <xdr:row>753</xdr:row>
      <xdr:rowOff>177800</xdr:rowOff>
    </xdr:from>
    <xdr:to>
      <xdr:col>17</xdr:col>
      <xdr:colOff>127254</xdr:colOff>
      <xdr:row>755</xdr:row>
      <xdr:rowOff>243986</xdr:rowOff>
    </xdr:to>
    <xdr:sp macro="" textlink="">
      <xdr:nvSpPr>
        <xdr:cNvPr id="10" name="テキスト ボックス 9"/>
        <xdr:cNvSpPr txBox="1"/>
      </xdr:nvSpPr>
      <xdr:spPr>
        <a:xfrm>
          <a:off x="1422400" y="61074300"/>
          <a:ext cx="2159254" cy="7773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Ａ．（株）小学館集英社プロダクション　</a:t>
          </a:r>
          <a:endParaRPr kumimoji="1" lang="en-US" altLang="ja-JP" sz="900">
            <a:solidFill>
              <a:schemeClr val="tx1"/>
            </a:solidFill>
          </a:endParaRPr>
        </a:p>
        <a:p>
          <a:pPr algn="ctr"/>
          <a:r>
            <a:rPr kumimoji="1" lang="en-US" altLang="ja-JP" sz="900">
              <a:solidFill>
                <a:schemeClr val="tx1"/>
              </a:solidFill>
            </a:rPr>
            <a:t>50.6</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18</xdr:col>
      <xdr:colOff>177800</xdr:colOff>
      <xdr:row>753</xdr:row>
      <xdr:rowOff>203200</xdr:rowOff>
    </xdr:from>
    <xdr:to>
      <xdr:col>30</xdr:col>
      <xdr:colOff>75845</xdr:colOff>
      <xdr:row>755</xdr:row>
      <xdr:rowOff>252051</xdr:rowOff>
    </xdr:to>
    <xdr:sp macro="" textlink="">
      <xdr:nvSpPr>
        <xdr:cNvPr id="11" name="テキスト ボックス 10"/>
        <xdr:cNvSpPr txBox="1"/>
      </xdr:nvSpPr>
      <xdr:spPr>
        <a:xfrm>
          <a:off x="3835400" y="61099700"/>
          <a:ext cx="2336445" cy="7600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Ｂ．（株）小学館集英社プロダクション　</a:t>
          </a:r>
          <a:endParaRPr kumimoji="1" lang="en-US" altLang="ja-JP" sz="900">
            <a:solidFill>
              <a:schemeClr val="tx1"/>
            </a:solidFill>
          </a:endParaRPr>
        </a:p>
        <a:p>
          <a:pPr algn="ctr"/>
          <a:r>
            <a:rPr kumimoji="1" lang="en-US" altLang="ja-JP" sz="900">
              <a:solidFill>
                <a:schemeClr val="tx1"/>
              </a:solidFill>
            </a:rPr>
            <a:t>3.5</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32</xdr:col>
      <xdr:colOff>165100</xdr:colOff>
      <xdr:row>753</xdr:row>
      <xdr:rowOff>203200</xdr:rowOff>
    </xdr:from>
    <xdr:to>
      <xdr:col>46</xdr:col>
      <xdr:colOff>39373</xdr:colOff>
      <xdr:row>755</xdr:row>
      <xdr:rowOff>252604</xdr:rowOff>
    </xdr:to>
    <xdr:sp macro="" textlink="">
      <xdr:nvSpPr>
        <xdr:cNvPr id="12" name="テキスト ボックス 11"/>
        <xdr:cNvSpPr txBox="1"/>
      </xdr:nvSpPr>
      <xdr:spPr>
        <a:xfrm>
          <a:off x="6667500" y="61099700"/>
          <a:ext cx="2719073" cy="7606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Ｃ．宮嶋印刷株式会社　他</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18</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38</xdr:col>
      <xdr:colOff>177800</xdr:colOff>
      <xdr:row>752</xdr:row>
      <xdr:rowOff>38100</xdr:rowOff>
    </xdr:from>
    <xdr:to>
      <xdr:col>38</xdr:col>
      <xdr:colOff>178858</xdr:colOff>
      <xdr:row>753</xdr:row>
      <xdr:rowOff>195082</xdr:rowOff>
    </xdr:to>
    <xdr:cxnSp macro="">
      <xdr:nvCxnSpPr>
        <xdr:cNvPr id="13" name="直線コネクタ 12"/>
        <xdr:cNvCxnSpPr/>
      </xdr:nvCxnSpPr>
      <xdr:spPr>
        <a:xfrm>
          <a:off x="7899400" y="60579000"/>
          <a:ext cx="1058" cy="512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88900</xdr:colOff>
      <xdr:row>752</xdr:row>
      <xdr:rowOff>292100</xdr:rowOff>
    </xdr:from>
    <xdr:to>
      <xdr:col>49</xdr:col>
      <xdr:colOff>241300</xdr:colOff>
      <xdr:row>753</xdr:row>
      <xdr:rowOff>214842</xdr:rowOff>
    </xdr:to>
    <xdr:sp macro="" textlink="">
      <xdr:nvSpPr>
        <xdr:cNvPr id="15" name="テキスト ボックス 14"/>
        <xdr:cNvSpPr txBox="1"/>
      </xdr:nvSpPr>
      <xdr:spPr>
        <a:xfrm>
          <a:off x="8013700" y="60833000"/>
          <a:ext cx="2184400" cy="278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48</xdr:col>
      <xdr:colOff>63500</xdr:colOff>
      <xdr:row>752</xdr:row>
      <xdr:rowOff>38100</xdr:rowOff>
    </xdr:from>
    <xdr:to>
      <xdr:col>48</xdr:col>
      <xdr:colOff>67227</xdr:colOff>
      <xdr:row>759</xdr:row>
      <xdr:rowOff>36443</xdr:rowOff>
    </xdr:to>
    <xdr:cxnSp macro="">
      <xdr:nvCxnSpPr>
        <xdr:cNvPr id="16" name="直線コネクタ 15"/>
        <xdr:cNvCxnSpPr/>
      </xdr:nvCxnSpPr>
      <xdr:spPr>
        <a:xfrm flipH="1">
          <a:off x="9817100" y="60579000"/>
          <a:ext cx="3727" cy="24875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88900</xdr:colOff>
      <xdr:row>759</xdr:row>
      <xdr:rowOff>25400</xdr:rowOff>
    </xdr:from>
    <xdr:to>
      <xdr:col>48</xdr:col>
      <xdr:colOff>74345</xdr:colOff>
      <xdr:row>759</xdr:row>
      <xdr:rowOff>33032</xdr:rowOff>
    </xdr:to>
    <xdr:cxnSp macro="">
      <xdr:nvCxnSpPr>
        <xdr:cNvPr id="18" name="直線コネクタ 17"/>
        <xdr:cNvCxnSpPr/>
      </xdr:nvCxnSpPr>
      <xdr:spPr>
        <a:xfrm flipH="1">
          <a:off x="4356100" y="63055500"/>
          <a:ext cx="5471845" cy="76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759</xdr:row>
      <xdr:rowOff>50800</xdr:rowOff>
    </xdr:from>
    <xdr:to>
      <xdr:col>37</xdr:col>
      <xdr:colOff>191558</xdr:colOff>
      <xdr:row>760</xdr:row>
      <xdr:rowOff>207782</xdr:rowOff>
    </xdr:to>
    <xdr:cxnSp macro="">
      <xdr:nvCxnSpPr>
        <xdr:cNvPr id="19" name="直線コネクタ 18"/>
        <xdr:cNvCxnSpPr/>
      </xdr:nvCxnSpPr>
      <xdr:spPr>
        <a:xfrm>
          <a:off x="7708900" y="63080900"/>
          <a:ext cx="1058" cy="512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88900</xdr:colOff>
      <xdr:row>759</xdr:row>
      <xdr:rowOff>38100</xdr:rowOff>
    </xdr:from>
    <xdr:to>
      <xdr:col>21</xdr:col>
      <xdr:colOff>89958</xdr:colOff>
      <xdr:row>760</xdr:row>
      <xdr:rowOff>198257</xdr:rowOff>
    </xdr:to>
    <xdr:cxnSp macro="">
      <xdr:nvCxnSpPr>
        <xdr:cNvPr id="20" name="直線コネクタ 19"/>
        <xdr:cNvCxnSpPr/>
      </xdr:nvCxnSpPr>
      <xdr:spPr>
        <a:xfrm>
          <a:off x="4356100" y="63068200"/>
          <a:ext cx="1058" cy="5157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xdr:colOff>
      <xdr:row>760</xdr:row>
      <xdr:rowOff>215900</xdr:rowOff>
    </xdr:from>
    <xdr:to>
      <xdr:col>26</xdr:col>
      <xdr:colOff>155829</xdr:colOff>
      <xdr:row>762</xdr:row>
      <xdr:rowOff>282086</xdr:rowOff>
    </xdr:to>
    <xdr:sp macro="" textlink="">
      <xdr:nvSpPr>
        <xdr:cNvPr id="21" name="テキスト ボックス 20"/>
        <xdr:cNvSpPr txBox="1"/>
      </xdr:nvSpPr>
      <xdr:spPr>
        <a:xfrm>
          <a:off x="3276600" y="63601600"/>
          <a:ext cx="2162429" cy="7773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Ｄ．大和綜合印刷（株）　他　</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4.6</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32</xdr:col>
      <xdr:colOff>101600</xdr:colOff>
      <xdr:row>760</xdr:row>
      <xdr:rowOff>228600</xdr:rowOff>
    </xdr:from>
    <xdr:to>
      <xdr:col>43</xdr:col>
      <xdr:colOff>28829</xdr:colOff>
      <xdr:row>762</xdr:row>
      <xdr:rowOff>294786</xdr:rowOff>
    </xdr:to>
    <xdr:sp macro="" textlink="">
      <xdr:nvSpPr>
        <xdr:cNvPr id="22" name="テキスト ボックス 21"/>
        <xdr:cNvSpPr txBox="1"/>
      </xdr:nvSpPr>
      <xdr:spPr>
        <a:xfrm>
          <a:off x="6604000" y="63614300"/>
          <a:ext cx="2162429" cy="7773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Ｅ．大和綜合印刷（株）　他</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4.0</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7</xdr:col>
      <xdr:colOff>38100</xdr:colOff>
      <xdr:row>756</xdr:row>
      <xdr:rowOff>50800</xdr:rowOff>
    </xdr:from>
    <xdr:to>
      <xdr:col>17</xdr:col>
      <xdr:colOff>38100</xdr:colOff>
      <xdr:row>757</xdr:row>
      <xdr:rowOff>158750</xdr:rowOff>
    </xdr:to>
    <xdr:sp macro="" textlink="">
      <xdr:nvSpPr>
        <xdr:cNvPr id="23" name="大かっこ 22"/>
        <xdr:cNvSpPr/>
      </xdr:nvSpPr>
      <xdr:spPr>
        <a:xfrm>
          <a:off x="1460500" y="62014100"/>
          <a:ext cx="2032000" cy="4635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薬物乱用防止啓発訪問事業</a:t>
          </a:r>
          <a:endParaRPr lang="ja-JP" altLang="ja-JP" sz="1000">
            <a:effectLst/>
          </a:endParaRPr>
        </a:p>
      </xdr:txBody>
    </xdr:sp>
    <xdr:clientData/>
  </xdr:twoCellAnchor>
  <xdr:twoCellAnchor>
    <xdr:from>
      <xdr:col>19</xdr:col>
      <xdr:colOff>50800</xdr:colOff>
      <xdr:row>756</xdr:row>
      <xdr:rowOff>38100</xdr:rowOff>
    </xdr:from>
    <xdr:to>
      <xdr:col>29</xdr:col>
      <xdr:colOff>174625</xdr:colOff>
      <xdr:row>757</xdr:row>
      <xdr:rowOff>165100</xdr:rowOff>
    </xdr:to>
    <xdr:sp macro="" textlink="">
      <xdr:nvSpPr>
        <xdr:cNvPr id="24" name="大かっこ 23"/>
        <xdr:cNvSpPr/>
      </xdr:nvSpPr>
      <xdr:spPr>
        <a:xfrm>
          <a:off x="3911600" y="62001400"/>
          <a:ext cx="2155825" cy="4826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000">
              <a:solidFill>
                <a:schemeClr val="tx1"/>
              </a:solidFill>
              <a:effectLst/>
              <a:latin typeface="+mn-lt"/>
              <a:ea typeface="+mn-ea"/>
              <a:cs typeface="+mn-cs"/>
            </a:rPr>
            <a:t>薬物乱用防止指導員養成事業</a:t>
          </a:r>
          <a:endParaRPr lang="ja-JP" altLang="ja-JP" sz="1000">
            <a:effectLst/>
          </a:endParaRPr>
        </a:p>
      </xdr:txBody>
    </xdr:sp>
    <xdr:clientData/>
  </xdr:twoCellAnchor>
  <xdr:twoCellAnchor>
    <xdr:from>
      <xdr:col>32</xdr:col>
      <xdr:colOff>25400</xdr:colOff>
      <xdr:row>756</xdr:row>
      <xdr:rowOff>25400</xdr:rowOff>
    </xdr:from>
    <xdr:to>
      <xdr:col>46</xdr:col>
      <xdr:colOff>200025</xdr:colOff>
      <xdr:row>757</xdr:row>
      <xdr:rowOff>152400</xdr:rowOff>
    </xdr:to>
    <xdr:sp macro="" textlink="">
      <xdr:nvSpPr>
        <xdr:cNvPr id="25" name="大かっこ 24"/>
        <xdr:cNvSpPr/>
      </xdr:nvSpPr>
      <xdr:spPr>
        <a:xfrm>
          <a:off x="6527800" y="61988700"/>
          <a:ext cx="3019425" cy="4826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00">
              <a:effectLst/>
            </a:rPr>
            <a:t>薬物乱用防止普及啓発読本の印刷・発送等</a:t>
          </a:r>
          <a:endParaRPr lang="ja-JP" altLang="ja-JP" sz="1000">
            <a:effectLst/>
          </a:endParaRPr>
        </a:p>
      </xdr:txBody>
    </xdr:sp>
    <xdr:clientData/>
  </xdr:twoCellAnchor>
  <xdr:twoCellAnchor>
    <xdr:from>
      <xdr:col>16</xdr:col>
      <xdr:colOff>0</xdr:colOff>
      <xdr:row>763</xdr:row>
      <xdr:rowOff>127000</xdr:rowOff>
    </xdr:from>
    <xdr:to>
      <xdr:col>26</xdr:col>
      <xdr:colOff>165100</xdr:colOff>
      <xdr:row>764</xdr:row>
      <xdr:rowOff>234950</xdr:rowOff>
    </xdr:to>
    <xdr:sp macro="" textlink="">
      <xdr:nvSpPr>
        <xdr:cNvPr id="26" name="大かっこ 25"/>
        <xdr:cNvSpPr/>
      </xdr:nvSpPr>
      <xdr:spPr>
        <a:xfrm>
          <a:off x="3251200" y="64579500"/>
          <a:ext cx="2197100" cy="4635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ja-JP" altLang="en-US" sz="1000">
              <a:effectLst/>
            </a:rPr>
            <a:t>「ダメ。ゼッタイ。」普及運動事業</a:t>
          </a:r>
          <a:endParaRPr lang="ja-JP" altLang="ja-JP" sz="1000">
            <a:effectLst/>
          </a:endParaRPr>
        </a:p>
      </xdr:txBody>
    </xdr:sp>
    <xdr:clientData/>
  </xdr:twoCellAnchor>
  <xdr:twoCellAnchor>
    <xdr:from>
      <xdr:col>32</xdr:col>
      <xdr:colOff>50800</xdr:colOff>
      <xdr:row>763</xdr:row>
      <xdr:rowOff>127000</xdr:rowOff>
    </xdr:from>
    <xdr:to>
      <xdr:col>43</xdr:col>
      <xdr:colOff>12700</xdr:colOff>
      <xdr:row>764</xdr:row>
      <xdr:rowOff>234950</xdr:rowOff>
    </xdr:to>
    <xdr:sp macro="" textlink="">
      <xdr:nvSpPr>
        <xdr:cNvPr id="27" name="大かっこ 26"/>
        <xdr:cNvSpPr/>
      </xdr:nvSpPr>
      <xdr:spPr>
        <a:xfrm>
          <a:off x="6553200" y="64579500"/>
          <a:ext cx="2197100" cy="4635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ja-JP" altLang="en-US" sz="1000">
              <a:effectLst/>
            </a:rPr>
            <a:t>雑役務費、消耗品等</a:t>
          </a:r>
          <a:endParaRPr lang="ja-JP" altLang="ja-JP" sz="1000">
            <a:effectLst/>
          </a:endParaRPr>
        </a:p>
      </xdr:txBody>
    </xdr:sp>
    <xdr:clientData/>
  </xdr:twoCellAnchor>
  <xdr:twoCellAnchor>
    <xdr:from>
      <xdr:col>20</xdr:col>
      <xdr:colOff>88900</xdr:colOff>
      <xdr:row>752</xdr:row>
      <xdr:rowOff>304800</xdr:rowOff>
    </xdr:from>
    <xdr:to>
      <xdr:col>34</xdr:col>
      <xdr:colOff>131750</xdr:colOff>
      <xdr:row>753</xdr:row>
      <xdr:rowOff>227542</xdr:rowOff>
    </xdr:to>
    <xdr:sp macro="" textlink="">
      <xdr:nvSpPr>
        <xdr:cNvPr id="31" name="テキスト ボックス 30"/>
        <xdr:cNvSpPr txBox="1"/>
      </xdr:nvSpPr>
      <xdr:spPr>
        <a:xfrm>
          <a:off x="4152900" y="60845700"/>
          <a:ext cx="2887650" cy="278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14</xdr:col>
      <xdr:colOff>165100</xdr:colOff>
      <xdr:row>759</xdr:row>
      <xdr:rowOff>241300</xdr:rowOff>
    </xdr:from>
    <xdr:to>
      <xdr:col>22</xdr:col>
      <xdr:colOff>30236</xdr:colOff>
      <xdr:row>760</xdr:row>
      <xdr:rowOff>264931</xdr:rowOff>
    </xdr:to>
    <xdr:sp macro="" textlink="">
      <xdr:nvSpPr>
        <xdr:cNvPr id="33" name="テキスト ボックス 32"/>
        <xdr:cNvSpPr txBox="1"/>
      </xdr:nvSpPr>
      <xdr:spPr>
        <a:xfrm>
          <a:off x="3009900" y="63271400"/>
          <a:ext cx="1490736" cy="379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12700</xdr:colOff>
      <xdr:row>759</xdr:row>
      <xdr:rowOff>254000</xdr:rowOff>
    </xdr:from>
    <xdr:to>
      <xdr:col>38</xdr:col>
      <xdr:colOff>81036</xdr:colOff>
      <xdr:row>760</xdr:row>
      <xdr:rowOff>277631</xdr:rowOff>
    </xdr:to>
    <xdr:sp macro="" textlink="">
      <xdr:nvSpPr>
        <xdr:cNvPr id="34" name="テキスト ボックス 33"/>
        <xdr:cNvSpPr txBox="1"/>
      </xdr:nvSpPr>
      <xdr:spPr>
        <a:xfrm>
          <a:off x="6311900" y="63284100"/>
          <a:ext cx="1490736" cy="379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J977" sqref="BJ97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318</v>
      </c>
      <c r="AJ2" s="926" t="s">
        <v>712</v>
      </c>
      <c r="AK2" s="926"/>
      <c r="AL2" s="926"/>
      <c r="AM2" s="926"/>
      <c r="AN2" s="83" t="s">
        <v>318</v>
      </c>
      <c r="AO2" s="926">
        <v>20</v>
      </c>
      <c r="AP2" s="926"/>
      <c r="AQ2" s="926"/>
      <c r="AR2" s="84" t="s">
        <v>621</v>
      </c>
      <c r="AS2" s="932">
        <v>443</v>
      </c>
      <c r="AT2" s="932"/>
      <c r="AU2" s="932"/>
      <c r="AV2" s="83" t="str">
        <f>IF(AW2="","","-")</f>
        <v/>
      </c>
      <c r="AW2" s="892"/>
      <c r="AX2" s="892"/>
    </row>
    <row r="3" spans="1:50" ht="21" customHeight="1" thickBot="1" x14ac:dyDescent="0.2">
      <c r="A3" s="848" t="s">
        <v>614</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622</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623</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624</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626</v>
      </c>
      <c r="H5" s="821"/>
      <c r="I5" s="821"/>
      <c r="J5" s="821"/>
      <c r="K5" s="821"/>
      <c r="L5" s="821"/>
      <c r="M5" s="822" t="s">
        <v>65</v>
      </c>
      <c r="N5" s="823"/>
      <c r="O5" s="823"/>
      <c r="P5" s="823"/>
      <c r="Q5" s="823"/>
      <c r="R5" s="824"/>
      <c r="S5" s="825" t="s">
        <v>627</v>
      </c>
      <c r="T5" s="821"/>
      <c r="U5" s="821"/>
      <c r="V5" s="821"/>
      <c r="W5" s="821"/>
      <c r="X5" s="826"/>
      <c r="Y5" s="682" t="s">
        <v>3</v>
      </c>
      <c r="Z5" s="527"/>
      <c r="AA5" s="527"/>
      <c r="AB5" s="527"/>
      <c r="AC5" s="527"/>
      <c r="AD5" s="528"/>
      <c r="AE5" s="683" t="s">
        <v>673</v>
      </c>
      <c r="AF5" s="683"/>
      <c r="AG5" s="683"/>
      <c r="AH5" s="683"/>
      <c r="AI5" s="683"/>
      <c r="AJ5" s="683"/>
      <c r="AK5" s="683"/>
      <c r="AL5" s="683"/>
      <c r="AM5" s="683"/>
      <c r="AN5" s="683"/>
      <c r="AO5" s="683"/>
      <c r="AP5" s="684"/>
      <c r="AQ5" s="685" t="s">
        <v>625</v>
      </c>
      <c r="AR5" s="686"/>
      <c r="AS5" s="686"/>
      <c r="AT5" s="686"/>
      <c r="AU5" s="686"/>
      <c r="AV5" s="686"/>
      <c r="AW5" s="686"/>
      <c r="AX5" s="687"/>
    </row>
    <row r="6" spans="1:50" ht="39"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62" customHeight="1" x14ac:dyDescent="0.15">
      <c r="A7" s="479" t="s">
        <v>22</v>
      </c>
      <c r="B7" s="480"/>
      <c r="C7" s="480"/>
      <c r="D7" s="480"/>
      <c r="E7" s="480"/>
      <c r="F7" s="481"/>
      <c r="G7" s="482" t="s">
        <v>628</v>
      </c>
      <c r="H7" s="483"/>
      <c r="I7" s="483"/>
      <c r="J7" s="483"/>
      <c r="K7" s="483"/>
      <c r="L7" s="483"/>
      <c r="M7" s="483"/>
      <c r="N7" s="483"/>
      <c r="O7" s="483"/>
      <c r="P7" s="483"/>
      <c r="Q7" s="483"/>
      <c r="R7" s="483"/>
      <c r="S7" s="483"/>
      <c r="T7" s="483"/>
      <c r="U7" s="483"/>
      <c r="V7" s="483"/>
      <c r="W7" s="483"/>
      <c r="X7" s="484"/>
      <c r="Y7" s="904" t="s">
        <v>301</v>
      </c>
      <c r="Z7" s="424"/>
      <c r="AA7" s="424"/>
      <c r="AB7" s="424"/>
      <c r="AC7" s="424"/>
      <c r="AD7" s="905"/>
      <c r="AE7" s="893" t="s">
        <v>629</v>
      </c>
      <c r="AF7" s="894"/>
      <c r="AG7" s="894"/>
      <c r="AH7" s="894"/>
      <c r="AI7" s="894"/>
      <c r="AJ7" s="894"/>
      <c r="AK7" s="894"/>
      <c r="AL7" s="894"/>
      <c r="AM7" s="894"/>
      <c r="AN7" s="894"/>
      <c r="AO7" s="894"/>
      <c r="AP7" s="894"/>
      <c r="AQ7" s="894"/>
      <c r="AR7" s="894"/>
      <c r="AS7" s="894"/>
      <c r="AT7" s="894"/>
      <c r="AU7" s="894"/>
      <c r="AV7" s="894"/>
      <c r="AW7" s="894"/>
      <c r="AX7" s="895"/>
    </row>
    <row r="8" spans="1:50" ht="24.75" customHeight="1" x14ac:dyDescent="0.15">
      <c r="A8" s="479" t="s">
        <v>208</v>
      </c>
      <c r="B8" s="480"/>
      <c r="C8" s="480"/>
      <c r="D8" s="480"/>
      <c r="E8" s="480"/>
      <c r="F8" s="481"/>
      <c r="G8" s="927" t="str">
        <f>入力規則等!A27</f>
        <v>男女共同参画</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社会保障、その他の事項経費</v>
      </c>
      <c r="AF8" s="704"/>
      <c r="AG8" s="704"/>
      <c r="AH8" s="704"/>
      <c r="AI8" s="704"/>
      <c r="AJ8" s="704"/>
      <c r="AK8" s="704"/>
      <c r="AL8" s="704"/>
      <c r="AM8" s="704"/>
      <c r="AN8" s="704"/>
      <c r="AO8" s="704"/>
      <c r="AP8" s="704"/>
      <c r="AQ8" s="704"/>
      <c r="AR8" s="704"/>
      <c r="AS8" s="704"/>
      <c r="AT8" s="704"/>
      <c r="AU8" s="704"/>
      <c r="AV8" s="704"/>
      <c r="AW8" s="704"/>
      <c r="AX8" s="705"/>
    </row>
    <row r="9" spans="1:50" ht="136.5" customHeight="1" x14ac:dyDescent="0.15">
      <c r="A9" s="830" t="s">
        <v>23</v>
      </c>
      <c r="B9" s="831"/>
      <c r="C9" s="831"/>
      <c r="D9" s="831"/>
      <c r="E9" s="831"/>
      <c r="F9" s="831"/>
      <c r="G9" s="832" t="s">
        <v>630</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211.5" customHeight="1" x14ac:dyDescent="0.15">
      <c r="A10" s="644" t="s">
        <v>29</v>
      </c>
      <c r="B10" s="645"/>
      <c r="C10" s="645"/>
      <c r="D10" s="645"/>
      <c r="E10" s="645"/>
      <c r="F10" s="645"/>
      <c r="G10" s="738" t="s">
        <v>631</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302</v>
      </c>
      <c r="Q12" s="426"/>
      <c r="R12" s="426"/>
      <c r="S12" s="426"/>
      <c r="T12" s="426"/>
      <c r="U12" s="426"/>
      <c r="V12" s="427"/>
      <c r="W12" s="431" t="s">
        <v>324</v>
      </c>
      <c r="X12" s="426"/>
      <c r="Y12" s="426"/>
      <c r="Z12" s="426"/>
      <c r="AA12" s="426"/>
      <c r="AB12" s="426"/>
      <c r="AC12" s="427"/>
      <c r="AD12" s="431" t="s">
        <v>611</v>
      </c>
      <c r="AE12" s="426"/>
      <c r="AF12" s="426"/>
      <c r="AG12" s="426"/>
      <c r="AH12" s="426"/>
      <c r="AI12" s="426"/>
      <c r="AJ12" s="427"/>
      <c r="AK12" s="431" t="s">
        <v>615</v>
      </c>
      <c r="AL12" s="426"/>
      <c r="AM12" s="426"/>
      <c r="AN12" s="426"/>
      <c r="AO12" s="426"/>
      <c r="AP12" s="426"/>
      <c r="AQ12" s="427"/>
      <c r="AR12" s="431" t="s">
        <v>616</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84</v>
      </c>
      <c r="Q13" s="642"/>
      <c r="R13" s="642"/>
      <c r="S13" s="642"/>
      <c r="T13" s="642"/>
      <c r="U13" s="642"/>
      <c r="V13" s="643"/>
      <c r="W13" s="641">
        <v>88</v>
      </c>
      <c r="X13" s="642"/>
      <c r="Y13" s="642"/>
      <c r="Z13" s="642"/>
      <c r="AA13" s="642"/>
      <c r="AB13" s="642"/>
      <c r="AC13" s="643"/>
      <c r="AD13" s="641">
        <v>88</v>
      </c>
      <c r="AE13" s="642"/>
      <c r="AF13" s="642"/>
      <c r="AG13" s="642"/>
      <c r="AH13" s="642"/>
      <c r="AI13" s="642"/>
      <c r="AJ13" s="643"/>
      <c r="AK13" s="641">
        <v>118</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628</v>
      </c>
      <c r="Q14" s="642"/>
      <c r="R14" s="642"/>
      <c r="S14" s="642"/>
      <c r="T14" s="642"/>
      <c r="U14" s="642"/>
      <c r="V14" s="643"/>
      <c r="W14" s="641" t="s">
        <v>628</v>
      </c>
      <c r="X14" s="642"/>
      <c r="Y14" s="642"/>
      <c r="Z14" s="642"/>
      <c r="AA14" s="642"/>
      <c r="AB14" s="642"/>
      <c r="AC14" s="643"/>
      <c r="AD14" s="641" t="s">
        <v>628</v>
      </c>
      <c r="AE14" s="642"/>
      <c r="AF14" s="642"/>
      <c r="AG14" s="642"/>
      <c r="AH14" s="642"/>
      <c r="AI14" s="642"/>
      <c r="AJ14" s="643"/>
      <c r="AK14" s="641" t="s">
        <v>674</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628</v>
      </c>
      <c r="Q15" s="642"/>
      <c r="R15" s="642"/>
      <c r="S15" s="642"/>
      <c r="T15" s="642"/>
      <c r="U15" s="642"/>
      <c r="V15" s="643"/>
      <c r="W15" s="641" t="s">
        <v>628</v>
      </c>
      <c r="X15" s="642"/>
      <c r="Y15" s="642"/>
      <c r="Z15" s="642"/>
      <c r="AA15" s="642"/>
      <c r="AB15" s="642"/>
      <c r="AC15" s="643"/>
      <c r="AD15" s="641" t="s">
        <v>628</v>
      </c>
      <c r="AE15" s="642"/>
      <c r="AF15" s="642"/>
      <c r="AG15" s="642"/>
      <c r="AH15" s="642"/>
      <c r="AI15" s="642"/>
      <c r="AJ15" s="643"/>
      <c r="AK15" s="641" t="s">
        <v>674</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628</v>
      </c>
      <c r="Q16" s="642"/>
      <c r="R16" s="642"/>
      <c r="S16" s="642"/>
      <c r="T16" s="642"/>
      <c r="U16" s="642"/>
      <c r="V16" s="643"/>
      <c r="W16" s="641" t="s">
        <v>628</v>
      </c>
      <c r="X16" s="642"/>
      <c r="Y16" s="642"/>
      <c r="Z16" s="642"/>
      <c r="AA16" s="642"/>
      <c r="AB16" s="642"/>
      <c r="AC16" s="643"/>
      <c r="AD16" s="641" t="s">
        <v>628</v>
      </c>
      <c r="AE16" s="642"/>
      <c r="AF16" s="642"/>
      <c r="AG16" s="642"/>
      <c r="AH16" s="642"/>
      <c r="AI16" s="642"/>
      <c r="AJ16" s="643"/>
      <c r="AK16" s="641" t="s">
        <v>674</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628</v>
      </c>
      <c r="Q17" s="642"/>
      <c r="R17" s="642"/>
      <c r="S17" s="642"/>
      <c r="T17" s="642"/>
      <c r="U17" s="642"/>
      <c r="V17" s="643"/>
      <c r="W17" s="641" t="s">
        <v>628</v>
      </c>
      <c r="X17" s="642"/>
      <c r="Y17" s="642"/>
      <c r="Z17" s="642"/>
      <c r="AA17" s="642"/>
      <c r="AB17" s="642"/>
      <c r="AC17" s="643"/>
      <c r="AD17" s="641" t="s">
        <v>628</v>
      </c>
      <c r="AE17" s="642"/>
      <c r="AF17" s="642"/>
      <c r="AG17" s="642"/>
      <c r="AH17" s="642"/>
      <c r="AI17" s="642"/>
      <c r="AJ17" s="643"/>
      <c r="AK17" s="641" t="s">
        <v>674</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84</v>
      </c>
      <c r="Q18" s="860"/>
      <c r="R18" s="860"/>
      <c r="S18" s="860"/>
      <c r="T18" s="860"/>
      <c r="U18" s="860"/>
      <c r="V18" s="861"/>
      <c r="W18" s="859">
        <f>SUM(W13:AC17)</f>
        <v>88</v>
      </c>
      <c r="X18" s="860"/>
      <c r="Y18" s="860"/>
      <c r="Z18" s="860"/>
      <c r="AA18" s="860"/>
      <c r="AB18" s="860"/>
      <c r="AC18" s="861"/>
      <c r="AD18" s="859">
        <f>SUM(AD13:AJ17)</f>
        <v>88</v>
      </c>
      <c r="AE18" s="860"/>
      <c r="AF18" s="860"/>
      <c r="AG18" s="860"/>
      <c r="AH18" s="860"/>
      <c r="AI18" s="860"/>
      <c r="AJ18" s="861"/>
      <c r="AK18" s="859">
        <f>SUM(AK13:AQ17)</f>
        <v>118</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82</v>
      </c>
      <c r="Q19" s="642"/>
      <c r="R19" s="642"/>
      <c r="S19" s="642"/>
      <c r="T19" s="642"/>
      <c r="U19" s="642"/>
      <c r="V19" s="643"/>
      <c r="W19" s="641">
        <v>84</v>
      </c>
      <c r="X19" s="642"/>
      <c r="Y19" s="642"/>
      <c r="Z19" s="642"/>
      <c r="AA19" s="642"/>
      <c r="AB19" s="642"/>
      <c r="AC19" s="643"/>
      <c r="AD19" s="641">
        <v>81</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0.97619047619047616</v>
      </c>
      <c r="Q20" s="301"/>
      <c r="R20" s="301"/>
      <c r="S20" s="301"/>
      <c r="T20" s="301"/>
      <c r="U20" s="301"/>
      <c r="V20" s="301"/>
      <c r="W20" s="301">
        <f t="shared" ref="W20" si="0">IF(W18=0, "-", SUM(W19)/W18)</f>
        <v>0.95454545454545459</v>
      </c>
      <c r="X20" s="301"/>
      <c r="Y20" s="301"/>
      <c r="Z20" s="301"/>
      <c r="AA20" s="301"/>
      <c r="AB20" s="301"/>
      <c r="AC20" s="301"/>
      <c r="AD20" s="301">
        <f t="shared" ref="AD20" si="1">IF(AD18=0, "-", SUM(AD19)/AD18)</f>
        <v>0.92045454545454541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271</v>
      </c>
      <c r="H21" s="300"/>
      <c r="I21" s="300"/>
      <c r="J21" s="300"/>
      <c r="K21" s="300"/>
      <c r="L21" s="300"/>
      <c r="M21" s="300"/>
      <c r="N21" s="300"/>
      <c r="O21" s="300"/>
      <c r="P21" s="301">
        <f>IF(P19=0, "-", SUM(P19)/SUM(P13,P14))</f>
        <v>0.97619047619047616</v>
      </c>
      <c r="Q21" s="301"/>
      <c r="R21" s="301"/>
      <c r="S21" s="301"/>
      <c r="T21" s="301"/>
      <c r="U21" s="301"/>
      <c r="V21" s="301"/>
      <c r="W21" s="301">
        <f t="shared" ref="W21" si="2">IF(W19=0, "-", SUM(W19)/SUM(W13,W14))</f>
        <v>0.95454545454545459</v>
      </c>
      <c r="X21" s="301"/>
      <c r="Y21" s="301"/>
      <c r="Z21" s="301"/>
      <c r="AA21" s="301"/>
      <c r="AB21" s="301"/>
      <c r="AC21" s="301"/>
      <c r="AD21" s="301">
        <f t="shared" ref="AD21" si="3">IF(AD19=0, "-", SUM(AD19)/SUM(AD13,AD14))</f>
        <v>0.92045454545454541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619</v>
      </c>
      <c r="B22" s="955"/>
      <c r="C22" s="955"/>
      <c r="D22" s="955"/>
      <c r="E22" s="955"/>
      <c r="F22" s="956"/>
      <c r="G22" s="950" t="s">
        <v>251</v>
      </c>
      <c r="H22" s="207"/>
      <c r="I22" s="207"/>
      <c r="J22" s="207"/>
      <c r="K22" s="207"/>
      <c r="L22" s="207"/>
      <c r="M22" s="207"/>
      <c r="N22" s="207"/>
      <c r="O22" s="208"/>
      <c r="P22" s="915" t="s">
        <v>617</v>
      </c>
      <c r="Q22" s="207"/>
      <c r="R22" s="207"/>
      <c r="S22" s="207"/>
      <c r="T22" s="207"/>
      <c r="U22" s="207"/>
      <c r="V22" s="208"/>
      <c r="W22" s="915" t="s">
        <v>618</v>
      </c>
      <c r="X22" s="207"/>
      <c r="Y22" s="207"/>
      <c r="Z22" s="207"/>
      <c r="AA22" s="207"/>
      <c r="AB22" s="207"/>
      <c r="AC22" s="208"/>
      <c r="AD22" s="915" t="s">
        <v>250</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632</v>
      </c>
      <c r="H23" s="952"/>
      <c r="I23" s="952"/>
      <c r="J23" s="952"/>
      <c r="K23" s="952"/>
      <c r="L23" s="952"/>
      <c r="M23" s="952"/>
      <c r="N23" s="952"/>
      <c r="O23" s="953"/>
      <c r="P23" s="901">
        <v>56</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633</v>
      </c>
      <c r="H24" s="918"/>
      <c r="I24" s="918"/>
      <c r="J24" s="918"/>
      <c r="K24" s="918"/>
      <c r="L24" s="918"/>
      <c r="M24" s="918"/>
      <c r="N24" s="918"/>
      <c r="O24" s="919"/>
      <c r="P24" s="641">
        <v>62</v>
      </c>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255</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252</v>
      </c>
      <c r="H29" s="924"/>
      <c r="I29" s="924"/>
      <c r="J29" s="924"/>
      <c r="K29" s="924"/>
      <c r="L29" s="924"/>
      <c r="M29" s="924"/>
      <c r="N29" s="924"/>
      <c r="O29" s="925"/>
      <c r="P29" s="641">
        <f>AK13</f>
        <v>118</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267</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302</v>
      </c>
      <c r="AF30" s="840"/>
      <c r="AG30" s="840"/>
      <c r="AH30" s="841"/>
      <c r="AI30" s="896" t="s">
        <v>324</v>
      </c>
      <c r="AJ30" s="896"/>
      <c r="AK30" s="896"/>
      <c r="AL30" s="839"/>
      <c r="AM30" s="896" t="s">
        <v>421</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628</v>
      </c>
      <c r="AR31" s="186"/>
      <c r="AS31" s="121" t="s">
        <v>185</v>
      </c>
      <c r="AT31" s="122"/>
      <c r="AU31" s="185" t="s">
        <v>628</v>
      </c>
      <c r="AV31" s="185"/>
      <c r="AW31" s="377" t="s">
        <v>175</v>
      </c>
      <c r="AX31" s="378"/>
    </row>
    <row r="32" spans="1:50" ht="23.25" customHeight="1" x14ac:dyDescent="0.15">
      <c r="A32" s="382"/>
      <c r="B32" s="380"/>
      <c r="C32" s="380"/>
      <c r="D32" s="380"/>
      <c r="E32" s="380"/>
      <c r="F32" s="381"/>
      <c r="G32" s="548" t="s">
        <v>628</v>
      </c>
      <c r="H32" s="549"/>
      <c r="I32" s="549"/>
      <c r="J32" s="549"/>
      <c r="K32" s="549"/>
      <c r="L32" s="549"/>
      <c r="M32" s="549"/>
      <c r="N32" s="549"/>
      <c r="O32" s="550"/>
      <c r="P32" s="93" t="s">
        <v>628</v>
      </c>
      <c r="Q32" s="93"/>
      <c r="R32" s="93"/>
      <c r="S32" s="93"/>
      <c r="T32" s="93"/>
      <c r="U32" s="93"/>
      <c r="V32" s="93"/>
      <c r="W32" s="93"/>
      <c r="X32" s="94"/>
      <c r="Y32" s="455" t="s">
        <v>12</v>
      </c>
      <c r="Z32" s="515"/>
      <c r="AA32" s="516"/>
      <c r="AB32" s="445" t="s">
        <v>628</v>
      </c>
      <c r="AC32" s="445"/>
      <c r="AD32" s="445"/>
      <c r="AE32" s="203" t="s">
        <v>628</v>
      </c>
      <c r="AF32" s="204"/>
      <c r="AG32" s="204"/>
      <c r="AH32" s="204"/>
      <c r="AI32" s="203" t="s">
        <v>628</v>
      </c>
      <c r="AJ32" s="204"/>
      <c r="AK32" s="204"/>
      <c r="AL32" s="204"/>
      <c r="AM32" s="203" t="s">
        <v>674</v>
      </c>
      <c r="AN32" s="204"/>
      <c r="AO32" s="204"/>
      <c r="AP32" s="204"/>
      <c r="AQ32" s="321" t="s">
        <v>628</v>
      </c>
      <c r="AR32" s="193"/>
      <c r="AS32" s="193"/>
      <c r="AT32" s="322"/>
      <c r="AU32" s="204" t="s">
        <v>628</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628</v>
      </c>
      <c r="AC33" s="507"/>
      <c r="AD33" s="507"/>
      <c r="AE33" s="203" t="s">
        <v>628</v>
      </c>
      <c r="AF33" s="204"/>
      <c r="AG33" s="204"/>
      <c r="AH33" s="204"/>
      <c r="AI33" s="203" t="s">
        <v>628</v>
      </c>
      <c r="AJ33" s="204"/>
      <c r="AK33" s="204"/>
      <c r="AL33" s="204"/>
      <c r="AM33" s="203" t="s">
        <v>674</v>
      </c>
      <c r="AN33" s="204"/>
      <c r="AO33" s="204"/>
      <c r="AP33" s="204"/>
      <c r="AQ33" s="321" t="s">
        <v>628</v>
      </c>
      <c r="AR33" s="193"/>
      <c r="AS33" s="193"/>
      <c r="AT33" s="322"/>
      <c r="AU33" s="204" t="s">
        <v>628</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628</v>
      </c>
      <c r="AF34" s="204"/>
      <c r="AG34" s="204"/>
      <c r="AH34" s="204"/>
      <c r="AI34" s="203" t="s">
        <v>628</v>
      </c>
      <c r="AJ34" s="204"/>
      <c r="AK34" s="204"/>
      <c r="AL34" s="204"/>
      <c r="AM34" s="203" t="s">
        <v>674</v>
      </c>
      <c r="AN34" s="204"/>
      <c r="AO34" s="204"/>
      <c r="AP34" s="204"/>
      <c r="AQ34" s="321" t="s">
        <v>628</v>
      </c>
      <c r="AR34" s="193"/>
      <c r="AS34" s="193"/>
      <c r="AT34" s="322"/>
      <c r="AU34" s="204" t="s">
        <v>628</v>
      </c>
      <c r="AV34" s="204"/>
      <c r="AW34" s="204"/>
      <c r="AX34" s="206"/>
    </row>
    <row r="35" spans="1:51" ht="23.25" customHeight="1" x14ac:dyDescent="0.15">
      <c r="A35" s="213" t="s">
        <v>292</v>
      </c>
      <c r="B35" s="214"/>
      <c r="C35" s="214"/>
      <c r="D35" s="214"/>
      <c r="E35" s="214"/>
      <c r="F35" s="215"/>
      <c r="G35" s="219" t="s">
        <v>628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267</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302</v>
      </c>
      <c r="AF37" s="232"/>
      <c r="AG37" s="232"/>
      <c r="AH37" s="232"/>
      <c r="AI37" s="232" t="s">
        <v>324</v>
      </c>
      <c r="AJ37" s="232"/>
      <c r="AK37" s="232"/>
      <c r="AL37" s="232"/>
      <c r="AM37" s="232" t="s">
        <v>421</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267</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302</v>
      </c>
      <c r="AF44" s="232"/>
      <c r="AG44" s="232"/>
      <c r="AH44" s="232"/>
      <c r="AI44" s="232" t="s">
        <v>324</v>
      </c>
      <c r="AJ44" s="232"/>
      <c r="AK44" s="232"/>
      <c r="AL44" s="232"/>
      <c r="AM44" s="232" t="s">
        <v>421</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267</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302</v>
      </c>
      <c r="AF51" s="232"/>
      <c r="AG51" s="232"/>
      <c r="AH51" s="232"/>
      <c r="AI51" s="232" t="s">
        <v>324</v>
      </c>
      <c r="AJ51" s="232"/>
      <c r="AK51" s="232"/>
      <c r="AL51" s="232"/>
      <c r="AM51" s="232" t="s">
        <v>421</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267</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302</v>
      </c>
      <c r="AF58" s="232"/>
      <c r="AG58" s="232"/>
      <c r="AH58" s="232"/>
      <c r="AI58" s="232" t="s">
        <v>324</v>
      </c>
      <c r="AJ58" s="232"/>
      <c r="AK58" s="232"/>
      <c r="AL58" s="232"/>
      <c r="AM58" s="232" t="s">
        <v>421</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268</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263</v>
      </c>
      <c r="X65" s="472"/>
      <c r="Y65" s="475"/>
      <c r="Z65" s="475"/>
      <c r="AA65" s="476"/>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266</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272</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281</v>
      </c>
      <c r="X70" s="294"/>
      <c r="Y70" s="252" t="s">
        <v>12</v>
      </c>
      <c r="Z70" s="252"/>
      <c r="AA70" s="253"/>
      <c r="AB70" s="254" t="s">
        <v>282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268</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295</v>
      </c>
      <c r="B78" s="315"/>
      <c r="C78" s="315"/>
      <c r="D78" s="315"/>
      <c r="E78" s="312" t="s">
        <v>246</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262</v>
      </c>
      <c r="AP79" s="259"/>
      <c r="AQ79" s="259"/>
      <c r="AR79" s="62" t="s">
        <v>260</v>
      </c>
      <c r="AS79" s="258"/>
      <c r="AT79" s="259"/>
      <c r="AU79" s="259"/>
      <c r="AV79" s="259"/>
      <c r="AW79" s="259"/>
      <c r="AX79" s="949"/>
      <c r="AY79">
        <f>COUNTIF($AR$79,"☑")</f>
        <v>0</v>
      </c>
    </row>
    <row r="80" spans="1:51" ht="18.75" customHeight="1" x14ac:dyDescent="0.15">
      <c r="A80" s="845" t="s">
        <v>146</v>
      </c>
      <c r="B80" s="508" t="s">
        <v>259</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3.1" customHeight="1" x14ac:dyDescent="0.15">
      <c r="A82" s="846"/>
      <c r="B82" s="511"/>
      <c r="C82" s="409"/>
      <c r="D82" s="409"/>
      <c r="E82" s="409"/>
      <c r="F82" s="410"/>
      <c r="G82" s="660" t="s">
        <v>634</v>
      </c>
      <c r="H82" s="660"/>
      <c r="I82" s="660"/>
      <c r="J82" s="660"/>
      <c r="K82" s="660"/>
      <c r="L82" s="660"/>
      <c r="M82" s="660"/>
      <c r="N82" s="660"/>
      <c r="O82" s="660"/>
      <c r="P82" s="660"/>
      <c r="Q82" s="660"/>
      <c r="R82" s="660"/>
      <c r="S82" s="660"/>
      <c r="T82" s="660"/>
      <c r="U82" s="660"/>
      <c r="V82" s="660"/>
      <c r="W82" s="660"/>
      <c r="X82" s="660"/>
      <c r="Y82" s="660"/>
      <c r="Z82" s="660"/>
      <c r="AA82" s="661"/>
      <c r="AB82" s="865" t="s">
        <v>727</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1</v>
      </c>
    </row>
    <row r="83" spans="1:60" ht="23.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1</v>
      </c>
    </row>
    <row r="84" spans="1:60" ht="23.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1</v>
      </c>
    </row>
    <row r="85" spans="1:60" ht="18.75"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302</v>
      </c>
      <c r="AF85" s="232"/>
      <c r="AG85" s="232"/>
      <c r="AH85" s="232"/>
      <c r="AI85" s="232" t="s">
        <v>324</v>
      </c>
      <c r="AJ85" s="232"/>
      <c r="AK85" s="232"/>
      <c r="AL85" s="232"/>
      <c r="AM85" s="232" t="s">
        <v>421</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628</v>
      </c>
      <c r="AR86" s="185"/>
      <c r="AS86" s="121" t="s">
        <v>185</v>
      </c>
      <c r="AT86" s="122"/>
      <c r="AU86" s="185">
        <v>3</v>
      </c>
      <c r="AV86" s="185"/>
      <c r="AW86" s="377" t="s">
        <v>175</v>
      </c>
      <c r="AX86" s="378"/>
      <c r="AY86">
        <f t="shared" si="10"/>
        <v>1</v>
      </c>
      <c r="AZ86" s="10"/>
      <c r="BA86" s="10"/>
      <c r="BB86" s="10"/>
      <c r="BC86" s="10"/>
      <c r="BD86" s="10"/>
      <c r="BE86" s="10"/>
      <c r="BF86" s="10"/>
      <c r="BG86" s="10"/>
      <c r="BH86" s="10"/>
    </row>
    <row r="87" spans="1:60" ht="23.25" customHeight="1" x14ac:dyDescent="0.15">
      <c r="A87" s="846"/>
      <c r="B87" s="409"/>
      <c r="C87" s="409"/>
      <c r="D87" s="409"/>
      <c r="E87" s="409"/>
      <c r="F87" s="410"/>
      <c r="G87" s="92" t="s">
        <v>635</v>
      </c>
      <c r="H87" s="93"/>
      <c r="I87" s="93"/>
      <c r="J87" s="93"/>
      <c r="K87" s="93"/>
      <c r="L87" s="93"/>
      <c r="M87" s="93"/>
      <c r="N87" s="93"/>
      <c r="O87" s="94"/>
      <c r="P87" s="93" t="s">
        <v>636</v>
      </c>
      <c r="Q87" s="498"/>
      <c r="R87" s="498"/>
      <c r="S87" s="498"/>
      <c r="T87" s="498"/>
      <c r="U87" s="498"/>
      <c r="V87" s="498"/>
      <c r="W87" s="498"/>
      <c r="X87" s="499"/>
      <c r="Y87" s="545" t="s">
        <v>61</v>
      </c>
      <c r="Z87" s="546"/>
      <c r="AA87" s="547"/>
      <c r="AB87" s="445" t="s">
        <v>637</v>
      </c>
      <c r="AC87" s="445"/>
      <c r="AD87" s="445"/>
      <c r="AE87" s="203">
        <v>3292</v>
      </c>
      <c r="AF87" s="204"/>
      <c r="AG87" s="204"/>
      <c r="AH87" s="204"/>
      <c r="AI87" s="203">
        <v>3773</v>
      </c>
      <c r="AJ87" s="204"/>
      <c r="AK87" s="204"/>
      <c r="AL87" s="204"/>
      <c r="AM87" s="203">
        <v>4625</v>
      </c>
      <c r="AN87" s="204"/>
      <c r="AO87" s="204"/>
      <c r="AP87" s="204"/>
      <c r="AQ87" s="321" t="s">
        <v>628</v>
      </c>
      <c r="AR87" s="193"/>
      <c r="AS87" s="193"/>
      <c r="AT87" s="322"/>
      <c r="AU87" s="204" t="s">
        <v>628</v>
      </c>
      <c r="AV87" s="204"/>
      <c r="AW87" s="204"/>
      <c r="AX87" s="206"/>
      <c r="AY87">
        <f t="shared" si="10"/>
        <v>1</v>
      </c>
    </row>
    <row r="88" spans="1:60" ht="23.25"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637</v>
      </c>
      <c r="AC88" s="507"/>
      <c r="AD88" s="507"/>
      <c r="AE88" s="203" t="s">
        <v>628</v>
      </c>
      <c r="AF88" s="204"/>
      <c r="AG88" s="204"/>
      <c r="AH88" s="204"/>
      <c r="AI88" s="203" t="s">
        <v>628</v>
      </c>
      <c r="AJ88" s="204"/>
      <c r="AK88" s="204"/>
      <c r="AL88" s="204"/>
      <c r="AM88" s="203" t="s">
        <v>674</v>
      </c>
      <c r="AN88" s="204"/>
      <c r="AO88" s="204"/>
      <c r="AP88" s="204"/>
      <c r="AQ88" s="321" t="s">
        <v>628</v>
      </c>
      <c r="AR88" s="193"/>
      <c r="AS88" s="193"/>
      <c r="AT88" s="322"/>
      <c r="AU88" s="204" t="s">
        <v>628</v>
      </c>
      <c r="AV88" s="204"/>
      <c r="AW88" s="204"/>
      <c r="AX88" s="206"/>
      <c r="AY88">
        <f t="shared" si="10"/>
        <v>1</v>
      </c>
      <c r="AZ88" s="10"/>
      <c r="BA88" s="10"/>
      <c r="BB88" s="10"/>
      <c r="BC88" s="10"/>
    </row>
    <row r="89" spans="1:60" ht="23.25" customHeight="1" thickBot="1" x14ac:dyDescent="0.2">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t="s">
        <v>628</v>
      </c>
      <c r="AF89" s="211"/>
      <c r="AG89" s="211"/>
      <c r="AH89" s="211"/>
      <c r="AI89" s="210" t="s">
        <v>628</v>
      </c>
      <c r="AJ89" s="211"/>
      <c r="AK89" s="211"/>
      <c r="AL89" s="211"/>
      <c r="AM89" s="210" t="s">
        <v>674</v>
      </c>
      <c r="AN89" s="211"/>
      <c r="AO89" s="211"/>
      <c r="AP89" s="211"/>
      <c r="AQ89" s="321" t="s">
        <v>628</v>
      </c>
      <c r="AR89" s="193"/>
      <c r="AS89" s="193"/>
      <c r="AT89" s="322"/>
      <c r="AU89" s="204" t="s">
        <v>628</v>
      </c>
      <c r="AV89" s="204"/>
      <c r="AW89" s="204"/>
      <c r="AX89" s="206"/>
      <c r="AY89">
        <f t="shared" si="10"/>
        <v>1</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302</v>
      </c>
      <c r="AF90" s="232"/>
      <c r="AG90" s="232"/>
      <c r="AH90" s="232"/>
      <c r="AI90" s="232" t="s">
        <v>324</v>
      </c>
      <c r="AJ90" s="232"/>
      <c r="AK90" s="232"/>
      <c r="AL90" s="232"/>
      <c r="AM90" s="232" t="s">
        <v>421</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302</v>
      </c>
      <c r="AF95" s="232"/>
      <c r="AG95" s="232"/>
      <c r="AH95" s="232"/>
      <c r="AI95" s="232" t="s">
        <v>324</v>
      </c>
      <c r="AJ95" s="232"/>
      <c r="AK95" s="232"/>
      <c r="AL95" s="232"/>
      <c r="AM95" s="232" t="s">
        <v>421</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269</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302</v>
      </c>
      <c r="AF100" s="524"/>
      <c r="AG100" s="524"/>
      <c r="AH100" s="525"/>
      <c r="AI100" s="523" t="s">
        <v>324</v>
      </c>
      <c r="AJ100" s="524"/>
      <c r="AK100" s="524"/>
      <c r="AL100" s="525"/>
      <c r="AM100" s="523" t="s">
        <v>421</v>
      </c>
      <c r="AN100" s="524"/>
      <c r="AO100" s="524"/>
      <c r="AP100" s="525"/>
      <c r="AQ100" s="302" t="s">
        <v>329</v>
      </c>
      <c r="AR100" s="303"/>
      <c r="AS100" s="303"/>
      <c r="AT100" s="304"/>
      <c r="AU100" s="302" t="s">
        <v>453</v>
      </c>
      <c r="AV100" s="303"/>
      <c r="AW100" s="303"/>
      <c r="AX100" s="305"/>
    </row>
    <row r="101" spans="1:60" ht="23.25" customHeight="1" x14ac:dyDescent="0.15">
      <c r="A101" s="403"/>
      <c r="B101" s="404"/>
      <c r="C101" s="404"/>
      <c r="D101" s="404"/>
      <c r="E101" s="404"/>
      <c r="F101" s="405"/>
      <c r="G101" s="93" t="s">
        <v>638</v>
      </c>
      <c r="H101" s="93"/>
      <c r="I101" s="93"/>
      <c r="J101" s="93"/>
      <c r="K101" s="93"/>
      <c r="L101" s="93"/>
      <c r="M101" s="93"/>
      <c r="N101" s="93"/>
      <c r="O101" s="93"/>
      <c r="P101" s="93"/>
      <c r="Q101" s="93"/>
      <c r="R101" s="93"/>
      <c r="S101" s="93"/>
      <c r="T101" s="93"/>
      <c r="U101" s="93"/>
      <c r="V101" s="93"/>
      <c r="W101" s="93"/>
      <c r="X101" s="94"/>
      <c r="Y101" s="526" t="s">
        <v>54</v>
      </c>
      <c r="Z101" s="527"/>
      <c r="AA101" s="528"/>
      <c r="AB101" s="445" t="s">
        <v>637</v>
      </c>
      <c r="AC101" s="445"/>
      <c r="AD101" s="445"/>
      <c r="AE101" s="267">
        <v>188970</v>
      </c>
      <c r="AF101" s="267"/>
      <c r="AG101" s="267"/>
      <c r="AH101" s="267"/>
      <c r="AI101" s="267">
        <v>122171</v>
      </c>
      <c r="AJ101" s="267"/>
      <c r="AK101" s="267"/>
      <c r="AL101" s="267"/>
      <c r="AM101" s="267">
        <v>66506</v>
      </c>
      <c r="AN101" s="267"/>
      <c r="AO101" s="267"/>
      <c r="AP101" s="267"/>
      <c r="AQ101" s="267" t="s">
        <v>674</v>
      </c>
      <c r="AR101" s="267"/>
      <c r="AS101" s="267"/>
      <c r="AT101" s="267"/>
      <c r="AU101" s="203" t="s">
        <v>735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637</v>
      </c>
      <c r="AC102" s="445"/>
      <c r="AD102" s="445"/>
      <c r="AE102" s="267">
        <v>110000</v>
      </c>
      <c r="AF102" s="267"/>
      <c r="AG102" s="267"/>
      <c r="AH102" s="267"/>
      <c r="AI102" s="267">
        <v>110000</v>
      </c>
      <c r="AJ102" s="267"/>
      <c r="AK102" s="267"/>
      <c r="AL102" s="267"/>
      <c r="AM102" s="267">
        <v>150000</v>
      </c>
      <c r="AN102" s="267"/>
      <c r="AO102" s="267"/>
      <c r="AP102" s="267"/>
      <c r="AQ102" s="267">
        <v>150000</v>
      </c>
      <c r="AR102" s="267"/>
      <c r="AS102" s="267"/>
      <c r="AT102" s="267"/>
      <c r="AU102" s="210" t="s">
        <v>735</v>
      </c>
      <c r="AV102" s="211"/>
      <c r="AW102" s="211"/>
      <c r="AX102" s="306"/>
    </row>
    <row r="103" spans="1:60" ht="31.5" customHeight="1" x14ac:dyDescent="0.15">
      <c r="A103" s="400" t="s">
        <v>269</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1</v>
      </c>
    </row>
    <row r="104" spans="1:60" ht="23.25" customHeight="1" x14ac:dyDescent="0.15">
      <c r="A104" s="403"/>
      <c r="B104" s="404"/>
      <c r="C104" s="404"/>
      <c r="D104" s="404"/>
      <c r="E104" s="404"/>
      <c r="F104" s="405"/>
      <c r="G104" s="93" t="s">
        <v>639</v>
      </c>
      <c r="H104" s="93"/>
      <c r="I104" s="93"/>
      <c r="J104" s="93"/>
      <c r="K104" s="93"/>
      <c r="L104" s="93"/>
      <c r="M104" s="93"/>
      <c r="N104" s="93"/>
      <c r="O104" s="93"/>
      <c r="P104" s="93"/>
      <c r="Q104" s="93"/>
      <c r="R104" s="93"/>
      <c r="S104" s="93"/>
      <c r="T104" s="93"/>
      <c r="U104" s="93"/>
      <c r="V104" s="93"/>
      <c r="W104" s="93"/>
      <c r="X104" s="94"/>
      <c r="Y104" s="449" t="s">
        <v>54</v>
      </c>
      <c r="Z104" s="450"/>
      <c r="AA104" s="451"/>
      <c r="AB104" s="529" t="s">
        <v>640</v>
      </c>
      <c r="AC104" s="530"/>
      <c r="AD104" s="531"/>
      <c r="AE104" s="267">
        <v>110</v>
      </c>
      <c r="AF104" s="267"/>
      <c r="AG104" s="267"/>
      <c r="AH104" s="267"/>
      <c r="AI104" s="267">
        <v>105</v>
      </c>
      <c r="AJ104" s="267"/>
      <c r="AK104" s="267"/>
      <c r="AL104" s="267"/>
      <c r="AM104" s="267">
        <v>107</v>
      </c>
      <c r="AN104" s="267"/>
      <c r="AO104" s="267"/>
      <c r="AP104" s="267"/>
      <c r="AQ104" s="267" t="s">
        <v>674</v>
      </c>
      <c r="AR104" s="267"/>
      <c r="AS104" s="267"/>
      <c r="AT104" s="267"/>
      <c r="AU104" s="267" t="s">
        <v>735</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640</v>
      </c>
      <c r="AC105" s="453"/>
      <c r="AD105" s="454"/>
      <c r="AE105" s="267">
        <v>112</v>
      </c>
      <c r="AF105" s="267"/>
      <c r="AG105" s="267"/>
      <c r="AH105" s="267"/>
      <c r="AI105" s="267">
        <v>112</v>
      </c>
      <c r="AJ105" s="267"/>
      <c r="AK105" s="267"/>
      <c r="AL105" s="267"/>
      <c r="AM105" s="267">
        <v>112</v>
      </c>
      <c r="AN105" s="267"/>
      <c r="AO105" s="267"/>
      <c r="AP105" s="267"/>
      <c r="AQ105" s="267">
        <v>112</v>
      </c>
      <c r="AR105" s="267"/>
      <c r="AS105" s="267"/>
      <c r="AT105" s="267"/>
      <c r="AU105" s="267" t="s">
        <v>735</v>
      </c>
      <c r="AV105" s="267"/>
      <c r="AW105" s="267"/>
      <c r="AX105" s="268"/>
      <c r="AY105">
        <f>$AY$103</f>
        <v>1</v>
      </c>
    </row>
    <row r="106" spans="1:60" ht="31.5" customHeight="1" x14ac:dyDescent="0.15">
      <c r="A106" s="400" t="s">
        <v>269</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1</v>
      </c>
    </row>
    <row r="107" spans="1:60" ht="23.25" customHeight="1" x14ac:dyDescent="0.15">
      <c r="A107" s="403"/>
      <c r="B107" s="404"/>
      <c r="C107" s="404"/>
      <c r="D107" s="404"/>
      <c r="E107" s="404"/>
      <c r="F107" s="405"/>
      <c r="G107" s="93" t="s">
        <v>641</v>
      </c>
      <c r="H107" s="93"/>
      <c r="I107" s="93"/>
      <c r="J107" s="93"/>
      <c r="K107" s="93"/>
      <c r="L107" s="93"/>
      <c r="M107" s="93"/>
      <c r="N107" s="93"/>
      <c r="O107" s="93"/>
      <c r="P107" s="93"/>
      <c r="Q107" s="93"/>
      <c r="R107" s="93"/>
      <c r="S107" s="93"/>
      <c r="T107" s="93"/>
      <c r="U107" s="93"/>
      <c r="V107" s="93"/>
      <c r="W107" s="93"/>
      <c r="X107" s="94"/>
      <c r="Y107" s="449" t="s">
        <v>54</v>
      </c>
      <c r="Z107" s="450"/>
      <c r="AA107" s="451"/>
      <c r="AB107" s="529" t="s">
        <v>642</v>
      </c>
      <c r="AC107" s="530"/>
      <c r="AD107" s="531"/>
      <c r="AE107" s="267">
        <v>133</v>
      </c>
      <c r="AF107" s="267"/>
      <c r="AG107" s="267"/>
      <c r="AH107" s="267"/>
      <c r="AI107" s="267">
        <v>134</v>
      </c>
      <c r="AJ107" s="267"/>
      <c r="AK107" s="267"/>
      <c r="AL107" s="267"/>
      <c r="AM107" s="267">
        <v>132</v>
      </c>
      <c r="AN107" s="267"/>
      <c r="AO107" s="267"/>
      <c r="AP107" s="267"/>
      <c r="AQ107" s="267" t="s">
        <v>674</v>
      </c>
      <c r="AR107" s="267"/>
      <c r="AS107" s="267"/>
      <c r="AT107" s="267"/>
      <c r="AU107" s="267" t="s">
        <v>735</v>
      </c>
      <c r="AV107" s="267"/>
      <c r="AW107" s="267"/>
      <c r="AX107" s="268"/>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642</v>
      </c>
      <c r="AC108" s="453"/>
      <c r="AD108" s="454"/>
      <c r="AE108" s="267">
        <v>120</v>
      </c>
      <c r="AF108" s="267"/>
      <c r="AG108" s="267"/>
      <c r="AH108" s="267"/>
      <c r="AI108" s="267">
        <v>120</v>
      </c>
      <c r="AJ108" s="267"/>
      <c r="AK108" s="267"/>
      <c r="AL108" s="267"/>
      <c r="AM108" s="267">
        <v>120</v>
      </c>
      <c r="AN108" s="267"/>
      <c r="AO108" s="267"/>
      <c r="AP108" s="267"/>
      <c r="AQ108" s="267">
        <v>120</v>
      </c>
      <c r="AR108" s="267"/>
      <c r="AS108" s="267"/>
      <c r="AT108" s="267"/>
      <c r="AU108" s="267" t="s">
        <v>735</v>
      </c>
      <c r="AV108" s="267"/>
      <c r="AW108" s="267"/>
      <c r="AX108" s="268"/>
      <c r="AY108">
        <f>$AY$106</f>
        <v>1</v>
      </c>
    </row>
    <row r="109" spans="1:60" ht="31.5" customHeight="1" x14ac:dyDescent="0.15">
      <c r="A109" s="400" t="s">
        <v>269</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1</v>
      </c>
    </row>
    <row r="110" spans="1:60" ht="23.25" customHeight="1" x14ac:dyDescent="0.15">
      <c r="A110" s="403"/>
      <c r="B110" s="404"/>
      <c r="C110" s="404"/>
      <c r="D110" s="404"/>
      <c r="E110" s="404"/>
      <c r="F110" s="405"/>
      <c r="G110" s="93" t="s">
        <v>643</v>
      </c>
      <c r="H110" s="93"/>
      <c r="I110" s="93"/>
      <c r="J110" s="93"/>
      <c r="K110" s="93"/>
      <c r="L110" s="93"/>
      <c r="M110" s="93"/>
      <c r="N110" s="93"/>
      <c r="O110" s="93"/>
      <c r="P110" s="93"/>
      <c r="Q110" s="93"/>
      <c r="R110" s="93"/>
      <c r="S110" s="93"/>
      <c r="T110" s="93"/>
      <c r="U110" s="93"/>
      <c r="V110" s="93"/>
      <c r="W110" s="93"/>
      <c r="X110" s="94"/>
      <c r="Y110" s="449" t="s">
        <v>54</v>
      </c>
      <c r="Z110" s="450"/>
      <c r="AA110" s="451"/>
      <c r="AB110" s="529" t="s">
        <v>642</v>
      </c>
      <c r="AC110" s="530"/>
      <c r="AD110" s="531"/>
      <c r="AE110" s="267">
        <v>140</v>
      </c>
      <c r="AF110" s="267"/>
      <c r="AG110" s="267"/>
      <c r="AH110" s="267"/>
      <c r="AI110" s="267">
        <v>123</v>
      </c>
      <c r="AJ110" s="267"/>
      <c r="AK110" s="267"/>
      <c r="AL110" s="267"/>
      <c r="AM110" s="267">
        <v>116</v>
      </c>
      <c r="AN110" s="267"/>
      <c r="AO110" s="267"/>
      <c r="AP110" s="267"/>
      <c r="AQ110" s="267" t="s">
        <v>674</v>
      </c>
      <c r="AR110" s="267"/>
      <c r="AS110" s="267"/>
      <c r="AT110" s="267"/>
      <c r="AU110" s="267" t="s">
        <v>735</v>
      </c>
      <c r="AV110" s="267"/>
      <c r="AW110" s="267"/>
      <c r="AX110" s="268"/>
      <c r="AY110">
        <f>$AY$109</f>
        <v>1</v>
      </c>
    </row>
    <row r="111" spans="1:60" ht="23.25"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t="s">
        <v>642</v>
      </c>
      <c r="AC111" s="453"/>
      <c r="AD111" s="454"/>
      <c r="AE111" s="267">
        <v>111</v>
      </c>
      <c r="AF111" s="267"/>
      <c r="AG111" s="267"/>
      <c r="AH111" s="267"/>
      <c r="AI111" s="267">
        <v>120</v>
      </c>
      <c r="AJ111" s="267"/>
      <c r="AK111" s="267"/>
      <c r="AL111" s="267"/>
      <c r="AM111" s="267">
        <v>120</v>
      </c>
      <c r="AN111" s="267"/>
      <c r="AO111" s="267"/>
      <c r="AP111" s="267"/>
      <c r="AQ111" s="267">
        <v>120</v>
      </c>
      <c r="AR111" s="267"/>
      <c r="AS111" s="267"/>
      <c r="AT111" s="267"/>
      <c r="AU111" s="267" t="s">
        <v>735</v>
      </c>
      <c r="AV111" s="267"/>
      <c r="AW111" s="267"/>
      <c r="AX111" s="268"/>
      <c r="AY111">
        <f>$AY$109</f>
        <v>1</v>
      </c>
    </row>
    <row r="112" spans="1:60" ht="31.5" customHeight="1" x14ac:dyDescent="0.15">
      <c r="A112" s="400" t="s">
        <v>269</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1</v>
      </c>
    </row>
    <row r="113" spans="1:51" ht="30" customHeight="1" x14ac:dyDescent="0.15">
      <c r="A113" s="403"/>
      <c r="B113" s="404"/>
      <c r="C113" s="404"/>
      <c r="D113" s="404"/>
      <c r="E113" s="404"/>
      <c r="F113" s="405"/>
      <c r="G113" s="93" t="s">
        <v>644</v>
      </c>
      <c r="H113" s="93"/>
      <c r="I113" s="93"/>
      <c r="J113" s="93"/>
      <c r="K113" s="93"/>
      <c r="L113" s="93"/>
      <c r="M113" s="93"/>
      <c r="N113" s="93"/>
      <c r="O113" s="93"/>
      <c r="P113" s="93"/>
      <c r="Q113" s="93"/>
      <c r="R113" s="93"/>
      <c r="S113" s="93"/>
      <c r="T113" s="93"/>
      <c r="U113" s="93"/>
      <c r="V113" s="93"/>
      <c r="W113" s="93"/>
      <c r="X113" s="94"/>
      <c r="Y113" s="449" t="s">
        <v>54</v>
      </c>
      <c r="Z113" s="450"/>
      <c r="AA113" s="451"/>
      <c r="AB113" s="529" t="s">
        <v>642</v>
      </c>
      <c r="AC113" s="530"/>
      <c r="AD113" s="531"/>
      <c r="AE113" s="267">
        <v>20</v>
      </c>
      <c r="AF113" s="267"/>
      <c r="AG113" s="267"/>
      <c r="AH113" s="267"/>
      <c r="AI113" s="267">
        <v>20</v>
      </c>
      <c r="AJ113" s="267"/>
      <c r="AK113" s="267"/>
      <c r="AL113" s="267"/>
      <c r="AM113" s="267">
        <v>19</v>
      </c>
      <c r="AN113" s="267"/>
      <c r="AO113" s="267"/>
      <c r="AP113" s="267"/>
      <c r="AQ113" s="203" t="s">
        <v>674</v>
      </c>
      <c r="AR113" s="204"/>
      <c r="AS113" s="204"/>
      <c r="AT113" s="205"/>
      <c r="AU113" s="267" t="s">
        <v>735</v>
      </c>
      <c r="AV113" s="267"/>
      <c r="AW113" s="267"/>
      <c r="AX113" s="268"/>
      <c r="AY113">
        <f>$AY$112</f>
        <v>1</v>
      </c>
    </row>
    <row r="114" spans="1:51" ht="30"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t="s">
        <v>642</v>
      </c>
      <c r="AC114" s="453"/>
      <c r="AD114" s="454"/>
      <c r="AE114" s="534">
        <v>26</v>
      </c>
      <c r="AF114" s="534"/>
      <c r="AG114" s="534"/>
      <c r="AH114" s="534"/>
      <c r="AI114" s="534">
        <v>26</v>
      </c>
      <c r="AJ114" s="534"/>
      <c r="AK114" s="534"/>
      <c r="AL114" s="534"/>
      <c r="AM114" s="534">
        <v>26</v>
      </c>
      <c r="AN114" s="534"/>
      <c r="AO114" s="534"/>
      <c r="AP114" s="534"/>
      <c r="AQ114" s="203">
        <v>26</v>
      </c>
      <c r="AR114" s="204"/>
      <c r="AS114" s="204"/>
      <c r="AT114" s="205"/>
      <c r="AU114" s="203" t="s">
        <v>735</v>
      </c>
      <c r="AV114" s="204"/>
      <c r="AW114" s="204"/>
      <c r="AX114" s="206"/>
      <c r="AY114">
        <f>$AY$112</f>
        <v>1</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302</v>
      </c>
      <c r="AF115" s="232"/>
      <c r="AG115" s="232"/>
      <c r="AH115" s="232"/>
      <c r="AI115" s="232" t="s">
        <v>324</v>
      </c>
      <c r="AJ115" s="232"/>
      <c r="AK115" s="232"/>
      <c r="AL115" s="232"/>
      <c r="AM115" s="232" t="s">
        <v>421</v>
      </c>
      <c r="AN115" s="232"/>
      <c r="AO115" s="232"/>
      <c r="AP115" s="232"/>
      <c r="AQ115" s="575" t="s">
        <v>454</v>
      </c>
      <c r="AR115" s="576"/>
      <c r="AS115" s="576"/>
      <c r="AT115" s="576"/>
      <c r="AU115" s="576"/>
      <c r="AV115" s="576"/>
      <c r="AW115" s="576"/>
      <c r="AX115" s="577"/>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271</v>
      </c>
      <c r="AF116" s="267"/>
      <c r="AG116" s="267"/>
      <c r="AH116" s="267"/>
      <c r="AI116" s="267">
        <v>423</v>
      </c>
      <c r="AJ116" s="267"/>
      <c r="AK116" s="267"/>
      <c r="AL116" s="267"/>
      <c r="AM116" s="267">
        <v>761</v>
      </c>
      <c r="AN116" s="267"/>
      <c r="AO116" s="267"/>
      <c r="AP116" s="267"/>
      <c r="AQ116" s="203">
        <v>348</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74" t="s">
        <v>648</v>
      </c>
      <c r="AF117" s="535"/>
      <c r="AG117" s="535"/>
      <c r="AH117" s="535"/>
      <c r="AI117" s="574" t="s">
        <v>649</v>
      </c>
      <c r="AJ117" s="535"/>
      <c r="AK117" s="535"/>
      <c r="AL117" s="535"/>
      <c r="AM117" s="574" t="s">
        <v>738</v>
      </c>
      <c r="AN117" s="535"/>
      <c r="AO117" s="535"/>
      <c r="AP117" s="535"/>
      <c r="AQ117" s="535" t="s">
        <v>739</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302</v>
      </c>
      <c r="AF118" s="232"/>
      <c r="AG118" s="232"/>
      <c r="AH118" s="232"/>
      <c r="AI118" s="232" t="s">
        <v>324</v>
      </c>
      <c r="AJ118" s="232"/>
      <c r="AK118" s="232"/>
      <c r="AL118" s="232"/>
      <c r="AM118" s="232" t="s">
        <v>421</v>
      </c>
      <c r="AN118" s="232"/>
      <c r="AO118" s="232"/>
      <c r="AP118" s="232"/>
      <c r="AQ118" s="575" t="s">
        <v>454</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650</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646</v>
      </c>
      <c r="AC119" s="447"/>
      <c r="AD119" s="448"/>
      <c r="AE119" s="267">
        <v>44</v>
      </c>
      <c r="AF119" s="267"/>
      <c r="AG119" s="267"/>
      <c r="AH119" s="267"/>
      <c r="AI119" s="267">
        <v>48</v>
      </c>
      <c r="AJ119" s="267"/>
      <c r="AK119" s="267"/>
      <c r="AL119" s="267"/>
      <c r="AM119" s="267">
        <v>51</v>
      </c>
      <c r="AN119" s="267"/>
      <c r="AO119" s="267"/>
      <c r="AP119" s="267"/>
      <c r="AQ119" s="267" t="s">
        <v>728</v>
      </c>
      <c r="AR119" s="267"/>
      <c r="AS119" s="267"/>
      <c r="AT119" s="267"/>
      <c r="AU119" s="267"/>
      <c r="AV119" s="267"/>
      <c r="AW119" s="267"/>
      <c r="AX119" s="268"/>
      <c r="AY119">
        <f>$AY$118</f>
        <v>1</v>
      </c>
    </row>
    <row r="120" spans="1:51" ht="137.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647</v>
      </c>
      <c r="AC120" s="457"/>
      <c r="AD120" s="458"/>
      <c r="AE120" s="574" t="s">
        <v>651</v>
      </c>
      <c r="AF120" s="535"/>
      <c r="AG120" s="535"/>
      <c r="AH120" s="535"/>
      <c r="AI120" s="574" t="s">
        <v>652</v>
      </c>
      <c r="AJ120" s="535"/>
      <c r="AK120" s="535"/>
      <c r="AL120" s="535"/>
      <c r="AM120" s="574" t="s">
        <v>723</v>
      </c>
      <c r="AN120" s="535"/>
      <c r="AO120" s="535"/>
      <c r="AP120" s="535"/>
      <c r="AQ120" s="535" t="s">
        <v>740</v>
      </c>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302</v>
      </c>
      <c r="AF121" s="232"/>
      <c r="AG121" s="232"/>
      <c r="AH121" s="232"/>
      <c r="AI121" s="232" t="s">
        <v>324</v>
      </c>
      <c r="AJ121" s="232"/>
      <c r="AK121" s="232"/>
      <c r="AL121" s="232"/>
      <c r="AM121" s="232" t="s">
        <v>421</v>
      </c>
      <c r="AN121" s="232"/>
      <c r="AO121" s="232"/>
      <c r="AP121" s="232"/>
      <c r="AQ121" s="575" t="s">
        <v>454</v>
      </c>
      <c r="AR121" s="576"/>
      <c r="AS121" s="576"/>
      <c r="AT121" s="576"/>
      <c r="AU121" s="576"/>
      <c r="AV121" s="576"/>
      <c r="AW121" s="576"/>
      <c r="AX121" s="577"/>
      <c r="AY121" s="77">
        <f>IF(SUBSTITUTE(SUBSTITUTE($G$122,"／",""),"　","")="",0,1)</f>
        <v>1</v>
      </c>
    </row>
    <row r="122" spans="1:51" ht="23.25" customHeight="1" x14ac:dyDescent="0.15">
      <c r="A122" s="420"/>
      <c r="B122" s="421"/>
      <c r="C122" s="421"/>
      <c r="D122" s="421"/>
      <c r="E122" s="421"/>
      <c r="F122" s="422"/>
      <c r="G122" s="372" t="s">
        <v>653</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646</v>
      </c>
      <c r="AC122" s="447"/>
      <c r="AD122" s="448"/>
      <c r="AE122" s="267">
        <v>4</v>
      </c>
      <c r="AF122" s="267"/>
      <c r="AG122" s="267"/>
      <c r="AH122" s="267"/>
      <c r="AI122" s="267">
        <v>5</v>
      </c>
      <c r="AJ122" s="267"/>
      <c r="AK122" s="267"/>
      <c r="AL122" s="267"/>
      <c r="AM122" s="267">
        <v>5</v>
      </c>
      <c r="AN122" s="267"/>
      <c r="AO122" s="267"/>
      <c r="AP122" s="267"/>
      <c r="AQ122" s="267" t="s">
        <v>728</v>
      </c>
      <c r="AR122" s="267"/>
      <c r="AS122" s="267"/>
      <c r="AT122" s="267"/>
      <c r="AU122" s="267"/>
      <c r="AV122" s="267"/>
      <c r="AW122" s="267"/>
      <c r="AX122" s="268"/>
      <c r="AY122">
        <f>$AY$121</f>
        <v>1</v>
      </c>
    </row>
    <row r="123" spans="1:51" ht="137.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647</v>
      </c>
      <c r="AC123" s="457"/>
      <c r="AD123" s="458"/>
      <c r="AE123" s="574" t="s">
        <v>654</v>
      </c>
      <c r="AF123" s="535"/>
      <c r="AG123" s="535"/>
      <c r="AH123" s="535"/>
      <c r="AI123" s="574" t="s">
        <v>655</v>
      </c>
      <c r="AJ123" s="535"/>
      <c r="AK123" s="535"/>
      <c r="AL123" s="535"/>
      <c r="AM123" s="574" t="s">
        <v>725</v>
      </c>
      <c r="AN123" s="535"/>
      <c r="AO123" s="535"/>
      <c r="AP123" s="535"/>
      <c r="AQ123" s="535" t="s">
        <v>318</v>
      </c>
      <c r="AR123" s="535"/>
      <c r="AS123" s="535"/>
      <c r="AT123" s="535"/>
      <c r="AU123" s="535"/>
      <c r="AV123" s="535"/>
      <c r="AW123" s="535"/>
      <c r="AX123" s="536"/>
      <c r="AY123">
        <f>$AY$121</f>
        <v>1</v>
      </c>
    </row>
    <row r="124" spans="1:51" ht="23.25"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302</v>
      </c>
      <c r="AF124" s="232"/>
      <c r="AG124" s="232"/>
      <c r="AH124" s="232"/>
      <c r="AI124" s="232" t="s">
        <v>324</v>
      </c>
      <c r="AJ124" s="232"/>
      <c r="AK124" s="232"/>
      <c r="AL124" s="232"/>
      <c r="AM124" s="232" t="s">
        <v>421</v>
      </c>
      <c r="AN124" s="232"/>
      <c r="AO124" s="232"/>
      <c r="AP124" s="232"/>
      <c r="AQ124" s="575" t="s">
        <v>454</v>
      </c>
      <c r="AR124" s="576"/>
      <c r="AS124" s="576"/>
      <c r="AT124" s="576"/>
      <c r="AU124" s="576"/>
      <c r="AV124" s="576"/>
      <c r="AW124" s="576"/>
      <c r="AX124" s="577"/>
      <c r="AY124" s="77">
        <f>IF(SUBSTITUTE(SUBSTITUTE($G$125,"／",""),"　","")="",0,1)</f>
        <v>1</v>
      </c>
    </row>
    <row r="125" spans="1:51" ht="23.25" customHeight="1" x14ac:dyDescent="0.15">
      <c r="A125" s="420"/>
      <c r="B125" s="421"/>
      <c r="C125" s="421"/>
      <c r="D125" s="421"/>
      <c r="E125" s="421"/>
      <c r="F125" s="422"/>
      <c r="G125" s="372" t="s">
        <v>656</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t="s">
        <v>646</v>
      </c>
      <c r="AC125" s="447"/>
      <c r="AD125" s="448"/>
      <c r="AE125" s="267">
        <v>4</v>
      </c>
      <c r="AF125" s="267"/>
      <c r="AG125" s="267"/>
      <c r="AH125" s="267"/>
      <c r="AI125" s="267">
        <v>5</v>
      </c>
      <c r="AJ125" s="267"/>
      <c r="AK125" s="267"/>
      <c r="AL125" s="267"/>
      <c r="AM125" s="267">
        <v>5</v>
      </c>
      <c r="AN125" s="267"/>
      <c r="AO125" s="267"/>
      <c r="AP125" s="267"/>
      <c r="AQ125" s="267" t="s">
        <v>728</v>
      </c>
      <c r="AR125" s="267"/>
      <c r="AS125" s="267"/>
      <c r="AT125" s="267"/>
      <c r="AU125" s="267"/>
      <c r="AV125" s="267"/>
      <c r="AW125" s="267"/>
      <c r="AX125" s="268"/>
      <c r="AY125">
        <f>$AY$124</f>
        <v>1</v>
      </c>
    </row>
    <row r="126" spans="1:51" ht="128.25"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647</v>
      </c>
      <c r="AC126" s="457"/>
      <c r="AD126" s="458"/>
      <c r="AE126" s="574" t="s">
        <v>654</v>
      </c>
      <c r="AF126" s="535"/>
      <c r="AG126" s="535"/>
      <c r="AH126" s="535"/>
      <c r="AI126" s="574" t="s">
        <v>655</v>
      </c>
      <c r="AJ126" s="535"/>
      <c r="AK126" s="535"/>
      <c r="AL126" s="535"/>
      <c r="AM126" s="574" t="s">
        <v>726</v>
      </c>
      <c r="AN126" s="535"/>
      <c r="AO126" s="535"/>
      <c r="AP126" s="535"/>
      <c r="AQ126" s="535" t="s">
        <v>728</v>
      </c>
      <c r="AR126" s="535"/>
      <c r="AS126" s="535"/>
      <c r="AT126" s="535"/>
      <c r="AU126" s="535"/>
      <c r="AV126" s="535"/>
      <c r="AW126" s="535"/>
      <c r="AX126" s="536"/>
      <c r="AY126">
        <f>$AY$124</f>
        <v>1</v>
      </c>
    </row>
    <row r="127" spans="1:51" ht="23.25"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302</v>
      </c>
      <c r="AF127" s="232"/>
      <c r="AG127" s="232"/>
      <c r="AH127" s="232"/>
      <c r="AI127" s="232" t="s">
        <v>324</v>
      </c>
      <c r="AJ127" s="232"/>
      <c r="AK127" s="232"/>
      <c r="AL127" s="232"/>
      <c r="AM127" s="232" t="s">
        <v>421</v>
      </c>
      <c r="AN127" s="232"/>
      <c r="AO127" s="232"/>
      <c r="AP127" s="232"/>
      <c r="AQ127" s="575" t="s">
        <v>454</v>
      </c>
      <c r="AR127" s="576"/>
      <c r="AS127" s="576"/>
      <c r="AT127" s="576"/>
      <c r="AU127" s="576"/>
      <c r="AV127" s="576"/>
      <c r="AW127" s="576"/>
      <c r="AX127" s="577"/>
      <c r="AY127" s="77">
        <f>IF(SUBSTITUTE(SUBSTITUTE($G$128,"／",""),"　","")="",0,1)</f>
        <v>1</v>
      </c>
    </row>
    <row r="128" spans="1:51" ht="23.25" customHeight="1" x14ac:dyDescent="0.15">
      <c r="A128" s="420"/>
      <c r="B128" s="421"/>
      <c r="C128" s="421"/>
      <c r="D128" s="421"/>
      <c r="E128" s="421"/>
      <c r="F128" s="422"/>
      <c r="G128" s="372" t="s">
        <v>657</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t="s">
        <v>646</v>
      </c>
      <c r="AC128" s="447"/>
      <c r="AD128" s="448"/>
      <c r="AE128" s="267">
        <v>26</v>
      </c>
      <c r="AF128" s="267"/>
      <c r="AG128" s="267"/>
      <c r="AH128" s="267"/>
      <c r="AI128" s="267">
        <v>25</v>
      </c>
      <c r="AJ128" s="267"/>
      <c r="AK128" s="267"/>
      <c r="AL128" s="267"/>
      <c r="AM128" s="267">
        <v>30</v>
      </c>
      <c r="AN128" s="267"/>
      <c r="AO128" s="267"/>
      <c r="AP128" s="267"/>
      <c r="AQ128" s="267" t="s">
        <v>728</v>
      </c>
      <c r="AR128" s="267"/>
      <c r="AS128" s="267"/>
      <c r="AT128" s="267"/>
      <c r="AU128" s="267"/>
      <c r="AV128" s="267"/>
      <c r="AW128" s="267"/>
      <c r="AX128" s="268"/>
      <c r="AY128">
        <f>$AY$127</f>
        <v>1</v>
      </c>
    </row>
    <row r="129" spans="1:51" ht="128.25"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647</v>
      </c>
      <c r="AC129" s="457"/>
      <c r="AD129" s="458"/>
      <c r="AE129" s="574" t="s">
        <v>658</v>
      </c>
      <c r="AF129" s="535"/>
      <c r="AG129" s="535"/>
      <c r="AH129" s="535"/>
      <c r="AI129" s="574" t="s">
        <v>659</v>
      </c>
      <c r="AJ129" s="535"/>
      <c r="AK129" s="535"/>
      <c r="AL129" s="535"/>
      <c r="AM129" s="574" t="s">
        <v>724</v>
      </c>
      <c r="AN129" s="535"/>
      <c r="AO129" s="535"/>
      <c r="AP129" s="535"/>
      <c r="AQ129" s="535" t="s">
        <v>728</v>
      </c>
      <c r="AR129" s="535"/>
      <c r="AS129" s="535"/>
      <c r="AT129" s="535"/>
      <c r="AU129" s="535"/>
      <c r="AV129" s="535"/>
      <c r="AW129" s="535"/>
      <c r="AX129" s="536"/>
      <c r="AY129">
        <f>$AY$127</f>
        <v>1</v>
      </c>
    </row>
    <row r="130" spans="1:51" ht="45" customHeight="1" x14ac:dyDescent="0.15">
      <c r="A130" s="174" t="s">
        <v>317</v>
      </c>
      <c r="B130" s="171"/>
      <c r="C130" s="170" t="s">
        <v>188</v>
      </c>
      <c r="D130" s="171"/>
      <c r="E130" s="155" t="s">
        <v>217</v>
      </c>
      <c r="F130" s="156"/>
      <c r="G130" s="157" t="s">
        <v>660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628</v>
      </c>
      <c r="AR133" s="185"/>
      <c r="AS133" s="121" t="s">
        <v>185</v>
      </c>
      <c r="AT133" s="122"/>
      <c r="AU133" s="186" t="s">
        <v>628</v>
      </c>
      <c r="AV133" s="186"/>
      <c r="AW133" s="121" t="s">
        <v>175</v>
      </c>
      <c r="AX133" s="181"/>
      <c r="AY133">
        <f>$AY$132</f>
        <v>1</v>
      </c>
    </row>
    <row r="134" spans="1:51" ht="39.75" customHeight="1" x14ac:dyDescent="0.15">
      <c r="A134" s="175"/>
      <c r="B134" s="172"/>
      <c r="C134" s="166"/>
      <c r="D134" s="172"/>
      <c r="E134" s="166"/>
      <c r="F134" s="167"/>
      <c r="G134" s="92" t="s">
        <v>628</v>
      </c>
      <c r="H134" s="93"/>
      <c r="I134" s="93"/>
      <c r="J134" s="93"/>
      <c r="K134" s="93"/>
      <c r="L134" s="93"/>
      <c r="M134" s="93"/>
      <c r="N134" s="93"/>
      <c r="O134" s="93"/>
      <c r="P134" s="93"/>
      <c r="Q134" s="93"/>
      <c r="R134" s="93"/>
      <c r="S134" s="93"/>
      <c r="T134" s="93"/>
      <c r="U134" s="93"/>
      <c r="V134" s="93"/>
      <c r="W134" s="93"/>
      <c r="X134" s="94"/>
      <c r="Y134" s="187" t="s">
        <v>199</v>
      </c>
      <c r="Z134" s="188"/>
      <c r="AA134" s="189"/>
      <c r="AB134" s="190" t="s">
        <v>628</v>
      </c>
      <c r="AC134" s="191"/>
      <c r="AD134" s="191"/>
      <c r="AE134" s="192" t="s">
        <v>628</v>
      </c>
      <c r="AF134" s="193"/>
      <c r="AG134" s="193"/>
      <c r="AH134" s="193"/>
      <c r="AI134" s="192" t="s">
        <v>628</v>
      </c>
      <c r="AJ134" s="193"/>
      <c r="AK134" s="193"/>
      <c r="AL134" s="193"/>
      <c r="AM134" s="192" t="s">
        <v>674</v>
      </c>
      <c r="AN134" s="193"/>
      <c r="AO134" s="193"/>
      <c r="AP134" s="193"/>
      <c r="AQ134" s="192" t="s">
        <v>628</v>
      </c>
      <c r="AR134" s="193"/>
      <c r="AS134" s="193"/>
      <c r="AT134" s="193"/>
      <c r="AU134" s="192" t="s">
        <v>628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628</v>
      </c>
      <c r="AC135" s="199"/>
      <c r="AD135" s="199"/>
      <c r="AE135" s="192" t="s">
        <v>628</v>
      </c>
      <c r="AF135" s="193"/>
      <c r="AG135" s="193"/>
      <c r="AH135" s="193"/>
      <c r="AI135" s="192" t="s">
        <v>628</v>
      </c>
      <c r="AJ135" s="193"/>
      <c r="AK135" s="193"/>
      <c r="AL135" s="193"/>
      <c r="AM135" s="192" t="s">
        <v>674</v>
      </c>
      <c r="AN135" s="193"/>
      <c r="AO135" s="193"/>
      <c r="AP135" s="193"/>
      <c r="AQ135" s="192" t="s">
        <v>628</v>
      </c>
      <c r="AR135" s="193"/>
      <c r="AS135" s="193"/>
      <c r="AT135" s="193"/>
      <c r="AU135" s="192" t="s">
        <v>628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7.100000000000001" customHeight="1" x14ac:dyDescent="0.15">
      <c r="A154" s="175"/>
      <c r="B154" s="172"/>
      <c r="C154" s="166"/>
      <c r="D154" s="172"/>
      <c r="E154" s="166"/>
      <c r="F154" s="167"/>
      <c r="G154" s="92" t="s">
        <v>628</v>
      </c>
      <c r="H154" s="93"/>
      <c r="I154" s="93"/>
      <c r="J154" s="93"/>
      <c r="K154" s="93"/>
      <c r="L154" s="93"/>
      <c r="M154" s="93"/>
      <c r="N154" s="93"/>
      <c r="O154" s="93"/>
      <c r="P154" s="94"/>
      <c r="Q154" s="113" t="s">
        <v>628</v>
      </c>
      <c r="R154" s="93"/>
      <c r="S154" s="93"/>
      <c r="T154" s="93"/>
      <c r="U154" s="93"/>
      <c r="V154" s="93"/>
      <c r="W154" s="93"/>
      <c r="X154" s="93"/>
      <c r="Y154" s="93"/>
      <c r="Z154" s="93"/>
      <c r="AA154" s="275"/>
      <c r="AB154" s="129" t="s">
        <v>628</v>
      </c>
      <c r="AC154" s="130"/>
      <c r="AD154" s="130"/>
      <c r="AE154" s="135" t="s">
        <v>628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7.10000000000000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7.10000000000000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674</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7.10000000000000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732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13"/>
      <c r="E430" s="160" t="s">
        <v>311</v>
      </c>
      <c r="F430" s="879"/>
      <c r="G430" s="880" t="s">
        <v>204</v>
      </c>
      <c r="H430" s="111"/>
      <c r="I430" s="111"/>
      <c r="J430" s="881" t="s">
        <v>628</v>
      </c>
      <c r="K430" s="882"/>
      <c r="L430" s="882"/>
      <c r="M430" s="882"/>
      <c r="N430" s="882"/>
      <c r="O430" s="882"/>
      <c r="P430" s="882"/>
      <c r="Q430" s="882"/>
      <c r="R430" s="882"/>
      <c r="S430" s="882"/>
      <c r="T430" s="883"/>
      <c r="U430" s="572" t="s">
        <v>674</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455</v>
      </c>
      <c r="AJ431" s="319"/>
      <c r="AK431" s="319"/>
      <c r="AL431" s="143"/>
      <c r="AM431" s="319" t="s">
        <v>456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628</v>
      </c>
      <c r="AF432" s="186"/>
      <c r="AG432" s="121" t="s">
        <v>185</v>
      </c>
      <c r="AH432" s="122"/>
      <c r="AI432" s="320"/>
      <c r="AJ432" s="320"/>
      <c r="AK432" s="320"/>
      <c r="AL432" s="142"/>
      <c r="AM432" s="320"/>
      <c r="AN432" s="320"/>
      <c r="AO432" s="320"/>
      <c r="AP432" s="142"/>
      <c r="AQ432" s="235" t="s">
        <v>628</v>
      </c>
      <c r="AR432" s="186"/>
      <c r="AS432" s="121" t="s">
        <v>185</v>
      </c>
      <c r="AT432" s="122"/>
      <c r="AU432" s="186" t="s">
        <v>628</v>
      </c>
      <c r="AV432" s="186"/>
      <c r="AW432" s="121" t="s">
        <v>175</v>
      </c>
      <c r="AX432" s="181"/>
      <c r="AY432">
        <f>$AY$431</f>
        <v>1</v>
      </c>
    </row>
    <row r="433" spans="1:51" ht="23.25" customHeight="1" x14ac:dyDescent="0.15">
      <c r="A433" s="175"/>
      <c r="B433" s="172"/>
      <c r="C433" s="166"/>
      <c r="D433" s="172"/>
      <c r="E433" s="323"/>
      <c r="F433" s="324"/>
      <c r="G433" s="92" t="s">
        <v>628</v>
      </c>
      <c r="H433" s="93"/>
      <c r="I433" s="93"/>
      <c r="J433" s="93"/>
      <c r="K433" s="93"/>
      <c r="L433" s="93"/>
      <c r="M433" s="93"/>
      <c r="N433" s="93"/>
      <c r="O433" s="93"/>
      <c r="P433" s="93"/>
      <c r="Q433" s="93"/>
      <c r="R433" s="93"/>
      <c r="S433" s="93"/>
      <c r="T433" s="93"/>
      <c r="U433" s="93"/>
      <c r="V433" s="93"/>
      <c r="W433" s="93"/>
      <c r="X433" s="94"/>
      <c r="Y433" s="187" t="s">
        <v>12</v>
      </c>
      <c r="Z433" s="188"/>
      <c r="AA433" s="189"/>
      <c r="AB433" s="199" t="s">
        <v>628</v>
      </c>
      <c r="AC433" s="199"/>
      <c r="AD433" s="199"/>
      <c r="AE433" s="321" t="s">
        <v>628</v>
      </c>
      <c r="AF433" s="193"/>
      <c r="AG433" s="193"/>
      <c r="AH433" s="193"/>
      <c r="AI433" s="321" t="s">
        <v>628</v>
      </c>
      <c r="AJ433" s="193"/>
      <c r="AK433" s="193"/>
      <c r="AL433" s="193"/>
      <c r="AM433" s="321" t="s">
        <v>674</v>
      </c>
      <c r="AN433" s="193"/>
      <c r="AO433" s="193"/>
      <c r="AP433" s="322"/>
      <c r="AQ433" s="321" t="s">
        <v>628</v>
      </c>
      <c r="AR433" s="193"/>
      <c r="AS433" s="193"/>
      <c r="AT433" s="322"/>
      <c r="AU433" s="193" t="s">
        <v>628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628</v>
      </c>
      <c r="AC434" s="191"/>
      <c r="AD434" s="191"/>
      <c r="AE434" s="321" t="s">
        <v>628</v>
      </c>
      <c r="AF434" s="193"/>
      <c r="AG434" s="193"/>
      <c r="AH434" s="322"/>
      <c r="AI434" s="321" t="s">
        <v>628</v>
      </c>
      <c r="AJ434" s="193"/>
      <c r="AK434" s="193"/>
      <c r="AL434" s="193"/>
      <c r="AM434" s="321" t="s">
        <v>674</v>
      </c>
      <c r="AN434" s="193"/>
      <c r="AO434" s="193"/>
      <c r="AP434" s="322"/>
      <c r="AQ434" s="321" t="s">
        <v>628</v>
      </c>
      <c r="AR434" s="193"/>
      <c r="AS434" s="193"/>
      <c r="AT434" s="322"/>
      <c r="AU434" s="193" t="s">
        <v>628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628</v>
      </c>
      <c r="AF435" s="193"/>
      <c r="AG435" s="193"/>
      <c r="AH435" s="322"/>
      <c r="AI435" s="321" t="s">
        <v>628</v>
      </c>
      <c r="AJ435" s="193"/>
      <c r="AK435" s="193"/>
      <c r="AL435" s="193"/>
      <c r="AM435" s="321" t="s">
        <v>674</v>
      </c>
      <c r="AN435" s="193"/>
      <c r="AO435" s="193"/>
      <c r="AP435" s="322"/>
      <c r="AQ435" s="321" t="s">
        <v>628</v>
      </c>
      <c r="AR435" s="193"/>
      <c r="AS435" s="193"/>
      <c r="AT435" s="322"/>
      <c r="AU435" s="193" t="s">
        <v>628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455</v>
      </c>
      <c r="AJ436" s="319"/>
      <c r="AK436" s="319"/>
      <c r="AL436" s="143"/>
      <c r="AM436" s="319" t="s">
        <v>456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455</v>
      </c>
      <c r="AJ441" s="319"/>
      <c r="AK441" s="319"/>
      <c r="AL441" s="143"/>
      <c r="AM441" s="319" t="s">
        <v>456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455</v>
      </c>
      <c r="AJ446" s="319"/>
      <c r="AK446" s="319"/>
      <c r="AL446" s="143"/>
      <c r="AM446" s="319" t="s">
        <v>456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455</v>
      </c>
      <c r="AJ451" s="319"/>
      <c r="AK451" s="319"/>
      <c r="AL451" s="143"/>
      <c r="AM451" s="319" t="s">
        <v>456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455</v>
      </c>
      <c r="AJ456" s="319"/>
      <c r="AK456" s="319"/>
      <c r="AL456" s="143"/>
      <c r="AM456" s="319" t="s">
        <v>456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628</v>
      </c>
      <c r="AF457" s="186"/>
      <c r="AG457" s="121" t="s">
        <v>185</v>
      </c>
      <c r="AH457" s="122"/>
      <c r="AI457" s="320"/>
      <c r="AJ457" s="320"/>
      <c r="AK457" s="320"/>
      <c r="AL457" s="142"/>
      <c r="AM457" s="320"/>
      <c r="AN457" s="320"/>
      <c r="AO457" s="320"/>
      <c r="AP457" s="142"/>
      <c r="AQ457" s="235" t="s">
        <v>628</v>
      </c>
      <c r="AR457" s="186"/>
      <c r="AS457" s="121" t="s">
        <v>185</v>
      </c>
      <c r="AT457" s="122"/>
      <c r="AU457" s="186" t="s">
        <v>628</v>
      </c>
      <c r="AV457" s="186"/>
      <c r="AW457" s="121" t="s">
        <v>175</v>
      </c>
      <c r="AX457" s="181"/>
      <c r="AY457">
        <f>$AY$456</f>
        <v>1</v>
      </c>
    </row>
    <row r="458" spans="1:51" ht="23.25" customHeight="1" x14ac:dyDescent="0.15">
      <c r="A458" s="175"/>
      <c r="B458" s="172"/>
      <c r="C458" s="166"/>
      <c r="D458" s="172"/>
      <c r="E458" s="323"/>
      <c r="F458" s="324"/>
      <c r="G458" s="92" t="s">
        <v>628</v>
      </c>
      <c r="H458" s="93"/>
      <c r="I458" s="93"/>
      <c r="J458" s="93"/>
      <c r="K458" s="93"/>
      <c r="L458" s="93"/>
      <c r="M458" s="93"/>
      <c r="N458" s="93"/>
      <c r="O458" s="93"/>
      <c r="P458" s="93"/>
      <c r="Q458" s="93"/>
      <c r="R458" s="93"/>
      <c r="S458" s="93"/>
      <c r="T458" s="93"/>
      <c r="U458" s="93"/>
      <c r="V458" s="93"/>
      <c r="W458" s="93"/>
      <c r="X458" s="94"/>
      <c r="Y458" s="187" t="s">
        <v>12</v>
      </c>
      <c r="Z458" s="188"/>
      <c r="AA458" s="189"/>
      <c r="AB458" s="199" t="s">
        <v>628</v>
      </c>
      <c r="AC458" s="199"/>
      <c r="AD458" s="199"/>
      <c r="AE458" s="321" t="s">
        <v>628</v>
      </c>
      <c r="AF458" s="193"/>
      <c r="AG458" s="193"/>
      <c r="AH458" s="193"/>
      <c r="AI458" s="321" t="s">
        <v>628</v>
      </c>
      <c r="AJ458" s="193"/>
      <c r="AK458" s="193"/>
      <c r="AL458" s="193"/>
      <c r="AM458" s="321" t="s">
        <v>674</v>
      </c>
      <c r="AN458" s="193"/>
      <c r="AO458" s="193"/>
      <c r="AP458" s="322"/>
      <c r="AQ458" s="321" t="s">
        <v>628</v>
      </c>
      <c r="AR458" s="193"/>
      <c r="AS458" s="193"/>
      <c r="AT458" s="322"/>
      <c r="AU458" s="193" t="s">
        <v>628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628</v>
      </c>
      <c r="AC459" s="191"/>
      <c r="AD459" s="191"/>
      <c r="AE459" s="321" t="s">
        <v>628</v>
      </c>
      <c r="AF459" s="193"/>
      <c r="AG459" s="193"/>
      <c r="AH459" s="322"/>
      <c r="AI459" s="321" t="s">
        <v>628</v>
      </c>
      <c r="AJ459" s="193"/>
      <c r="AK459" s="193"/>
      <c r="AL459" s="193"/>
      <c r="AM459" s="321" t="s">
        <v>674</v>
      </c>
      <c r="AN459" s="193"/>
      <c r="AO459" s="193"/>
      <c r="AP459" s="322"/>
      <c r="AQ459" s="321" t="s">
        <v>628</v>
      </c>
      <c r="AR459" s="193"/>
      <c r="AS459" s="193"/>
      <c r="AT459" s="322"/>
      <c r="AU459" s="193" t="s">
        <v>628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628</v>
      </c>
      <c r="AF460" s="193"/>
      <c r="AG460" s="193"/>
      <c r="AH460" s="322"/>
      <c r="AI460" s="321" t="s">
        <v>628</v>
      </c>
      <c r="AJ460" s="193"/>
      <c r="AK460" s="193"/>
      <c r="AL460" s="193"/>
      <c r="AM460" s="321" t="s">
        <v>674</v>
      </c>
      <c r="AN460" s="193"/>
      <c r="AO460" s="193"/>
      <c r="AP460" s="322"/>
      <c r="AQ460" s="321" t="s">
        <v>628</v>
      </c>
      <c r="AR460" s="193"/>
      <c r="AS460" s="193"/>
      <c r="AT460" s="322"/>
      <c r="AU460" s="193" t="s">
        <v>628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455</v>
      </c>
      <c r="AJ461" s="319"/>
      <c r="AK461" s="319"/>
      <c r="AL461" s="143"/>
      <c r="AM461" s="319" t="s">
        <v>456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455</v>
      </c>
      <c r="AJ466" s="319"/>
      <c r="AK466" s="319"/>
      <c r="AL466" s="143"/>
      <c r="AM466" s="319" t="s">
        <v>456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455</v>
      </c>
      <c r="AJ471" s="319"/>
      <c r="AK471" s="319"/>
      <c r="AL471" s="143"/>
      <c r="AM471" s="319" t="s">
        <v>456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455</v>
      </c>
      <c r="AJ476" s="319"/>
      <c r="AK476" s="319"/>
      <c r="AL476" s="143"/>
      <c r="AM476" s="319" t="s">
        <v>456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314</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455</v>
      </c>
      <c r="AJ485" s="319"/>
      <c r="AK485" s="319"/>
      <c r="AL485" s="143"/>
      <c r="AM485" s="319" t="s">
        <v>456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455</v>
      </c>
      <c r="AJ490" s="319"/>
      <c r="AK490" s="319"/>
      <c r="AL490" s="143"/>
      <c r="AM490" s="319" t="s">
        <v>456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455</v>
      </c>
      <c r="AJ495" s="319"/>
      <c r="AK495" s="319"/>
      <c r="AL495" s="143"/>
      <c r="AM495" s="319" t="s">
        <v>456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455</v>
      </c>
      <c r="AJ500" s="319"/>
      <c r="AK500" s="319"/>
      <c r="AL500" s="143"/>
      <c r="AM500" s="319" t="s">
        <v>456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455</v>
      </c>
      <c r="AJ505" s="319"/>
      <c r="AK505" s="319"/>
      <c r="AL505" s="143"/>
      <c r="AM505" s="319" t="s">
        <v>456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455</v>
      </c>
      <c r="AJ510" s="319"/>
      <c r="AK510" s="319"/>
      <c r="AL510" s="143"/>
      <c r="AM510" s="319" t="s">
        <v>456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455</v>
      </c>
      <c r="AJ515" s="319"/>
      <c r="AK515" s="319"/>
      <c r="AL515" s="143"/>
      <c r="AM515" s="319" t="s">
        <v>456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455</v>
      </c>
      <c r="AJ520" s="319"/>
      <c r="AK520" s="319"/>
      <c r="AL520" s="143"/>
      <c r="AM520" s="319" t="s">
        <v>456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455</v>
      </c>
      <c r="AJ525" s="319"/>
      <c r="AK525" s="319"/>
      <c r="AL525" s="143"/>
      <c r="AM525" s="319" t="s">
        <v>456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455</v>
      </c>
      <c r="AJ530" s="319"/>
      <c r="AK530" s="319"/>
      <c r="AL530" s="143"/>
      <c r="AM530" s="319" t="s">
        <v>456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455</v>
      </c>
      <c r="AJ539" s="319"/>
      <c r="AK539" s="319"/>
      <c r="AL539" s="143"/>
      <c r="AM539" s="319" t="s">
        <v>456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455</v>
      </c>
      <c r="AJ544" s="319"/>
      <c r="AK544" s="319"/>
      <c r="AL544" s="143"/>
      <c r="AM544" s="319" t="s">
        <v>456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455</v>
      </c>
      <c r="AJ549" s="319"/>
      <c r="AK549" s="319"/>
      <c r="AL549" s="143"/>
      <c r="AM549" s="319" t="s">
        <v>456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455</v>
      </c>
      <c r="AJ554" s="319"/>
      <c r="AK554" s="319"/>
      <c r="AL554" s="143"/>
      <c r="AM554" s="319" t="s">
        <v>456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455</v>
      </c>
      <c r="AJ559" s="319"/>
      <c r="AK559" s="319"/>
      <c r="AL559" s="143"/>
      <c r="AM559" s="319" t="s">
        <v>456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455</v>
      </c>
      <c r="AJ564" s="319"/>
      <c r="AK564" s="319"/>
      <c r="AL564" s="143"/>
      <c r="AM564" s="319" t="s">
        <v>456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455</v>
      </c>
      <c r="AJ569" s="319"/>
      <c r="AK569" s="319"/>
      <c r="AL569" s="143"/>
      <c r="AM569" s="319" t="s">
        <v>456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455</v>
      </c>
      <c r="AJ574" s="319"/>
      <c r="AK574" s="319"/>
      <c r="AL574" s="143"/>
      <c r="AM574" s="319" t="s">
        <v>456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455</v>
      </c>
      <c r="AJ579" s="319"/>
      <c r="AK579" s="319"/>
      <c r="AL579" s="143"/>
      <c r="AM579" s="319" t="s">
        <v>456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455</v>
      </c>
      <c r="AJ584" s="319"/>
      <c r="AK584" s="319"/>
      <c r="AL584" s="143"/>
      <c r="AM584" s="319" t="s">
        <v>456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455</v>
      </c>
      <c r="AJ593" s="319"/>
      <c r="AK593" s="319"/>
      <c r="AL593" s="143"/>
      <c r="AM593" s="319" t="s">
        <v>456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455</v>
      </c>
      <c r="AJ598" s="319"/>
      <c r="AK598" s="319"/>
      <c r="AL598" s="143"/>
      <c r="AM598" s="319" t="s">
        <v>456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455</v>
      </c>
      <c r="AJ603" s="319"/>
      <c r="AK603" s="319"/>
      <c r="AL603" s="143"/>
      <c r="AM603" s="319" t="s">
        <v>456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455</v>
      </c>
      <c r="AJ608" s="319"/>
      <c r="AK608" s="319"/>
      <c r="AL608" s="143"/>
      <c r="AM608" s="319" t="s">
        <v>456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455</v>
      </c>
      <c r="AJ613" s="319"/>
      <c r="AK613" s="319"/>
      <c r="AL613" s="143"/>
      <c r="AM613" s="319" t="s">
        <v>456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455</v>
      </c>
      <c r="AJ618" s="319"/>
      <c r="AK618" s="319"/>
      <c r="AL618" s="143"/>
      <c r="AM618" s="319" t="s">
        <v>456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455</v>
      </c>
      <c r="AJ623" s="319"/>
      <c r="AK623" s="319"/>
      <c r="AL623" s="143"/>
      <c r="AM623" s="319" t="s">
        <v>456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455</v>
      </c>
      <c r="AJ628" s="319"/>
      <c r="AK628" s="319"/>
      <c r="AL628" s="143"/>
      <c r="AM628" s="319" t="s">
        <v>456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455</v>
      </c>
      <c r="AJ633" s="319"/>
      <c r="AK633" s="319"/>
      <c r="AL633" s="143"/>
      <c r="AM633" s="319" t="s">
        <v>456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455</v>
      </c>
      <c r="AJ638" s="319"/>
      <c r="AK638" s="319"/>
      <c r="AL638" s="143"/>
      <c r="AM638" s="319" t="s">
        <v>456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455</v>
      </c>
      <c r="AJ647" s="319"/>
      <c r="AK647" s="319"/>
      <c r="AL647" s="143"/>
      <c r="AM647" s="319" t="s">
        <v>456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455</v>
      </c>
      <c r="AJ652" s="319"/>
      <c r="AK652" s="319"/>
      <c r="AL652" s="143"/>
      <c r="AM652" s="319" t="s">
        <v>456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455</v>
      </c>
      <c r="AJ657" s="319"/>
      <c r="AK657" s="319"/>
      <c r="AL657" s="143"/>
      <c r="AM657" s="319" t="s">
        <v>456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455</v>
      </c>
      <c r="AJ662" s="319"/>
      <c r="AK662" s="319"/>
      <c r="AL662" s="143"/>
      <c r="AM662" s="319" t="s">
        <v>456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455</v>
      </c>
      <c r="AJ667" s="319"/>
      <c r="AK667" s="319"/>
      <c r="AL667" s="143"/>
      <c r="AM667" s="319" t="s">
        <v>456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455</v>
      </c>
      <c r="AJ672" s="319"/>
      <c r="AK672" s="319"/>
      <c r="AL672" s="143"/>
      <c r="AM672" s="319" t="s">
        <v>456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455</v>
      </c>
      <c r="AJ677" s="319"/>
      <c r="AK677" s="319"/>
      <c r="AL677" s="143"/>
      <c r="AM677" s="319" t="s">
        <v>456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455</v>
      </c>
      <c r="AJ682" s="319"/>
      <c r="AK682" s="319"/>
      <c r="AL682" s="143"/>
      <c r="AM682" s="319" t="s">
        <v>456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455</v>
      </c>
      <c r="AJ687" s="319"/>
      <c r="AK687" s="319"/>
      <c r="AL687" s="143"/>
      <c r="AM687" s="319" t="s">
        <v>456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455</v>
      </c>
      <c r="AJ692" s="319"/>
      <c r="AK692" s="319"/>
      <c r="AL692" s="143"/>
      <c r="AM692" s="319" t="s">
        <v>456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10.5" customHeight="1" x14ac:dyDescent="0.15">
      <c r="A698" s="175"/>
      <c r="B698" s="172"/>
      <c r="C698" s="166"/>
      <c r="D698" s="172"/>
      <c r="E698" s="113" t="s">
        <v>674</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10.5"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65.2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672</v>
      </c>
      <c r="AE702" s="327"/>
      <c r="AF702" s="327"/>
      <c r="AG702" s="364" t="s">
        <v>713</v>
      </c>
      <c r="AH702" s="365"/>
      <c r="AI702" s="365"/>
      <c r="AJ702" s="365"/>
      <c r="AK702" s="365"/>
      <c r="AL702" s="365"/>
      <c r="AM702" s="365"/>
      <c r="AN702" s="365"/>
      <c r="AO702" s="365"/>
      <c r="AP702" s="365"/>
      <c r="AQ702" s="365"/>
      <c r="AR702" s="365"/>
      <c r="AS702" s="365"/>
      <c r="AT702" s="365"/>
      <c r="AU702" s="365"/>
      <c r="AV702" s="365"/>
      <c r="AW702" s="365"/>
      <c r="AX702" s="366"/>
    </row>
    <row r="703" spans="1:51" ht="73.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672</v>
      </c>
      <c r="AE703" s="308"/>
      <c r="AF703" s="308"/>
      <c r="AG703" s="89" t="s">
        <v>714</v>
      </c>
      <c r="AH703" s="90"/>
      <c r="AI703" s="90"/>
      <c r="AJ703" s="90"/>
      <c r="AK703" s="90"/>
      <c r="AL703" s="90"/>
      <c r="AM703" s="90"/>
      <c r="AN703" s="90"/>
      <c r="AO703" s="90"/>
      <c r="AP703" s="90"/>
      <c r="AQ703" s="90"/>
      <c r="AR703" s="90"/>
      <c r="AS703" s="90"/>
      <c r="AT703" s="90"/>
      <c r="AU703" s="90"/>
      <c r="AV703" s="90"/>
      <c r="AW703" s="90"/>
      <c r="AX703" s="91"/>
    </row>
    <row r="704" spans="1:51" ht="48.7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672</v>
      </c>
      <c r="AE704" s="767"/>
      <c r="AF704" s="767"/>
      <c r="AG704" s="153" t="s">
        <v>715</v>
      </c>
      <c r="AH704" s="96"/>
      <c r="AI704" s="96"/>
      <c r="AJ704" s="96"/>
      <c r="AK704" s="96"/>
      <c r="AL704" s="96"/>
      <c r="AM704" s="96"/>
      <c r="AN704" s="96"/>
      <c r="AO704" s="96"/>
      <c r="AP704" s="96"/>
      <c r="AQ704" s="96"/>
      <c r="AR704" s="96"/>
      <c r="AS704" s="96"/>
      <c r="AT704" s="96"/>
      <c r="AU704" s="96"/>
      <c r="AV704" s="96"/>
      <c r="AW704" s="96"/>
      <c r="AX704" s="154"/>
    </row>
    <row r="705" spans="1:50" ht="39.950000000000003"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672</v>
      </c>
      <c r="AE705" s="699"/>
      <c r="AF705" s="699"/>
      <c r="AG705" s="113" t="s">
        <v>743</v>
      </c>
      <c r="AH705" s="93"/>
      <c r="AI705" s="93"/>
      <c r="AJ705" s="93"/>
      <c r="AK705" s="93"/>
      <c r="AL705" s="93"/>
      <c r="AM705" s="93"/>
      <c r="AN705" s="93"/>
      <c r="AO705" s="93"/>
      <c r="AP705" s="93"/>
      <c r="AQ705" s="93"/>
      <c r="AR705" s="93"/>
      <c r="AS705" s="93"/>
      <c r="AT705" s="93"/>
      <c r="AU705" s="93"/>
      <c r="AV705" s="93"/>
      <c r="AW705" s="93"/>
      <c r="AX705" s="114"/>
    </row>
    <row r="706" spans="1:50" ht="39.950000000000003" customHeight="1" x14ac:dyDescent="0.15">
      <c r="A706" s="626"/>
      <c r="B706" s="627"/>
      <c r="C706" s="778"/>
      <c r="D706" s="779"/>
      <c r="E706" s="714" t="s">
        <v>293</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737</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39.950000000000003"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675</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676</v>
      </c>
      <c r="AE708" s="589"/>
      <c r="AF708" s="589"/>
      <c r="AG708" s="726" t="s">
        <v>716</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672</v>
      </c>
      <c r="AE709" s="308"/>
      <c r="AF709" s="308"/>
      <c r="AG709" s="89" t="s">
        <v>717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672</v>
      </c>
      <c r="AE710" s="308"/>
      <c r="AF710" s="308"/>
      <c r="AG710" s="89" t="s">
        <v>718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672</v>
      </c>
      <c r="AE711" s="308"/>
      <c r="AF711" s="308"/>
      <c r="AG711" s="89" t="s">
        <v>717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264</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676</v>
      </c>
      <c r="AE712" s="767"/>
      <c r="AF712" s="767"/>
      <c r="AG712" s="791" t="s">
        <v>716</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265</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676</v>
      </c>
      <c r="AE713" s="308"/>
      <c r="AF713" s="647"/>
      <c r="AG713" s="89" t="s">
        <v>716</v>
      </c>
      <c r="AH713" s="90"/>
      <c r="AI713" s="90"/>
      <c r="AJ713" s="90"/>
      <c r="AK713" s="90"/>
      <c r="AL713" s="90"/>
      <c r="AM713" s="90"/>
      <c r="AN713" s="90"/>
      <c r="AO713" s="90"/>
      <c r="AP713" s="90"/>
      <c r="AQ713" s="90"/>
      <c r="AR713" s="90"/>
      <c r="AS713" s="90"/>
      <c r="AT713" s="90"/>
      <c r="AU713" s="90"/>
      <c r="AV713" s="90"/>
      <c r="AW713" s="90"/>
      <c r="AX713" s="91"/>
    </row>
    <row r="714" spans="1:50" ht="54" customHeight="1" x14ac:dyDescent="0.15">
      <c r="A714" s="629"/>
      <c r="B714" s="630"/>
      <c r="C714" s="631" t="s">
        <v>243</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672</v>
      </c>
      <c r="AE714" s="789"/>
      <c r="AF714" s="790"/>
      <c r="AG714" s="720" t="s">
        <v>719</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244</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676</v>
      </c>
      <c r="AE715" s="589"/>
      <c r="AF715" s="640"/>
      <c r="AG715" s="726" t="s">
        <v>716</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676</v>
      </c>
      <c r="AE716" s="611"/>
      <c r="AF716" s="611"/>
      <c r="AG716" s="89" t="s">
        <v>716</v>
      </c>
      <c r="AH716" s="90"/>
      <c r="AI716" s="90"/>
      <c r="AJ716" s="90"/>
      <c r="AK716" s="90"/>
      <c r="AL716" s="90"/>
      <c r="AM716" s="90"/>
      <c r="AN716" s="90"/>
      <c r="AO716" s="90"/>
      <c r="AP716" s="90"/>
      <c r="AQ716" s="90"/>
      <c r="AR716" s="90"/>
      <c r="AS716" s="90"/>
      <c r="AT716" s="90"/>
      <c r="AU716" s="90"/>
      <c r="AV716" s="90"/>
      <c r="AW716" s="90"/>
      <c r="AX716" s="91"/>
    </row>
    <row r="717" spans="1:50" ht="75"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672</v>
      </c>
      <c r="AE717" s="308"/>
      <c r="AF717" s="308"/>
      <c r="AG717" s="89" t="s">
        <v>733</v>
      </c>
      <c r="AH717" s="90"/>
      <c r="AI717" s="90"/>
      <c r="AJ717" s="90"/>
      <c r="AK717" s="90"/>
      <c r="AL717" s="90"/>
      <c r="AM717" s="90"/>
      <c r="AN717" s="90"/>
      <c r="AO717" s="90"/>
      <c r="AP717" s="90"/>
      <c r="AQ717" s="90"/>
      <c r="AR717" s="90"/>
      <c r="AS717" s="90"/>
      <c r="AT717" s="90"/>
      <c r="AU717" s="90"/>
      <c r="AV717" s="90"/>
      <c r="AW717" s="90"/>
      <c r="AX717" s="91"/>
    </row>
    <row r="718" spans="1:50" ht="45.75"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672</v>
      </c>
      <c r="AE718" s="308"/>
      <c r="AF718" s="308"/>
      <c r="AG718" s="115" t="s">
        <v>720</v>
      </c>
      <c r="AH718" s="99"/>
      <c r="AI718" s="99"/>
      <c r="AJ718" s="99"/>
      <c r="AK718" s="99"/>
      <c r="AL718" s="99"/>
      <c r="AM718" s="99"/>
      <c r="AN718" s="99"/>
      <c r="AO718" s="99"/>
      <c r="AP718" s="99"/>
      <c r="AQ718" s="99"/>
      <c r="AR718" s="99"/>
      <c r="AS718" s="99"/>
      <c r="AT718" s="99"/>
      <c r="AU718" s="99"/>
      <c r="AV718" s="99"/>
      <c r="AW718" s="99"/>
      <c r="AX718" s="116"/>
    </row>
    <row r="719" spans="1:50" ht="196.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672</v>
      </c>
      <c r="AE719" s="589"/>
      <c r="AF719" s="589"/>
      <c r="AG719" s="113" t="s">
        <v>722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t="s">
        <v>622</v>
      </c>
      <c r="D721" s="279"/>
      <c r="E721" s="279"/>
      <c r="F721" s="280"/>
      <c r="G721" s="269">
        <v>20</v>
      </c>
      <c r="H721" s="270"/>
      <c r="I721" s="63" t="str">
        <f>IF(OR(G721="　", G721=""), "", "-")</f>
        <v>-</v>
      </c>
      <c r="J721" s="273">
        <v>439</v>
      </c>
      <c r="K721" s="273"/>
      <c r="L721" s="63" t="str">
        <f>IF(M721="","","-")</f>
        <v/>
      </c>
      <c r="M721" s="64"/>
      <c r="N721" s="286" t="s">
        <v>662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t="s">
        <v>622</v>
      </c>
      <c r="D722" s="279"/>
      <c r="E722" s="279"/>
      <c r="F722" s="280"/>
      <c r="G722" s="269">
        <v>20</v>
      </c>
      <c r="H722" s="270"/>
      <c r="I722" s="63" t="str">
        <f t="shared" ref="I722:I725" si="113">IF(OR(G722="　", G722=""), "", "-")</f>
        <v>-</v>
      </c>
      <c r="J722" s="273">
        <v>440</v>
      </c>
      <c r="K722" s="273"/>
      <c r="L722" s="63" t="str">
        <f t="shared" ref="L722:L725" si="114">IF(M722="","","-")</f>
        <v/>
      </c>
      <c r="M722" s="64"/>
      <c r="N722" s="286" t="s">
        <v>663</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45" customHeight="1" x14ac:dyDescent="0.15">
      <c r="A726" s="624" t="s">
        <v>47</v>
      </c>
      <c r="B726" s="783"/>
      <c r="C726" s="796" t="s">
        <v>52</v>
      </c>
      <c r="D726" s="818"/>
      <c r="E726" s="818"/>
      <c r="F726" s="819"/>
      <c r="G726" s="561" t="s">
        <v>721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77.099999999999994" customHeight="1" thickBot="1" x14ac:dyDescent="0.2">
      <c r="A727" s="784"/>
      <c r="B727" s="785"/>
      <c r="C727" s="732" t="s">
        <v>56</v>
      </c>
      <c r="D727" s="733"/>
      <c r="E727" s="733"/>
      <c r="F727" s="734"/>
      <c r="G727" s="559" t="s">
        <v>734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22.5" customHeight="1" thickBot="1" x14ac:dyDescent="0.2">
      <c r="A729" s="618" t="s">
        <v>742</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39"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22.5"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22.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270</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584</v>
      </c>
      <c r="B737" s="196"/>
      <c r="C737" s="196"/>
      <c r="D737" s="197"/>
      <c r="E737" s="936" t="s">
        <v>741</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309</v>
      </c>
      <c r="B738" s="346"/>
      <c r="C738" s="346"/>
      <c r="D738" s="346"/>
      <c r="E738" s="936" t="s">
        <v>664</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308</v>
      </c>
      <c r="B739" s="346"/>
      <c r="C739" s="346"/>
      <c r="D739" s="346"/>
      <c r="E739" s="936" t="s">
        <v>665</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307</v>
      </c>
      <c r="B740" s="346"/>
      <c r="C740" s="346"/>
      <c r="D740" s="346"/>
      <c r="E740" s="936" t="s">
        <v>666</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306</v>
      </c>
      <c r="B741" s="346"/>
      <c r="C741" s="346"/>
      <c r="D741" s="346"/>
      <c r="E741" s="936" t="s">
        <v>667</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305</v>
      </c>
      <c r="B742" s="346"/>
      <c r="C742" s="346"/>
      <c r="D742" s="346"/>
      <c r="E742" s="936" t="s">
        <v>668</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304</v>
      </c>
      <c r="B743" s="346"/>
      <c r="C743" s="346"/>
      <c r="D743" s="346"/>
      <c r="E743" s="936" t="s">
        <v>669</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303</v>
      </c>
      <c r="B744" s="346"/>
      <c r="C744" s="346"/>
      <c r="D744" s="346"/>
      <c r="E744" s="936" t="s">
        <v>670</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302</v>
      </c>
      <c r="B745" s="346"/>
      <c r="C745" s="346"/>
      <c r="D745" s="346"/>
      <c r="E745" s="973" t="s">
        <v>671</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457</v>
      </c>
      <c r="B746" s="346"/>
      <c r="C746" s="346"/>
      <c r="D746" s="346"/>
      <c r="E746" s="942" t="s">
        <v>622</v>
      </c>
      <c r="F746" s="940"/>
      <c r="G746" s="940"/>
      <c r="H746" s="85" t="str">
        <f>IF(E746="","","-")</f>
        <v>-</v>
      </c>
      <c r="I746" s="940"/>
      <c r="J746" s="940"/>
      <c r="K746" s="85" t="str">
        <f>IF(I746="","","-")</f>
        <v/>
      </c>
      <c r="L746" s="941">
        <v>378</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421</v>
      </c>
      <c r="B747" s="346"/>
      <c r="C747" s="346"/>
      <c r="D747" s="346"/>
      <c r="E747" s="942" t="s">
        <v>622</v>
      </c>
      <c r="F747" s="940"/>
      <c r="G747" s="940"/>
      <c r="H747" s="85" t="str">
        <f>IF(E747="","","-")</f>
        <v>-</v>
      </c>
      <c r="I747" s="940"/>
      <c r="J747" s="940"/>
      <c r="K747" s="85" t="str">
        <f>IF(I747="","","-")</f>
        <v/>
      </c>
      <c r="L747" s="941">
        <v>384</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296</v>
      </c>
      <c r="B748" s="599"/>
      <c r="C748" s="599"/>
      <c r="D748" s="599"/>
      <c r="E748" s="599"/>
      <c r="F748" s="600"/>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298</v>
      </c>
      <c r="B787" s="613"/>
      <c r="C787" s="613"/>
      <c r="D787" s="613"/>
      <c r="E787" s="613"/>
      <c r="F787" s="614"/>
      <c r="G787" s="579" t="s">
        <v>679</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680</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677</v>
      </c>
      <c r="H789" s="655"/>
      <c r="I789" s="655"/>
      <c r="J789" s="655"/>
      <c r="K789" s="656"/>
      <c r="L789" s="648" t="s">
        <v>678</v>
      </c>
      <c r="M789" s="649"/>
      <c r="N789" s="649"/>
      <c r="O789" s="649"/>
      <c r="P789" s="649"/>
      <c r="Q789" s="649"/>
      <c r="R789" s="649"/>
      <c r="S789" s="649"/>
      <c r="T789" s="649"/>
      <c r="U789" s="649"/>
      <c r="V789" s="649"/>
      <c r="W789" s="649"/>
      <c r="X789" s="650"/>
      <c r="Y789" s="367">
        <v>50.6</v>
      </c>
      <c r="Z789" s="368"/>
      <c r="AA789" s="368"/>
      <c r="AB789" s="786"/>
      <c r="AC789" s="654" t="s">
        <v>681</v>
      </c>
      <c r="AD789" s="655"/>
      <c r="AE789" s="655"/>
      <c r="AF789" s="655"/>
      <c r="AG789" s="656"/>
      <c r="AH789" s="648" t="s">
        <v>682</v>
      </c>
      <c r="AI789" s="649"/>
      <c r="AJ789" s="649"/>
      <c r="AK789" s="649"/>
      <c r="AL789" s="649"/>
      <c r="AM789" s="649"/>
      <c r="AN789" s="649"/>
      <c r="AO789" s="649"/>
      <c r="AP789" s="649"/>
      <c r="AQ789" s="649"/>
      <c r="AR789" s="649"/>
      <c r="AS789" s="649"/>
      <c r="AT789" s="650"/>
      <c r="AU789" s="367">
        <v>3.5</v>
      </c>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thickBot="1" x14ac:dyDescent="0.2">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50.6</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3.5</v>
      </c>
      <c r="AV799" s="813"/>
      <c r="AW799" s="813"/>
      <c r="AX799" s="815"/>
    </row>
    <row r="800" spans="1:51" ht="24.75" customHeight="1" x14ac:dyDescent="0.15">
      <c r="A800" s="615"/>
      <c r="B800" s="616"/>
      <c r="C800" s="616"/>
      <c r="D800" s="616"/>
      <c r="E800" s="616"/>
      <c r="F800" s="617"/>
      <c r="G800" s="579" t="s">
        <v>683</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686</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2</v>
      </c>
    </row>
    <row r="801" spans="1:51" ht="24.75"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2</v>
      </c>
    </row>
    <row r="802" spans="1:51" ht="24.75" customHeight="1" x14ac:dyDescent="0.15">
      <c r="A802" s="615"/>
      <c r="B802" s="616"/>
      <c r="C802" s="616"/>
      <c r="D802" s="616"/>
      <c r="E802" s="616"/>
      <c r="F802" s="617"/>
      <c r="G802" s="654" t="s">
        <v>684</v>
      </c>
      <c r="H802" s="655"/>
      <c r="I802" s="655"/>
      <c r="J802" s="655"/>
      <c r="K802" s="656"/>
      <c r="L802" s="648" t="s">
        <v>685</v>
      </c>
      <c r="M802" s="649"/>
      <c r="N802" s="649"/>
      <c r="O802" s="649"/>
      <c r="P802" s="649"/>
      <c r="Q802" s="649"/>
      <c r="R802" s="649"/>
      <c r="S802" s="649"/>
      <c r="T802" s="649"/>
      <c r="U802" s="649"/>
      <c r="V802" s="649"/>
      <c r="W802" s="649"/>
      <c r="X802" s="650"/>
      <c r="Y802" s="367">
        <v>5.5</v>
      </c>
      <c r="Z802" s="368"/>
      <c r="AA802" s="368"/>
      <c r="AB802" s="786"/>
      <c r="AC802" s="654" t="s">
        <v>709</v>
      </c>
      <c r="AD802" s="655"/>
      <c r="AE802" s="655"/>
      <c r="AF802" s="655"/>
      <c r="AG802" s="656"/>
      <c r="AH802" s="648" t="s">
        <v>700</v>
      </c>
      <c r="AI802" s="649"/>
      <c r="AJ802" s="649"/>
      <c r="AK802" s="649"/>
      <c r="AL802" s="649"/>
      <c r="AM802" s="649"/>
      <c r="AN802" s="649"/>
      <c r="AO802" s="649"/>
      <c r="AP802" s="649"/>
      <c r="AQ802" s="649"/>
      <c r="AR802" s="649"/>
      <c r="AS802" s="649"/>
      <c r="AT802" s="650"/>
      <c r="AU802" s="367">
        <v>2.4</v>
      </c>
      <c r="AV802" s="368"/>
      <c r="AW802" s="368"/>
      <c r="AX802" s="369"/>
      <c r="AY802">
        <f t="shared" ref="AY802:AY812" si="115">$AY$800</f>
        <v>2</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2</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2</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2</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2</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2</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2</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2</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2</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2</v>
      </c>
    </row>
    <row r="812" spans="1:51" ht="24.75"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5.5</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2.4</v>
      </c>
      <c r="AV812" s="813"/>
      <c r="AW812" s="813"/>
      <c r="AX812" s="815"/>
      <c r="AY812">
        <f t="shared" si="115"/>
        <v>2</v>
      </c>
    </row>
    <row r="813" spans="1:51" ht="24.75" customHeight="1" x14ac:dyDescent="0.15">
      <c r="A813" s="615"/>
      <c r="B813" s="616"/>
      <c r="C813" s="616"/>
      <c r="D813" s="616"/>
      <c r="E813" s="616"/>
      <c r="F813" s="617"/>
      <c r="G813" s="579" t="s">
        <v>687</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241</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1</v>
      </c>
    </row>
    <row r="814" spans="1:51" ht="24.75"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1</v>
      </c>
    </row>
    <row r="815" spans="1:51" ht="24.75" customHeight="1" x14ac:dyDescent="0.15">
      <c r="A815" s="615"/>
      <c r="B815" s="616"/>
      <c r="C815" s="616"/>
      <c r="D815" s="616"/>
      <c r="E815" s="616"/>
      <c r="F815" s="617"/>
      <c r="G815" s="654" t="s">
        <v>709</v>
      </c>
      <c r="H815" s="655"/>
      <c r="I815" s="655"/>
      <c r="J815" s="655"/>
      <c r="K815" s="656"/>
      <c r="L815" s="648" t="s">
        <v>710</v>
      </c>
      <c r="M815" s="649"/>
      <c r="N815" s="649"/>
      <c r="O815" s="649"/>
      <c r="P815" s="649"/>
      <c r="Q815" s="649"/>
      <c r="R815" s="649"/>
      <c r="S815" s="649"/>
      <c r="T815" s="649"/>
      <c r="U815" s="649"/>
      <c r="V815" s="649"/>
      <c r="W815" s="649"/>
      <c r="X815" s="650"/>
      <c r="Y815" s="367">
        <v>2.7</v>
      </c>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1</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1</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1</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1</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1</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1</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1</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1</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1</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1</v>
      </c>
    </row>
    <row r="825" spans="1:51" ht="24.75" customHeight="1" x14ac:dyDescent="0.15">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2.7</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1</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262</v>
      </c>
      <c r="AM839" s="261"/>
      <c r="AN839" s="261"/>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280</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688</v>
      </c>
      <c r="D845" s="328"/>
      <c r="E845" s="328"/>
      <c r="F845" s="328"/>
      <c r="G845" s="328"/>
      <c r="H845" s="328"/>
      <c r="I845" s="328"/>
      <c r="J845" s="329">
        <v>9010001018924</v>
      </c>
      <c r="K845" s="330"/>
      <c r="L845" s="330"/>
      <c r="M845" s="330"/>
      <c r="N845" s="330"/>
      <c r="O845" s="330"/>
      <c r="P845" s="344" t="s">
        <v>678</v>
      </c>
      <c r="Q845" s="331"/>
      <c r="R845" s="331"/>
      <c r="S845" s="331"/>
      <c r="T845" s="331"/>
      <c r="U845" s="331"/>
      <c r="V845" s="331"/>
      <c r="W845" s="331"/>
      <c r="X845" s="331"/>
      <c r="Y845" s="332">
        <v>50.6</v>
      </c>
      <c r="Z845" s="333"/>
      <c r="AA845" s="333"/>
      <c r="AB845" s="334"/>
      <c r="AC845" s="335" t="s">
        <v>736</v>
      </c>
      <c r="AD845" s="336"/>
      <c r="AE845" s="336"/>
      <c r="AF845" s="336"/>
      <c r="AG845" s="336"/>
      <c r="AH845" s="351" t="s">
        <v>735</v>
      </c>
      <c r="AI845" s="352"/>
      <c r="AJ845" s="352"/>
      <c r="AK845" s="352"/>
      <c r="AL845" s="339" t="s">
        <v>735</v>
      </c>
      <c r="AM845" s="340"/>
      <c r="AN845" s="340"/>
      <c r="AO845" s="341"/>
      <c r="AP845" s="342" t="s">
        <v>674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280</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688</v>
      </c>
      <c r="D878" s="328"/>
      <c r="E878" s="328"/>
      <c r="F878" s="328"/>
      <c r="G878" s="328"/>
      <c r="H878" s="328"/>
      <c r="I878" s="328"/>
      <c r="J878" s="329">
        <v>9010001018924</v>
      </c>
      <c r="K878" s="330"/>
      <c r="L878" s="330"/>
      <c r="M878" s="330"/>
      <c r="N878" s="330"/>
      <c r="O878" s="330"/>
      <c r="P878" s="344" t="s">
        <v>682</v>
      </c>
      <c r="Q878" s="331"/>
      <c r="R878" s="331"/>
      <c r="S878" s="331"/>
      <c r="T878" s="331"/>
      <c r="U878" s="331"/>
      <c r="V878" s="331"/>
      <c r="W878" s="331"/>
      <c r="X878" s="331"/>
      <c r="Y878" s="332">
        <v>3.5</v>
      </c>
      <c r="Z878" s="333"/>
      <c r="AA878" s="333"/>
      <c r="AB878" s="334"/>
      <c r="AC878" s="335" t="s">
        <v>285</v>
      </c>
      <c r="AD878" s="336"/>
      <c r="AE878" s="336"/>
      <c r="AF878" s="336"/>
      <c r="AG878" s="336"/>
      <c r="AH878" s="351">
        <v>1</v>
      </c>
      <c r="AI878" s="352"/>
      <c r="AJ878" s="352"/>
      <c r="AK878" s="352"/>
      <c r="AL878" s="339">
        <v>93</v>
      </c>
      <c r="AM878" s="340"/>
      <c r="AN878" s="340"/>
      <c r="AO878" s="341"/>
      <c r="AP878" s="342" t="s">
        <v>674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280</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66" customHeight="1" x14ac:dyDescent="0.15">
      <c r="A911" s="355">
        <v>1</v>
      </c>
      <c r="B911" s="355">
        <v>1</v>
      </c>
      <c r="C911" s="343" t="s">
        <v>689</v>
      </c>
      <c r="D911" s="328"/>
      <c r="E911" s="328"/>
      <c r="F911" s="328"/>
      <c r="G911" s="328"/>
      <c r="H911" s="328"/>
      <c r="I911" s="328"/>
      <c r="J911" s="329">
        <v>4010601038772</v>
      </c>
      <c r="K911" s="330"/>
      <c r="L911" s="330"/>
      <c r="M911" s="330"/>
      <c r="N911" s="330"/>
      <c r="O911" s="330"/>
      <c r="P911" s="344" t="s">
        <v>695</v>
      </c>
      <c r="Q911" s="331"/>
      <c r="R911" s="331"/>
      <c r="S911" s="331"/>
      <c r="T911" s="331"/>
      <c r="U911" s="331"/>
      <c r="V911" s="331"/>
      <c r="W911" s="331"/>
      <c r="X911" s="331"/>
      <c r="Y911" s="332">
        <v>5.5</v>
      </c>
      <c r="Z911" s="333"/>
      <c r="AA911" s="333"/>
      <c r="AB911" s="334"/>
      <c r="AC911" s="335" t="s">
        <v>284</v>
      </c>
      <c r="AD911" s="336"/>
      <c r="AE911" s="336"/>
      <c r="AF911" s="336"/>
      <c r="AG911" s="336"/>
      <c r="AH911" s="351">
        <v>6</v>
      </c>
      <c r="AI911" s="352"/>
      <c r="AJ911" s="352"/>
      <c r="AK911" s="352"/>
      <c r="AL911" s="339">
        <v>69</v>
      </c>
      <c r="AM911" s="340"/>
      <c r="AN911" s="340"/>
      <c r="AO911" s="341"/>
      <c r="AP911" s="342" t="s">
        <v>728</v>
      </c>
      <c r="AQ911" s="342"/>
      <c r="AR911" s="342"/>
      <c r="AS911" s="342"/>
      <c r="AT911" s="342"/>
      <c r="AU911" s="342"/>
      <c r="AV911" s="342"/>
      <c r="AW911" s="342"/>
      <c r="AX911" s="342"/>
      <c r="AY911">
        <f t="shared" si="119"/>
        <v>1</v>
      </c>
    </row>
    <row r="912" spans="1:51" ht="66" customHeight="1" x14ac:dyDescent="0.15">
      <c r="A912" s="355">
        <v>2</v>
      </c>
      <c r="B912" s="355">
        <v>1</v>
      </c>
      <c r="C912" s="343" t="s">
        <v>690</v>
      </c>
      <c r="D912" s="328"/>
      <c r="E912" s="328"/>
      <c r="F912" s="328"/>
      <c r="G912" s="328"/>
      <c r="H912" s="328"/>
      <c r="I912" s="328"/>
      <c r="J912" s="329">
        <v>4011401002621</v>
      </c>
      <c r="K912" s="330"/>
      <c r="L912" s="330"/>
      <c r="M912" s="330"/>
      <c r="N912" s="330"/>
      <c r="O912" s="330"/>
      <c r="P912" s="344" t="s">
        <v>696</v>
      </c>
      <c r="Q912" s="331"/>
      <c r="R912" s="331"/>
      <c r="S912" s="331"/>
      <c r="T912" s="331"/>
      <c r="U912" s="331"/>
      <c r="V912" s="331"/>
      <c r="W912" s="331"/>
      <c r="X912" s="331"/>
      <c r="Y912" s="332">
        <v>4.8</v>
      </c>
      <c r="Z912" s="333"/>
      <c r="AA912" s="333"/>
      <c r="AB912" s="334"/>
      <c r="AC912" s="335" t="s">
        <v>284</v>
      </c>
      <c r="AD912" s="336"/>
      <c r="AE912" s="336"/>
      <c r="AF912" s="336"/>
      <c r="AG912" s="336"/>
      <c r="AH912" s="351">
        <v>2</v>
      </c>
      <c r="AI912" s="352"/>
      <c r="AJ912" s="352"/>
      <c r="AK912" s="352"/>
      <c r="AL912" s="339">
        <v>89</v>
      </c>
      <c r="AM912" s="340"/>
      <c r="AN912" s="340"/>
      <c r="AO912" s="341"/>
      <c r="AP912" s="342" t="s">
        <v>728</v>
      </c>
      <c r="AQ912" s="342"/>
      <c r="AR912" s="342"/>
      <c r="AS912" s="342"/>
      <c r="AT912" s="342"/>
      <c r="AU912" s="342"/>
      <c r="AV912" s="342"/>
      <c r="AW912" s="342"/>
      <c r="AX912" s="342"/>
      <c r="AY912">
        <f>COUNTA($C$912)</f>
        <v>1</v>
      </c>
    </row>
    <row r="913" spans="1:51" ht="66" customHeight="1" x14ac:dyDescent="0.15">
      <c r="A913" s="355">
        <v>3</v>
      </c>
      <c r="B913" s="355">
        <v>1</v>
      </c>
      <c r="C913" s="343" t="s">
        <v>691</v>
      </c>
      <c r="D913" s="328"/>
      <c r="E913" s="328"/>
      <c r="F913" s="328"/>
      <c r="G913" s="328"/>
      <c r="H913" s="328"/>
      <c r="I913" s="328"/>
      <c r="J913" s="329">
        <v>6011205000217</v>
      </c>
      <c r="K913" s="330"/>
      <c r="L913" s="330"/>
      <c r="M913" s="330"/>
      <c r="N913" s="330"/>
      <c r="O913" s="330"/>
      <c r="P913" s="344" t="s">
        <v>697</v>
      </c>
      <c r="Q913" s="331"/>
      <c r="R913" s="331"/>
      <c r="S913" s="331"/>
      <c r="T913" s="331"/>
      <c r="U913" s="331"/>
      <c r="V913" s="331"/>
      <c r="W913" s="331"/>
      <c r="X913" s="331"/>
      <c r="Y913" s="332">
        <v>3.7</v>
      </c>
      <c r="Z913" s="333"/>
      <c r="AA913" s="333"/>
      <c r="AB913" s="334"/>
      <c r="AC913" s="335" t="s">
        <v>290</v>
      </c>
      <c r="AD913" s="336"/>
      <c r="AE913" s="336"/>
      <c r="AF913" s="336"/>
      <c r="AG913" s="336"/>
      <c r="AH913" s="337" t="s">
        <v>728</v>
      </c>
      <c r="AI913" s="338"/>
      <c r="AJ913" s="338"/>
      <c r="AK913" s="338"/>
      <c r="AL913" s="339">
        <v>100</v>
      </c>
      <c r="AM913" s="340"/>
      <c r="AN913" s="340"/>
      <c r="AO913" s="341"/>
      <c r="AP913" s="342" t="s">
        <v>728</v>
      </c>
      <c r="AQ913" s="342"/>
      <c r="AR913" s="342"/>
      <c r="AS913" s="342"/>
      <c r="AT913" s="342"/>
      <c r="AU913" s="342"/>
      <c r="AV913" s="342"/>
      <c r="AW913" s="342"/>
      <c r="AX913" s="342"/>
      <c r="AY913">
        <f>COUNTA($C$913)</f>
        <v>1</v>
      </c>
    </row>
    <row r="914" spans="1:51" ht="66" customHeight="1" x14ac:dyDescent="0.15">
      <c r="A914" s="355">
        <v>4</v>
      </c>
      <c r="B914" s="355">
        <v>1</v>
      </c>
      <c r="C914" s="343" t="s">
        <v>688</v>
      </c>
      <c r="D914" s="328"/>
      <c r="E914" s="328"/>
      <c r="F914" s="328"/>
      <c r="G914" s="328"/>
      <c r="H914" s="328"/>
      <c r="I914" s="328"/>
      <c r="J914" s="329">
        <v>9010001018924</v>
      </c>
      <c r="K914" s="330"/>
      <c r="L914" s="330"/>
      <c r="M914" s="330"/>
      <c r="N914" s="330"/>
      <c r="O914" s="330"/>
      <c r="P914" s="344" t="s">
        <v>698</v>
      </c>
      <c r="Q914" s="331"/>
      <c r="R914" s="331"/>
      <c r="S914" s="331"/>
      <c r="T914" s="331"/>
      <c r="U914" s="331"/>
      <c r="V914" s="331"/>
      <c r="W914" s="331"/>
      <c r="X914" s="331"/>
      <c r="Y914" s="332">
        <v>3</v>
      </c>
      <c r="Z914" s="333"/>
      <c r="AA914" s="333"/>
      <c r="AB914" s="334"/>
      <c r="AC914" s="335" t="s">
        <v>290</v>
      </c>
      <c r="AD914" s="336"/>
      <c r="AE914" s="336"/>
      <c r="AF914" s="336"/>
      <c r="AG914" s="336"/>
      <c r="AH914" s="337" t="s">
        <v>728</v>
      </c>
      <c r="AI914" s="338"/>
      <c r="AJ914" s="338"/>
      <c r="AK914" s="338"/>
      <c r="AL914" s="339">
        <v>100</v>
      </c>
      <c r="AM914" s="340"/>
      <c r="AN914" s="340"/>
      <c r="AO914" s="341"/>
      <c r="AP914" s="342" t="s">
        <v>728</v>
      </c>
      <c r="AQ914" s="342"/>
      <c r="AR914" s="342"/>
      <c r="AS914" s="342"/>
      <c r="AT914" s="342"/>
      <c r="AU914" s="342"/>
      <c r="AV914" s="342"/>
      <c r="AW914" s="342"/>
      <c r="AX914" s="342"/>
      <c r="AY914">
        <f>COUNTA($C$914)</f>
        <v>1</v>
      </c>
    </row>
    <row r="915" spans="1:51" ht="66" customHeight="1" x14ac:dyDescent="0.15">
      <c r="A915" s="355">
        <v>5</v>
      </c>
      <c r="B915" s="355">
        <v>1</v>
      </c>
      <c r="C915" s="343" t="s">
        <v>692</v>
      </c>
      <c r="D915" s="328"/>
      <c r="E915" s="328"/>
      <c r="F915" s="328"/>
      <c r="G915" s="328"/>
      <c r="H915" s="328"/>
      <c r="I915" s="328"/>
      <c r="J915" s="329">
        <v>1012301009957</v>
      </c>
      <c r="K915" s="330"/>
      <c r="L915" s="330"/>
      <c r="M915" s="330"/>
      <c r="N915" s="330"/>
      <c r="O915" s="330"/>
      <c r="P915" s="344" t="s">
        <v>699</v>
      </c>
      <c r="Q915" s="331"/>
      <c r="R915" s="331"/>
      <c r="S915" s="331"/>
      <c r="T915" s="331"/>
      <c r="U915" s="331"/>
      <c r="V915" s="331"/>
      <c r="W915" s="331"/>
      <c r="X915" s="331"/>
      <c r="Y915" s="332">
        <v>1</v>
      </c>
      <c r="Z915" s="333"/>
      <c r="AA915" s="333"/>
      <c r="AB915" s="334"/>
      <c r="AC915" s="335" t="s">
        <v>290</v>
      </c>
      <c r="AD915" s="336"/>
      <c r="AE915" s="336"/>
      <c r="AF915" s="336"/>
      <c r="AG915" s="336"/>
      <c r="AH915" s="337" t="s">
        <v>728</v>
      </c>
      <c r="AI915" s="338"/>
      <c r="AJ915" s="338"/>
      <c r="AK915" s="338"/>
      <c r="AL915" s="339">
        <v>100</v>
      </c>
      <c r="AM915" s="340"/>
      <c r="AN915" s="340"/>
      <c r="AO915" s="341"/>
      <c r="AP915" s="342" t="s">
        <v>728</v>
      </c>
      <c r="AQ915" s="342"/>
      <c r="AR915" s="342"/>
      <c r="AS915" s="342"/>
      <c r="AT915" s="342"/>
      <c r="AU915" s="342"/>
      <c r="AV915" s="342"/>
      <c r="AW915" s="342"/>
      <c r="AX915" s="342"/>
      <c r="AY915">
        <f>COUNTA($C$915)</f>
        <v>1</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280</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66" customHeight="1" x14ac:dyDescent="0.15">
      <c r="A944" s="355">
        <v>1</v>
      </c>
      <c r="B944" s="355">
        <v>1</v>
      </c>
      <c r="C944" s="343" t="s">
        <v>693</v>
      </c>
      <c r="D944" s="328"/>
      <c r="E944" s="328"/>
      <c r="F944" s="328"/>
      <c r="G944" s="328"/>
      <c r="H944" s="328"/>
      <c r="I944" s="328"/>
      <c r="J944" s="329">
        <v>6010001021699</v>
      </c>
      <c r="K944" s="330"/>
      <c r="L944" s="330"/>
      <c r="M944" s="330"/>
      <c r="N944" s="330"/>
      <c r="O944" s="330"/>
      <c r="P944" s="344" t="s">
        <v>700</v>
      </c>
      <c r="Q944" s="331"/>
      <c r="R944" s="331"/>
      <c r="S944" s="331"/>
      <c r="T944" s="331"/>
      <c r="U944" s="331"/>
      <c r="V944" s="331"/>
      <c r="W944" s="331"/>
      <c r="X944" s="331"/>
      <c r="Y944" s="332">
        <v>2.4</v>
      </c>
      <c r="Z944" s="333"/>
      <c r="AA944" s="333"/>
      <c r="AB944" s="334"/>
      <c r="AC944" s="335" t="s">
        <v>290</v>
      </c>
      <c r="AD944" s="336"/>
      <c r="AE944" s="336"/>
      <c r="AF944" s="336"/>
      <c r="AG944" s="336"/>
      <c r="AH944" s="351" t="s">
        <v>728</v>
      </c>
      <c r="AI944" s="352"/>
      <c r="AJ944" s="352"/>
      <c r="AK944" s="352"/>
      <c r="AL944" s="339">
        <v>100</v>
      </c>
      <c r="AM944" s="340"/>
      <c r="AN944" s="340"/>
      <c r="AO944" s="341"/>
      <c r="AP944" s="342" t="s">
        <v>728</v>
      </c>
      <c r="AQ944" s="342"/>
      <c r="AR944" s="342"/>
      <c r="AS944" s="342"/>
      <c r="AT944" s="342"/>
      <c r="AU944" s="342"/>
      <c r="AV944" s="342"/>
      <c r="AW944" s="342"/>
      <c r="AX944" s="342"/>
      <c r="AY944">
        <f t="shared" si="120"/>
        <v>1</v>
      </c>
    </row>
    <row r="945" spans="1:51" ht="66" customHeight="1" x14ac:dyDescent="0.15">
      <c r="A945" s="355">
        <v>2</v>
      </c>
      <c r="B945" s="355">
        <v>1</v>
      </c>
      <c r="C945" s="343" t="s">
        <v>694</v>
      </c>
      <c r="D945" s="328"/>
      <c r="E945" s="328"/>
      <c r="F945" s="328"/>
      <c r="G945" s="328"/>
      <c r="H945" s="328"/>
      <c r="I945" s="328"/>
      <c r="J945" s="329">
        <v>5010405010423</v>
      </c>
      <c r="K945" s="330"/>
      <c r="L945" s="330"/>
      <c r="M945" s="330"/>
      <c r="N945" s="330"/>
      <c r="O945" s="330"/>
      <c r="P945" s="344" t="s">
        <v>701</v>
      </c>
      <c r="Q945" s="331"/>
      <c r="R945" s="331"/>
      <c r="S945" s="331"/>
      <c r="T945" s="331"/>
      <c r="U945" s="331"/>
      <c r="V945" s="331"/>
      <c r="W945" s="331"/>
      <c r="X945" s="331"/>
      <c r="Y945" s="332">
        <v>1.8</v>
      </c>
      <c r="Z945" s="333"/>
      <c r="AA945" s="333"/>
      <c r="AB945" s="334"/>
      <c r="AC945" s="335" t="s">
        <v>290</v>
      </c>
      <c r="AD945" s="336"/>
      <c r="AE945" s="336"/>
      <c r="AF945" s="336"/>
      <c r="AG945" s="336"/>
      <c r="AH945" s="351" t="s">
        <v>728</v>
      </c>
      <c r="AI945" s="352"/>
      <c r="AJ945" s="352"/>
      <c r="AK945" s="352"/>
      <c r="AL945" s="339">
        <v>100</v>
      </c>
      <c r="AM945" s="340"/>
      <c r="AN945" s="340"/>
      <c r="AO945" s="341"/>
      <c r="AP945" s="342" t="s">
        <v>728</v>
      </c>
      <c r="AQ945" s="342"/>
      <c r="AR945" s="342"/>
      <c r="AS945" s="342"/>
      <c r="AT945" s="342"/>
      <c r="AU945" s="342"/>
      <c r="AV945" s="342"/>
      <c r="AW945" s="342"/>
      <c r="AX945" s="342"/>
      <c r="AY945">
        <f>COUNTA($C$945)</f>
        <v>1</v>
      </c>
    </row>
    <row r="946" spans="1:51" ht="66" customHeight="1" x14ac:dyDescent="0.15">
      <c r="A946" s="355">
        <v>3</v>
      </c>
      <c r="B946" s="355">
        <v>1</v>
      </c>
      <c r="C946" s="343" t="s">
        <v>711</v>
      </c>
      <c r="D946" s="328"/>
      <c r="E946" s="328"/>
      <c r="F946" s="328"/>
      <c r="G946" s="328"/>
      <c r="H946" s="328"/>
      <c r="I946" s="328"/>
      <c r="J946" s="329">
        <v>5010601000566</v>
      </c>
      <c r="K946" s="330"/>
      <c r="L946" s="330"/>
      <c r="M946" s="330"/>
      <c r="N946" s="330"/>
      <c r="O946" s="330"/>
      <c r="P946" s="344" t="s">
        <v>702</v>
      </c>
      <c r="Q946" s="331"/>
      <c r="R946" s="331"/>
      <c r="S946" s="331"/>
      <c r="T946" s="331"/>
      <c r="U946" s="331"/>
      <c r="V946" s="331"/>
      <c r="W946" s="331"/>
      <c r="X946" s="331"/>
      <c r="Y946" s="332">
        <v>0.4</v>
      </c>
      <c r="Z946" s="333"/>
      <c r="AA946" s="333"/>
      <c r="AB946" s="334"/>
      <c r="AC946" s="335" t="s">
        <v>290</v>
      </c>
      <c r="AD946" s="336"/>
      <c r="AE946" s="336"/>
      <c r="AF946" s="336"/>
      <c r="AG946" s="336"/>
      <c r="AH946" s="337" t="s">
        <v>728</v>
      </c>
      <c r="AI946" s="338"/>
      <c r="AJ946" s="338"/>
      <c r="AK946" s="338"/>
      <c r="AL946" s="339" t="s">
        <v>728</v>
      </c>
      <c r="AM946" s="340"/>
      <c r="AN946" s="340"/>
      <c r="AO946" s="341"/>
      <c r="AP946" s="342" t="s">
        <v>728</v>
      </c>
      <c r="AQ946" s="342"/>
      <c r="AR946" s="342"/>
      <c r="AS946" s="342"/>
      <c r="AT946" s="342"/>
      <c r="AU946" s="342"/>
      <c r="AV946" s="342"/>
      <c r="AW946" s="342"/>
      <c r="AX946" s="342"/>
      <c r="AY946">
        <f>COUNTA($C$946)</f>
        <v>1</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280</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55">
        <v>1</v>
      </c>
      <c r="B977" s="355">
        <v>1</v>
      </c>
      <c r="C977" s="343" t="s">
        <v>693</v>
      </c>
      <c r="D977" s="328"/>
      <c r="E977" s="328"/>
      <c r="F977" s="328"/>
      <c r="G977" s="328"/>
      <c r="H977" s="328"/>
      <c r="I977" s="328"/>
      <c r="J977" s="329">
        <v>6010001021699</v>
      </c>
      <c r="K977" s="330"/>
      <c r="L977" s="330"/>
      <c r="M977" s="330"/>
      <c r="N977" s="330"/>
      <c r="O977" s="330"/>
      <c r="P977" s="344" t="s">
        <v>703</v>
      </c>
      <c r="Q977" s="331"/>
      <c r="R977" s="331"/>
      <c r="S977" s="331"/>
      <c r="T977" s="331"/>
      <c r="U977" s="331"/>
      <c r="V977" s="331"/>
      <c r="W977" s="331"/>
      <c r="X977" s="331"/>
      <c r="Y977" s="332">
        <v>2.7</v>
      </c>
      <c r="Z977" s="333"/>
      <c r="AA977" s="333"/>
      <c r="AB977" s="334"/>
      <c r="AC977" s="335" t="s">
        <v>290</v>
      </c>
      <c r="AD977" s="336"/>
      <c r="AE977" s="336"/>
      <c r="AF977" s="336"/>
      <c r="AG977" s="336"/>
      <c r="AH977" s="351" t="s">
        <v>728</v>
      </c>
      <c r="AI977" s="352"/>
      <c r="AJ977" s="352"/>
      <c r="AK977" s="352"/>
      <c r="AL977" s="339">
        <v>100</v>
      </c>
      <c r="AM977" s="340"/>
      <c r="AN977" s="340"/>
      <c r="AO977" s="341"/>
      <c r="AP977" s="342" t="s">
        <v>728</v>
      </c>
      <c r="AQ977" s="342"/>
      <c r="AR977" s="342"/>
      <c r="AS977" s="342"/>
      <c r="AT977" s="342"/>
      <c r="AU977" s="342"/>
      <c r="AV977" s="342"/>
      <c r="AW977" s="342"/>
      <c r="AX977" s="342"/>
      <c r="AY977">
        <f t="shared" si="121"/>
        <v>1</v>
      </c>
    </row>
    <row r="978" spans="1:51" ht="30" customHeight="1" x14ac:dyDescent="0.15">
      <c r="A978" s="355">
        <v>2</v>
      </c>
      <c r="B978" s="355">
        <v>1</v>
      </c>
      <c r="C978" s="343" t="s">
        <v>711</v>
      </c>
      <c r="D978" s="328"/>
      <c r="E978" s="328"/>
      <c r="F978" s="328"/>
      <c r="G978" s="328"/>
      <c r="H978" s="328"/>
      <c r="I978" s="328"/>
      <c r="J978" s="329">
        <v>5010601000566</v>
      </c>
      <c r="K978" s="330"/>
      <c r="L978" s="330"/>
      <c r="M978" s="330"/>
      <c r="N978" s="330"/>
      <c r="O978" s="330"/>
      <c r="P978" s="344" t="s">
        <v>704</v>
      </c>
      <c r="Q978" s="331"/>
      <c r="R978" s="331"/>
      <c r="S978" s="331"/>
      <c r="T978" s="331"/>
      <c r="U978" s="331"/>
      <c r="V978" s="331"/>
      <c r="W978" s="331"/>
      <c r="X978" s="331"/>
      <c r="Y978" s="332">
        <v>0.7</v>
      </c>
      <c r="Z978" s="333"/>
      <c r="AA978" s="333"/>
      <c r="AB978" s="334"/>
      <c r="AC978" s="335" t="s">
        <v>290</v>
      </c>
      <c r="AD978" s="336"/>
      <c r="AE978" s="336"/>
      <c r="AF978" s="336"/>
      <c r="AG978" s="336"/>
      <c r="AH978" s="351" t="s">
        <v>728</v>
      </c>
      <c r="AI978" s="352"/>
      <c r="AJ978" s="352"/>
      <c r="AK978" s="352"/>
      <c r="AL978" s="339" t="s">
        <v>728</v>
      </c>
      <c r="AM978" s="340"/>
      <c r="AN978" s="340"/>
      <c r="AO978" s="341"/>
      <c r="AP978" s="342" t="s">
        <v>728</v>
      </c>
      <c r="AQ978" s="342"/>
      <c r="AR978" s="342"/>
      <c r="AS978" s="342"/>
      <c r="AT978" s="342"/>
      <c r="AU978" s="342"/>
      <c r="AV978" s="342"/>
      <c r="AW978" s="342"/>
      <c r="AX978" s="342"/>
      <c r="AY978">
        <f>COUNTA($C$978)</f>
        <v>1</v>
      </c>
    </row>
    <row r="979" spans="1:51" ht="30" customHeight="1" x14ac:dyDescent="0.15">
      <c r="A979" s="355">
        <v>3</v>
      </c>
      <c r="B979" s="355">
        <v>1</v>
      </c>
      <c r="C979" s="343" t="s">
        <v>705</v>
      </c>
      <c r="D979" s="328"/>
      <c r="E979" s="328"/>
      <c r="F979" s="328"/>
      <c r="G979" s="328"/>
      <c r="H979" s="328"/>
      <c r="I979" s="328"/>
      <c r="J979" s="329">
        <v>2011105001632</v>
      </c>
      <c r="K979" s="330"/>
      <c r="L979" s="330"/>
      <c r="M979" s="330"/>
      <c r="N979" s="330"/>
      <c r="O979" s="330"/>
      <c r="P979" s="344" t="s">
        <v>706</v>
      </c>
      <c r="Q979" s="331"/>
      <c r="R979" s="331"/>
      <c r="S979" s="331"/>
      <c r="T979" s="331"/>
      <c r="U979" s="331"/>
      <c r="V979" s="331"/>
      <c r="W979" s="331"/>
      <c r="X979" s="331"/>
      <c r="Y979" s="332">
        <v>0.5</v>
      </c>
      <c r="Z979" s="333"/>
      <c r="AA979" s="333"/>
      <c r="AB979" s="334"/>
      <c r="AC979" s="335" t="s">
        <v>290</v>
      </c>
      <c r="AD979" s="336"/>
      <c r="AE979" s="336"/>
      <c r="AF979" s="336"/>
      <c r="AG979" s="336"/>
      <c r="AH979" s="337" t="s">
        <v>728</v>
      </c>
      <c r="AI979" s="338"/>
      <c r="AJ979" s="338"/>
      <c r="AK979" s="338"/>
      <c r="AL979" s="339" t="s">
        <v>728</v>
      </c>
      <c r="AM979" s="340"/>
      <c r="AN979" s="340"/>
      <c r="AO979" s="341"/>
      <c r="AP979" s="342" t="s">
        <v>728</v>
      </c>
      <c r="AQ979" s="342"/>
      <c r="AR979" s="342"/>
      <c r="AS979" s="342"/>
      <c r="AT979" s="342"/>
      <c r="AU979" s="342"/>
      <c r="AV979" s="342"/>
      <c r="AW979" s="342"/>
      <c r="AX979" s="342"/>
      <c r="AY979">
        <f>COUNTA($C$979)</f>
        <v>1</v>
      </c>
    </row>
    <row r="980" spans="1:51" ht="30" customHeight="1" x14ac:dyDescent="0.15">
      <c r="A980" s="355">
        <v>4</v>
      </c>
      <c r="B980" s="355">
        <v>1</v>
      </c>
      <c r="C980" s="343" t="s">
        <v>707</v>
      </c>
      <c r="D980" s="328"/>
      <c r="E980" s="328"/>
      <c r="F980" s="328"/>
      <c r="G980" s="328"/>
      <c r="H980" s="328"/>
      <c r="I980" s="328"/>
      <c r="J980" s="329">
        <v>6010405003434</v>
      </c>
      <c r="K980" s="330"/>
      <c r="L980" s="330"/>
      <c r="M980" s="330"/>
      <c r="N980" s="330"/>
      <c r="O980" s="330"/>
      <c r="P980" s="344" t="s">
        <v>708</v>
      </c>
      <c r="Q980" s="331"/>
      <c r="R980" s="331"/>
      <c r="S980" s="331"/>
      <c r="T980" s="331"/>
      <c r="U980" s="331"/>
      <c r="V980" s="331"/>
      <c r="W980" s="331"/>
      <c r="X980" s="331"/>
      <c r="Y980" s="332">
        <v>0.1</v>
      </c>
      <c r="Z980" s="333"/>
      <c r="AA980" s="333"/>
      <c r="AB980" s="334"/>
      <c r="AC980" s="335" t="s">
        <v>290</v>
      </c>
      <c r="AD980" s="336"/>
      <c r="AE980" s="336"/>
      <c r="AF980" s="336"/>
      <c r="AG980" s="336"/>
      <c r="AH980" s="337" t="s">
        <v>728</v>
      </c>
      <c r="AI980" s="338"/>
      <c r="AJ980" s="338"/>
      <c r="AK980" s="338"/>
      <c r="AL980" s="339" t="s">
        <v>728</v>
      </c>
      <c r="AM980" s="340"/>
      <c r="AN980" s="340"/>
      <c r="AO980" s="341"/>
      <c r="AP980" s="342" t="s">
        <v>728</v>
      </c>
      <c r="AQ980" s="342"/>
      <c r="AR980" s="342"/>
      <c r="AS980" s="342"/>
      <c r="AT980" s="342"/>
      <c r="AU980" s="342"/>
      <c r="AV980" s="342"/>
      <c r="AW980" s="342"/>
      <c r="AX980" s="342"/>
      <c r="AY980">
        <f>COUNTA($C$980)</f>
        <v>1</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280</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280</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280</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247</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262</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248</v>
      </c>
      <c r="AQ1109" s="350"/>
      <c r="AR1109" s="350"/>
      <c r="AS1109" s="350"/>
      <c r="AT1109" s="350"/>
      <c r="AU1109" s="350"/>
      <c r="AV1109" s="350"/>
      <c r="AW1109" s="350"/>
      <c r="AX1109" s="350"/>
    </row>
    <row r="1110" spans="1:51" ht="65.099999999999994" customHeight="1" x14ac:dyDescent="0.15">
      <c r="A1110" s="355">
        <v>1</v>
      </c>
      <c r="B1110" s="355">
        <v>1</v>
      </c>
      <c r="C1110" s="353" t="s">
        <v>730</v>
      </c>
      <c r="D1110" s="353"/>
      <c r="E1110" s="135" t="s">
        <v>731</v>
      </c>
      <c r="F1110" s="354"/>
      <c r="G1110" s="354"/>
      <c r="H1110" s="354"/>
      <c r="I1110" s="354"/>
      <c r="J1110" s="329">
        <v>9010001018924</v>
      </c>
      <c r="K1110" s="330"/>
      <c r="L1110" s="330"/>
      <c r="M1110" s="330"/>
      <c r="N1110" s="330"/>
      <c r="O1110" s="330"/>
      <c r="P1110" s="344" t="s">
        <v>729</v>
      </c>
      <c r="Q1110" s="331"/>
      <c r="R1110" s="331"/>
      <c r="S1110" s="331"/>
      <c r="T1110" s="331"/>
      <c r="U1110" s="331"/>
      <c r="V1110" s="331"/>
      <c r="W1110" s="331"/>
      <c r="X1110" s="331"/>
      <c r="Y1110" s="332">
        <v>253</v>
      </c>
      <c r="Z1110" s="333"/>
      <c r="AA1110" s="333"/>
      <c r="AB1110" s="334"/>
      <c r="AC1110" s="335" t="s">
        <v>285</v>
      </c>
      <c r="AD1110" s="336"/>
      <c r="AE1110" s="336"/>
      <c r="AF1110" s="336"/>
      <c r="AG1110" s="336"/>
      <c r="AH1110" s="337">
        <v>1</v>
      </c>
      <c r="AI1110" s="338"/>
      <c r="AJ1110" s="338"/>
      <c r="AK1110" s="338"/>
      <c r="AL1110" s="339">
        <v>97</v>
      </c>
      <c r="AM1110" s="340"/>
      <c r="AN1110" s="340"/>
      <c r="AO1110" s="341"/>
      <c r="AP1110" s="342" t="s">
        <v>728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3" max="16383" man="1"/>
    <brk id="699" max="16383" man="1"/>
    <brk id="727" max="16383" man="1"/>
    <brk id="786" max="16383" man="1"/>
    <brk id="94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672</v>
      </c>
      <c r="H2" s="13" t="str">
        <f>IF(G2="","",F2)</f>
        <v>一般会計</v>
      </c>
      <c r="I2" s="13" t="str">
        <f>IF(H2="","",IF(I1&lt;&gt;"",CONCATENATE(I1,"、",H2),H2))</f>
        <v>一般会計</v>
      </c>
      <c r="K2" s="14" t="s">
        <v>102</v>
      </c>
      <c r="L2" s="15" t="s">
        <v>672</v>
      </c>
      <c r="M2" s="13" t="str">
        <f>IF(L2="","",K2)</f>
        <v>社会保障</v>
      </c>
      <c r="N2" s="13" t="str">
        <f>IF(M2="","",IF(N1&lt;&gt;"",CONCATENATE(N1,"、",M2),M2))</f>
        <v>社会保障</v>
      </c>
      <c r="O2" s="13"/>
      <c r="P2" s="12" t="s">
        <v>73</v>
      </c>
      <c r="Q2" s="17" t="s">
        <v>672</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672</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586</v>
      </c>
      <c r="W4" s="32" t="s">
        <v>150</v>
      </c>
      <c r="Y4" s="32" t="s">
        <v>330</v>
      </c>
      <c r="Z4" s="32" t="s">
        <v>461</v>
      </c>
      <c r="AA4" s="79" t="s">
        <v>424</v>
      </c>
      <c r="AB4" s="79" t="s">
        <v>555</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社会保障</v>
      </c>
      <c r="O10" s="13"/>
      <c r="P10" s="13" t="str">
        <f>S8</f>
        <v>直接実施、委託・請負</v>
      </c>
      <c r="Q10" s="19"/>
      <c r="T10" s="13"/>
      <c r="W10" s="32" t="s">
        <v>155</v>
      </c>
      <c r="Y10" s="32" t="s">
        <v>336</v>
      </c>
      <c r="Z10" s="32" t="s">
        <v>467</v>
      </c>
      <c r="AA10" s="79" t="s">
        <v>430</v>
      </c>
      <c r="AB10" s="79" t="s">
        <v>561</v>
      </c>
      <c r="AC10" s="31"/>
      <c r="AD10" s="31"/>
      <c r="AE10" s="31"/>
      <c r="AF10" s="30"/>
      <c r="AG10" s="44" t="s">
        <v>276</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672</v>
      </c>
      <c r="M11" s="13" t="str">
        <f t="shared" si="2"/>
        <v>その他の事項経費</v>
      </c>
      <c r="N11" s="13" t="str">
        <f t="shared" si="6"/>
        <v>社会保障、その他の事項経費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t="s">
        <v>672</v>
      </c>
      <c r="C15" s="13" t="str">
        <f t="shared" si="9"/>
        <v>男女共同参画</v>
      </c>
      <c r="D15" s="13" t="str">
        <f t="shared" si="8"/>
        <v>男女共同参画</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男女共同参画</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嘉人(hagiwara-hiroto.9t3)</dc:creator>
  <cp:lastModifiedBy>庄司 裕紀(shouji-hiroki)</cp:lastModifiedBy>
  <cp:lastPrinted>2021-06-09T10:40:25Z</cp:lastPrinted>
  <dcterms:created xsi:type="dcterms:W3CDTF">2012-03-13T00:50:25Z</dcterms:created>
  <dcterms:modified xsi:type="dcterms:W3CDTF">2021-06-28T06:52:55Z</dcterms:modified>
</cp:coreProperties>
</file>