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令和３年度\01 行政事業レビュー\04 レビューシート作成依頼\03-01 中間公表版（外部有識者点検対象以外）\08 医薬○\要確認\"/>
    </mc:Choice>
  </mc:AlternateContent>
  <bookViews>
    <workbookView xWindow="0" yWindow="0" windowWidth="14370" windowHeight="1218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45" i="3" l="1"/>
  <c r="AY255" i="3"/>
  <c r="AY369" i="3"/>
  <c r="AY271"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<sst xmlns="http://schemas.openxmlformats.org/spreadsheetml/2006/main" count="2485" uniqueCount="744">
  <si>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</si>
  <si>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</si>
  <si>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</si>
  <si>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</si>
  <si>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</si>
  <si>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</si>
  <si>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</si>
  <si>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</si>
  <si>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</si>
  <si>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</si>
  <si>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</si>
  <si>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</si>
  <si>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</si>
  <si>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</si>
  <si>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</si>
  <si>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</si>
  <si>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</si>
  <si>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</si>
  <si>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</si>
  <si>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</si>
  <si>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</si>
  <si>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</si>
  <si>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</si>
  <si>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</si>
  <si>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</si>
  <si>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</si>
  <si>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</si>
  <si>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</si>
  <si>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</si>
  <si>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</si>
  <si>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</si>
  <si>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</si>
  <si>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</si>
  <si>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</si>
  <si>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</si>
  <si>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</si>
  <si>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</si>
  <si>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</si>
  <si>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</si>
  <si>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</si>
  <si>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</si>
  <si>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</si>
  <si>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</si>
  <si>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</si>
  <si>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</si>
  <si>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</si>
  <si>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</si>
  <si>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</si>
  <si>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</si>
  <si>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</si>
  <si>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</si>
  <si>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</si>
  <si>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</si>
  <si>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</si>
  <si>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</si>
  <si>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</si>
  <si>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</si>
  <si>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</si>
  <si>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</si>
  <si>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</si>
  <si>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</si>
  <si>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</si>
  <si>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</si>
  <si>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</si>
  <si>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</si>
  <si>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</si>
  <si>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</si>
  <si>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</si>
  <si>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</si>
  <si>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</si>
  <si>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</si>
  <si>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</si>
  <si>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</si>
  <si>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</si>
  <si>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</si>
  <si>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</si>
  <si>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</si>
  <si>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</si>
  <si>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</si>
  <si>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</si>
  <si>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</si>
  <si>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</si>
  <si>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</si>
  <si>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</si>
  <si>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</si>
  <si>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</si>
  <si>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</si>
  <si>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</si>
  <si>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</si>
  <si>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</si>
  <si>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</si>
  <si>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</si>
  <si>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</si>
  <si>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</si>
  <si>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</si>
  <si>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</si>
  <si>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</si>
  <si>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</si>
  <si>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</si>
  <si>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</si>
  <si>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</si>
  <si>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</si>
  <si>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</si>
  <si>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</si>
  <si>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</si>
  <si>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</si>
  <si>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</si>
  <si>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</si>
  <si>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</si>
  <si>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</si>
  <si>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</si>
  <si>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</si>
  <si>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</si>
  <si>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</si>
  <si>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</si>
  <si>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</si>
  <si>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</si>
  <si>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</si>
  <si>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</si>
  <si>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</si>
  <si>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</si>
  <si>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</si>
  <si>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</si>
  <si>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</si>
  <si>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</si>
  <si>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</si>
  <si>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</si>
  <si>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</si>
  <si>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</si>
  <si>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</si>
  <si>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</si>
  <si>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</si>
  <si>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</si>
  <si>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</si>
  <si>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</si>
  <si>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</si>
  <si>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</si>
  <si>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</si>
  <si>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</si>
  <si>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</si>
  <si>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</si>
  <si>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</si>
  <si>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</si>
  <si>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</si>
  <si>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</si>
  <si>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</si>
  <si>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</si>
  <si>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</si>
  <si>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</si>
  <si>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</si>
  <si>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</si>
  <si>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</si>
  <si>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</si>
  <si>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</si>
  <si>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</si>
  <si>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</si>
  <si>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</si>
  <si>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</si>
  <si>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</si>
  <si>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</si>
  <si>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</si>
  <si>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</si>
  <si>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</si>
  <si>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</si>
  <si>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</si>
  <si>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</si>
  <si>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</si>
  <si>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</si>
  <si>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</si>
  <si>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</si>
  <si>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</si>
  <si>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</si>
  <si>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</si>
  <si>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</si>
  <si>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</si>
  <si>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</si>
  <si>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</si>
  <si>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</si>
  <si>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</si>
  <si>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</si>
  <si>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</si>
  <si>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</si>
  <si>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</si>
  <si>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</si>
  <si>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</si>
  <si>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</si>
  <si>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</si>
  <si>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</si>
  <si>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</si>
  <si>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</si>
  <si>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</si>
  <si>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</si>
  <si>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</si>
  <si>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</si>
  <si>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</si>
  <si>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</si>
  <si>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</si>
  <si>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</si>
  <si>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</si>
  <si>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</si>
  <si>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</si>
  <si>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</si>
  <si>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</si>
  <si>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</si>
  <si>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</si>
  <si>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</si>
  <si>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</si>
  <si>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</si>
  <si>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</si>
  <si>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</si>
  <si>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</si>
  <si>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</si>
  <si>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</si>
  <si>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</si>
  <si>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</si>
  <si>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</si>
  <si>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</si>
  <si>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</si>
  <si>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</si>
  <si>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</si>
  <si>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</si>
  <si>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</si>
  <si>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</si>
  <si>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</si>
  <si>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</si>
  <si>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</si>
  <si>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</si>
  <si>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</si>
  <si>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</si>
  <si>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</si>
  <si>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</si>
  <si>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</si>
  <si>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</si>
  <si>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</si>
  <si>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</si>
  <si>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</si>
  <si>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</si>
  <si>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</si>
  <si>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</si>
  <si>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</si>
  <si>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</si>
  <si>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</si>
  <si>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</si>
  <si>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</si>
  <si>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</si>
  <si>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</si>
  <si>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</si>
  <si>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</si>
  <si>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</si>
  <si>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</si>
  <si>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</si>
  <si>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</si>
  <si>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</si>
  <si>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</si>
  <si>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</si>
  <si>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</si>
  <si>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</si>
  <si>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</si>
  <si>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</si>
  <si>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</si>
  <si>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</si>
  <si>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</si>
  <si>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</si>
  <si>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</si>
  <si>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</si>
  <si>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</si>
  <si>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</si>
  <si>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</si>
  <si>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</si>
  <si>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</si>
  <si>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</si>
  <si>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</si>
  <si>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</si>
  <si>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</si>
  <si>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</si>
  <si>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</si>
  <si>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</si>
  <si>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</si>
  <si>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</si>
  <si>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</si>
  <si>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</si>
  <si>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</si>
  <si>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</si>
  <si>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</si>
  <si>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</si>
  <si>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</si>
  <si>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</si>
  <si>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</si>
  <si>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</si>
  <si>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</si>
  <si>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</si>
  <si>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</si>
  <si>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</si>
  <si>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</si>
  <si>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</si>
  <si>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</si>
  <si>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</si>
  <si>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</si>
  <si>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</si>
  <si>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</si>
  <si>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</si>
  <si>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</si>
  <si>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</si>
  <si>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</si>
  <si>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</si>
  <si>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</si>
  <si>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</si>
  <si>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</si>
  <si>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</si>
  <si>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</si>
  <si>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</si>
  <si>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</si>
  <si>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</si>
  <si>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</si>
  <si>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</si>
  <si>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</si>
  <si>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</si>
  <si>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</si>
  <si>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</si>
  <si>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</si>
  <si>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</si>
  <si>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</si>
  <si>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</si>
  <si>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</si>
  <si>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</si>
  <si>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</si>
  <si>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</si>
  <si>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</si>
  <si>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</si>
  <si>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</si>
  <si>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</si>
  <si>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</si>
  <si>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</si>
  <si>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</si>
  <si>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</si>
  <si>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</si>
  <si>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</si>
  <si>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</si>
  <si>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</si>
  <si>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</si>
  <si>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</si>
  <si>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</si>
  <si>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</si>
  <si>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</si>
  <si>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</si>
  <si>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</si>
  <si>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</si>
  <si>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</si>
  <si>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</si>
  <si>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</si>
  <si>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</si>
  <si>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</si>
  <si>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</si>
  <si>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</si>
  <si>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</si>
  <si>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</si>
  <si>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</si>
  <si>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</si>
  <si>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</si>
  <si>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</si>
  <si>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</si>
  <si>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</si>
  <si>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</si>
  <si>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</si>
  <si>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</si>
  <si>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</si>
  <si>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</si>
  <si>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</si>
  <si>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</si>
  <si>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</si>
  <si>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</si>
  <si>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</si>
  <si>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</si>
  <si>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</si>
  <si>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</si>
  <si>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</si>
  <si>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</si>
  <si>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</si>
  <si>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</si>
  <si>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</si>
  <si>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</si>
  <si>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</si>
  <si>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</si>
  <si>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</si>
  <si>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</si>
  <si>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</si>
  <si>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</si>
  <si>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</si>
  <si>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</si>
  <si>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</si>
  <si>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</si>
  <si>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</si>
  <si>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</si>
  <si>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</si>
  <si>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</si>
  <si>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</si>
  <si>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</si>
  <si>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</si>
  <si>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</si>
  <si>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</si>
  <si>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</si>
  <si>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</si>
  <si>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</si>
  <si>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</si>
  <si>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</si>
  <si>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</si>
  <si>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</si>
  <si>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</si>
  <si>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</si>
  <si>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</si>
  <si>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</si>
  <si>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</si>
  <si>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</si>
  <si>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</si>
  <si>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</si>
  <si>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</si>
  <si>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</si>
  <si>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</si>
  <si>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</si>
  <si>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</si>
  <si>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</si>
  <si>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</si>
  <si>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</si>
  <si>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</si>
  <si>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</si>
  <si>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</si>
  <si>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</si>
  <si>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</si>
  <si>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</si>
  <si>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</si>
  <si>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</si>
  <si>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</si>
  <si>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</si>
  <si>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</si>
  <si>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</si>
  <si>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</si>
  <si>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</si>
  <si>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</si>
  <si>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</si>
  <si>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</si>
  <si>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</si>
  <si>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</si>
  <si>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</si>
  <si>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</si>
  <si>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</si>
  <si>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</si>
  <si>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</si>
  <si>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</si>
  <si>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</si>
  <si>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</si>
  <si>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</si>
  <si>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</si>
  <si>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</si>
  <si>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</si>
  <si>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</si>
  <si>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</si>
  <si>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</si>
  <si>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</si>
  <si>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</si>
  <si>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</si>
  <si>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</si>
  <si>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</si>
  <si>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</si>
  <si>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</si>
  <si>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</si>
  <si>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</si>
  <si>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</si>
  <si>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</si>
  <si>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</si>
  <si>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</si>
  <si>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</si>
  <si>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</si>
  <si>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</si>
  <si>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</si>
  <si>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</si>
  <si>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</si>
  <si>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</si>
  <si>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</si>
  <si>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</si>
  <si>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</si>
  <si>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</si>
  <si>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</si>
  <si>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</si>
  <si>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</si>
  <si>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</si>
  <si>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</si>
  <si>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</si>
  <si>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</si>
  <si>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</si>
  <si>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</si>
  <si>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</si>
  <si>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</si>
  <si>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</si>
  <si>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</si>
  <si>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</si>
  <si>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</si>
  <si>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</si>
  <si>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</si>
  <si>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</si>
  <si>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</si>
  <si>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</si>
  <si>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</si>
  <si>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</si>
  <si>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</si>
  <si>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</si>
  <si>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</si>
  <si>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</si>
  <si>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</si>
  <si>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</si>
  <si>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</si>
  <si>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</si>
  <si>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</si>
  <si>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</si>
  <si>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</si>
  <si>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</si>
  <si>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</si>
  <si>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</si>
  <si>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</si>
  <si>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</si>
  <si>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</si>
  <si>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</si>
  <si>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</si>
  <si>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</si>
  <si>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</si>
  <si>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</si>
  <si>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</si>
  <si>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</si>
  <si>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</si>
  <si>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</si>
  <si>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</si>
  <si>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</si>
  <si>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</si>
  <si>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</si>
  <si>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</si>
  <si>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</si>
  <si>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</si>
  <si>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</si>
  <si>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</si>
  <si>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</si>
  <si>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</si>
  <si>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</si>
  <si>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</si>
  <si>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</si>
  <si>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</si>
  <si>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</si>
  <si>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</si>
  <si>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</si>
  <si>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</si>
  <si>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</si>
  <si>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</si>
  <si>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</si>
  <si>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</si>
  <si>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</si>
  <si>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</si>
  <si>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</si>
  <si>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</si>
  <si>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</si>
  <si>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</si>
  <si>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</si>
  <si>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</si>
  <si>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</si>
  <si>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</si>
  <si>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</si>
  <si>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</si>
  <si>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</si>
  <si>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</si>
  <si>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</si>
  <si>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</si>
  <si>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</si>
  <si>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</si>
  <si>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</si>
  <si>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</si>
  <si>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</si>
  <si>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</si>
  <si>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</si>
  <si>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</si>
  <si>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</si>
  <si>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</si>
  <si>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</si>
  <si>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</si>
  <si>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</si>
  <si>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</si>
  <si>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</si>
  <si>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</si>
  <si>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</si>
  <si>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</si>
  <si>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</si>
  <si>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</si>
  <si>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</si>
  <si>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</si>
  <si>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</si>
  <si>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</si>
  <si>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</si>
  <si>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</si>
  <si>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</si>
  <si>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</si>
  <si>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</si>
  <si>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</si>
  <si>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</si>
  <si>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</si>
  <si>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</si>
  <si>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</si>
  <si>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</si>
  <si>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</si>
  <si>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</si>
  <si>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</si>
  <si>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</si>
  <si>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</si>
  <si>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</si>
  <si>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</si>
  <si>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</si>
  <si>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</si>
  <si>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</si>
  <si>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</si>
  <si>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</si>
  <si>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</si>
  <si>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</si>
  <si>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</si>
  <si>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</si>
  <si>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</si>
  <si>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</si>
  <si>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</si>
  <si>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</si>
  <si>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麻薬等対策推進費（広報経費）</t>
  </si>
  <si>
    <t>医薬・生活衛生局</t>
  </si>
  <si>
    <t>課長　田中　徹</t>
  </si>
  <si>
    <t>昭和37年度</t>
  </si>
  <si>
    <t>終了予定なし</t>
  </si>
  <si>
    <t>-</t>
  </si>
  <si>
    <t>・薬物乱用防止対策事業の実施について
　　（平成11年7月9日医薬発第835号）
・新国連薬物乱用根絶宣言
・「ダメ。ゼッタイ。」普及運動実施要綱
・麻薬・覚醒剤乱用防止運動実施要綱
・薬物乱用防止教育の充実について
（平成20年9月17日20文科ス第639号）
・第五次薬物乱用防止五か年戦略
・「世界一安全な日本」創造戦略
・再犯防止推進計画</t>
  </si>
  <si>
    <t>【覚醒剤等撲滅啓発等委託費】
麻薬・覚醒剤等の薬物乱用による危害を広く国民に周知させ、国民一人一人の認識を高めることにより、麻薬・覚醒剤等の薬物乱用の根絶を図る
【覚醒剤防止特別対策費】
国連決議による｢6.26国際麻薬乱用撲滅デー｣の周知を図るとともに、薬物乱用による健康被害等の危害について広く国民に周知、その認識を高めることにより薬物乱用の根絶を図る
【薬物乱用防止普及啓発推進事業費】
小学6年生の保護者、高校卒業予定者、有職・無職の未成年者に対して、それぞれの成長段階にあわせた薬物乱用防止についての啓発資材を作成・配布することにより、若年層による薬物の乱用を未然に阻止する
【薬物乱用者に対する再乱用防止対策事業費】
第五次薬物乱用防止五か年戦略・再犯防止推進計画に基づき、薬物依存症の正しい知識と理解について広く国民に周知し、薬物依存症者やその家族が適切な治療や支援に結びつく社会を実現する</t>
  </si>
  <si>
    <t xml:space="preserve">①覚醒剤等撲滅啓発等委託費（昭和63年度開始）
1.薬物乱用防止啓発訪問事業
　訪問要請のあった小中高等学校等へ講師を派遣し、専門の教材をもとに薬物乱用防止に関する正しい知識の普及を図る。
2.薬物乱用防止指導員養成事業
　小中高等学校等における薬物乱用防止啓発活動の一環として、薬物乱用防止教室の講師等を担える薬物乱用防止指導員を養成するための効果的な研修を開催する。
②覚醒剤防止特別対策費（昭和37年度開始）
　毎年6月20日から1か月間、全国各地で実施している「ダメ。ゼッタイ。」普及運動及び毎年10・11月に各ブロック単位で地区大会を開催している麻薬・覚醒剤乱用防止運動に必要なポスター等の啓発資材を作成して配布する。
③薬物乱用防止普及啓発推進事業費（昭和62年度開始）
　以下の薬物乱用防止啓発読本を作成し、学校等に直接送付する。
・小学6年生の保護者を対象とした薬物乱用防止啓発読本を作成・配布
・高校卒業予定者を対象とした薬物乱用防止啓発読本を作成・配布
・有職・無職の未成年者を対象とした薬物乱用防止啓発読本を作成し、関係団体等を通じて配布
④薬物乱用者に対する再乱用防止対策事業費（平成18年度開始）
・薬物依存症者を抱える家族等に向けた家族読本の作成及びその家族だけでなく様々な支援機関に対する配布
</t>
  </si>
  <si>
    <t>保健福祉調査委託費</t>
  </si>
  <si>
    <t>麻薬等乱用防止対策業務庁費</t>
  </si>
  <si>
    <t>本事業の目的である薬物乱用の根絶は、啓発活動だけではなく、取締強化、水際対策、国際協力など様々な施策を実施することにより実現されるものである。このため、成果について直接的な指標を示すことは困難である。</t>
  </si>
  <si>
    <t>間接的な指標として青少年の大麻・覚醒剤検挙人員を成果実績評価に活用する</t>
  </si>
  <si>
    <t>青少年の大麻・覚醒剤検挙人員</t>
  </si>
  <si>
    <t>人</t>
  </si>
  <si>
    <t>①薬物乱用防止啓発訪問事業</t>
  </si>
  <si>
    <t>②「ダメ。ゼッタイ。」普及運動用リーフレット</t>
  </si>
  <si>
    <t>万部</t>
  </si>
  <si>
    <t>③小学校の保護者への普及啓発
（全小学６年生の保護者に薬物乱用防止啓発読本を配布）</t>
  </si>
  <si>
    <t>万冊</t>
  </si>
  <si>
    <t>④高校生への普及啓発
（全高校卒業予定者に薬物乱用防止啓発読本を配布）</t>
  </si>
  <si>
    <t>⑤青少年への普及啓発
（ハローワークや勤労青少年関係団体等の有識・無識の青少年が訪れる施設等に薬物乱用防止啓発読本を配布）</t>
  </si>
  <si>
    <t>①X:「当該年度の執行額」（円）／
Y:「当該年度の人数」　　　　　　　　　　　　　　</t>
    <phoneticPr fontId="5"/>
  </si>
  <si>
    <t>円</t>
  </si>
  <si>
    <t>　X/Y</t>
    <phoneticPr fontId="5"/>
  </si>
  <si>
    <t>51,300,000
/188,970</t>
  </si>
  <si>
    <t>51,709,300
/122,171</t>
  </si>
  <si>
    <t>②X:「当該年度の執行額」（円）／
Y:「当該年度の配布数（送付数）」
（企画・編集、印刷、送付のそれぞれを合計）　　　　　　　　　　　　　　</t>
    <phoneticPr fontId="5"/>
  </si>
  <si>
    <t>企画・編集
305,316
/1.098,940
印刷
2,124,470
/1.098,940
送付
364,279/8,640</t>
  </si>
  <si>
    <t>企画・編集
305,316
/1,052,720
印刷
2,280,208
/1,052,720
送付
368,126/8,040</t>
  </si>
  <si>
    <t>③X:「当該年度の執行額」（円）／
Y:「当該年度の配布数（送付数）」
（企画・編集、印刷、送付のそれぞれを合計）　　　　　　　　　　　　　　</t>
    <phoneticPr fontId="5"/>
  </si>
  <si>
    <t>企画・編集
901,800/2,928,000
印刷
4,212,000/2,728,000
送付
5,220,000/2,728,000</t>
  </si>
  <si>
    <t>企画・編集
966,900
/2,766,000
印刷
5,872,555
/2,570,000
送付
4,840,000
/2,570,000</t>
  </si>
  <si>
    <t>④X:「当該年度の執行額」（円）／
Y:「当該年度の配布数（送付数）」
（企画・編集、印刷、送付のそれぞれを合計）　　　　　　　　　　　　　　　</t>
    <phoneticPr fontId="5"/>
  </si>
  <si>
    <t>⑤X:「当該年度の執行額」（円）／
Y:「当該年度の配布数（送付数）」
（企画・編集、印刷、送付のそれぞれを合計）　　　　　　　　　　　　　　</t>
    <phoneticPr fontId="5"/>
  </si>
  <si>
    <t>企画・編集
901,800/2,928,000
印刷
4,212,000/200,000
送付
980,000/193,123</t>
  </si>
  <si>
    <t>企画・編集
966,900
/2,766,000
印刷
3,773,000
/196,000
送付
975,000
/189,393</t>
  </si>
  <si>
    <t>麻薬・覚醒剤等の乱用を防止すること（Ⅱ－３）</t>
  </si>
  <si>
    <t>規制されている乱用薬物について、不正流通の遮断及び乱用防止を推進すること（Ⅱ－３－１）</t>
  </si>
  <si>
    <t>麻薬・覚醒剤等対策費</t>
  </si>
  <si>
    <t>危険ドラッグ対策費</t>
  </si>
  <si>
    <t>317</t>
  </si>
  <si>
    <t>276</t>
  </si>
  <si>
    <t>329</t>
  </si>
  <si>
    <t>340</t>
  </si>
  <si>
    <t>351</t>
  </si>
  <si>
    <t>348</t>
  </si>
  <si>
    <t>358</t>
  </si>
  <si>
    <t>365</t>
  </si>
  <si>
    <t>○</t>
  </si>
  <si>
    <t>監視指導・麻薬対策課</t>
    <phoneticPr fontId="5"/>
  </si>
  <si>
    <t>-</t>
    <phoneticPr fontId="5"/>
  </si>
  <si>
    <t>無</t>
  </si>
  <si>
    <t>‐</t>
  </si>
  <si>
    <t>雑役務費</t>
    <rPh sb="0" eb="2">
      <t>ザツエキ</t>
    </rPh>
    <rPh sb="2" eb="4">
      <t>ムヒ</t>
    </rPh>
    <phoneticPr fontId="5"/>
  </si>
  <si>
    <t>薬物乱用防止啓発訪問事業</t>
    <phoneticPr fontId="5"/>
  </si>
  <si>
    <t>A.（株）小学館集英社プロダクション</t>
    <phoneticPr fontId="5"/>
  </si>
  <si>
    <t>B.（株）小学館集英社プロダクション</t>
    <phoneticPr fontId="5"/>
  </si>
  <si>
    <t>雑役務費</t>
    <phoneticPr fontId="5"/>
  </si>
  <si>
    <t>薬物乱用防止指導員養成事業</t>
    <phoneticPr fontId="5"/>
  </si>
  <si>
    <t>C.宮嶋印刷株式会社</t>
    <phoneticPr fontId="5"/>
  </si>
  <si>
    <t>印刷製本費</t>
    <phoneticPr fontId="5"/>
  </si>
  <si>
    <t>薬物乱用防止普及啓発読本等の印刷</t>
    <rPh sb="12" eb="13">
      <t>トウ</t>
    </rPh>
    <phoneticPr fontId="5"/>
  </si>
  <si>
    <t>D.大和綜合印刷（株）</t>
    <phoneticPr fontId="5"/>
  </si>
  <si>
    <t>E.大和綜合印刷（株）</t>
    <phoneticPr fontId="5"/>
  </si>
  <si>
    <t>株式会社小学館集英社プロダクション</t>
    <phoneticPr fontId="5"/>
  </si>
  <si>
    <t>宮嶋印刷（株）</t>
    <phoneticPr fontId="5"/>
  </si>
  <si>
    <t>サンテックサービス株式会社</t>
    <phoneticPr fontId="5"/>
  </si>
  <si>
    <t>社会福祉法人　東京コロニー　東京都大田福祉工場</t>
    <phoneticPr fontId="5"/>
  </si>
  <si>
    <t>株式会社ペア</t>
    <phoneticPr fontId="5"/>
  </si>
  <si>
    <t>大和綜合印刷（株）</t>
    <phoneticPr fontId="5"/>
  </si>
  <si>
    <t>公益財団法人　麻薬・覚せい剤乱用防止センター</t>
    <phoneticPr fontId="5"/>
  </si>
  <si>
    <t>薬物乱用防止普及啓発読本（高校卒業予定者向け）、薬物乱用防止普及啓発読本（小学６年生保護者向け）の印刷</t>
    <phoneticPr fontId="5"/>
  </si>
  <si>
    <t>薬物乱用防止普及啓発読本（高校卒業予定者向け）等の梱包発送一式</t>
    <rPh sb="23" eb="24">
      <t>トウ</t>
    </rPh>
    <phoneticPr fontId="5"/>
  </si>
  <si>
    <t>薬物乱用防止普及啓発読本（青少年向け）の印刷</t>
    <rPh sb="20" eb="22">
      <t>インサツ</t>
    </rPh>
    <phoneticPr fontId="5"/>
  </si>
  <si>
    <t>薬物乱用防止読本（高校卒業予定者向け・小学６年生保護者向け・青少年向け）の企画・編集</t>
    <rPh sb="37" eb="39">
      <t>キカク</t>
    </rPh>
    <rPh sb="40" eb="42">
      <t>ヘンシュウ</t>
    </rPh>
    <phoneticPr fontId="5"/>
  </si>
  <si>
    <t>薬物乱用防止普及啓発読本（青少年向け）の梱包発送一式</t>
    <phoneticPr fontId="5"/>
  </si>
  <si>
    <t>「ダメ。ゼッタイ。」普及運動用リーフレットの印刷</t>
    <phoneticPr fontId="5"/>
  </si>
  <si>
    <t>「ダメ。ゼッタイ。」普及運動のデザイン一式、「ダメ。ゼッタイ。」普及運動用ポスター印刷等</t>
    <rPh sb="34" eb="37">
      <t>ウンドウヨウ</t>
    </rPh>
    <rPh sb="41" eb="43">
      <t>インサツ</t>
    </rPh>
    <rPh sb="43" eb="44">
      <t>トウ</t>
    </rPh>
    <phoneticPr fontId="5"/>
  </si>
  <si>
    <t>「ダメ。ゼッタイ。」普及運動用リーフレット等の梱包発送一式</t>
    <rPh sb="21" eb="22">
      <t>トウ</t>
    </rPh>
    <phoneticPr fontId="5"/>
  </si>
  <si>
    <t>ポスター・表彰状印刷、揮毫</t>
    <phoneticPr fontId="5"/>
  </si>
  <si>
    <t>ポスター・表彰状等の梱包発送</t>
    <phoneticPr fontId="5"/>
  </si>
  <si>
    <t>特定非営利活動法人日本セルプセンター</t>
    <phoneticPr fontId="5"/>
  </si>
  <si>
    <t>表彰品（丸筒）等の購入</t>
    <phoneticPr fontId="5"/>
  </si>
  <si>
    <t>独立行政法人国立印刷局</t>
    <phoneticPr fontId="5"/>
  </si>
  <si>
    <t>表彰状購入</t>
    <rPh sb="3" eb="5">
      <t>コウニュウ</t>
    </rPh>
    <phoneticPr fontId="5"/>
  </si>
  <si>
    <t>印刷製本費</t>
    <rPh sb="0" eb="2">
      <t>インサツ</t>
    </rPh>
    <rPh sb="2" eb="4">
      <t>セイホン</t>
    </rPh>
    <rPh sb="4" eb="5">
      <t>ヒ</t>
    </rPh>
    <phoneticPr fontId="5"/>
  </si>
  <si>
    <t>麻薬・覚醒剤乱用防止運動に係るポスター等の印刷</t>
    <rPh sb="19" eb="20">
      <t>トウ</t>
    </rPh>
    <rPh sb="21" eb="23">
      <t>インサツ</t>
    </rPh>
    <phoneticPr fontId="5"/>
  </si>
  <si>
    <t>協新流通デベロッパー株式会社</t>
    <phoneticPr fontId="5"/>
  </si>
  <si>
    <t>厚労</t>
  </si>
  <si>
    <t>全国の青少年や家族に対する啓発強化とその規範意識の向上を図る必要がある。その取組に対しては広く国民のニーズがある。</t>
    <phoneticPr fontId="5"/>
  </si>
  <si>
    <t>第五次薬物乱用防止五か年戦略の目標１で｢青少年を中心とした広報・啓発を通じた国民全体の規範意識の向上による薬物乱用未然防止｣が掲げられ、関係省庁連携の下、薬物乱用の未然防止対策を行うことになっており、厚生労働省として対応すべき事業である。</t>
    <phoneticPr fontId="5"/>
  </si>
  <si>
    <t>青少年への啓発及び再乱用防止対策を通じて薬物乱用の根絶を図るための普及啓発事業は健康被害防止、社会的安定を図るものであり、優先度は極めて高い事業である。</t>
    <phoneticPr fontId="5"/>
  </si>
  <si>
    <t>-</t>
    <phoneticPr fontId="5"/>
  </si>
  <si>
    <t>事業目的に即した適正な執行を行っている。</t>
    <phoneticPr fontId="5"/>
  </si>
  <si>
    <t>資金の流れは、事業を行うにあたり必要最小限に限定されており、合理的なものであると考えられる。</t>
    <phoneticPr fontId="5"/>
  </si>
  <si>
    <t>支出選定にあたっては、原則競争入札としており、随意契約をする場合であっても、企画競争・相見積もりを行い、競争性の確保に努めている。</t>
    <phoneticPr fontId="5"/>
  </si>
  <si>
    <t>パンフレット、リーフレット等を広く小学校、高等学校、関係団体、都道府県等に配布し、薬物乱用防止に係る啓発が図られている。</t>
    <phoneticPr fontId="5"/>
  </si>
  <si>
    <t>薬物乱用防止指導員養成事業については、以前は企画競争で行っていたが、一般競争入札（総合評価落札方式）を実施し、事業内容の質を維持しつつ、競争性が確保されるよう、見直しを行った。</t>
    <phoneticPr fontId="5"/>
  </si>
  <si>
    <t>○麻薬・覚醒剤等対策費（439）
１．地方厚生局麻薬取締部及び都道府県における麻薬取締行政職員に対する研修
２．野生大麻・けしの除去
３．国民運動として開催する麻薬・覚醒剤乱用防止運動の地区大会開催
４．危険ドラッグの分析、乱用薬物の鑑定法整備等
５．再乱用防止対策講習会の開催等
○危険ドラッグ対策費（440）
１．危険ドラッグの分析、乱用薬物の鑑定法整備等
　新たな成分の指定薬物への指定に必要な分析等を行う。
２．薬物対策国際情報収集
　職員を香港に派遣し、海外の捜査機関と歩調を合わせながら連携して薬物犯罪壊滅に向けた情報収集活動を図る。</t>
    <phoneticPr fontId="5"/>
  </si>
  <si>
    <t>企画・編集
310,970
/1,069,650
印刷
2,447,359
/1,069,650
送付
370,920
/7,620</t>
    <rPh sb="0" eb="2">
      <t>キカク</t>
    </rPh>
    <rPh sb="3" eb="5">
      <t>ヘンシュウ</t>
    </rPh>
    <rPh sb="25" eb="27">
      <t>インサツ</t>
    </rPh>
    <rPh sb="49" eb="51">
      <t>ソウフ</t>
    </rPh>
    <phoneticPr fontId="5"/>
  </si>
  <si>
    <t>企画・編集
997,040
/192,500
印刷
3,705,625
/192,500
送付
975,000
/185,443</t>
    <phoneticPr fontId="5"/>
  </si>
  <si>
    <t>企画・編集
988,570
/1,320,500
印刷
5,032,768/2,482,500
送付
4,363,637/2,482,500</t>
    <rPh sb="0" eb="2">
      <t>キカク</t>
    </rPh>
    <rPh sb="3" eb="5">
      <t>ヘンシュウ</t>
    </rPh>
    <rPh sb="25" eb="27">
      <t>インサツ</t>
    </rPh>
    <rPh sb="48" eb="50">
      <t>ソウフ</t>
    </rPh>
    <phoneticPr fontId="5"/>
  </si>
  <si>
    <t>企画・編集
988,570
/1,162,000
印刷
5,032,768/2,482,500
送付
4,363,637
/2,482,500</t>
    <phoneticPr fontId="5"/>
  </si>
  <si>
    <t>青少年を始め、国民の規範意識を向上させ、薬物乱用の根絶を図ることを目標とし、薬物乱用防止啓発訪問事業や啓発資材の配布等を実施した。</t>
    <phoneticPr fontId="5"/>
  </si>
  <si>
    <t>-</t>
    <phoneticPr fontId="5"/>
  </si>
  <si>
    <t>薬物乱用防止啓発訪問事業</t>
    <phoneticPr fontId="5"/>
  </si>
  <si>
    <t>A</t>
  </si>
  <si>
    <t>株式会社小学館集英社プロダクション</t>
    <phoneticPr fontId="5"/>
  </si>
  <si>
    <t>麻薬・覚醒剤、危険ドラッグ等の薬物乱用による危害の国民への周知、小学校6年生の保護者、高校卒業予定者及び有職・無職の未成年者を対象にした薬物乱用防止についての啓発資材の提供、薬物依存症についての正しい知識等を広く周知することにより、麻薬・覚醒剤等の乱用防止に寄与するものである。（令和２年度の薬物乱用防止啓発訪問者数 66,506人　リーフレット配布部数107万部　各種読本配布冊数268万冊）</t>
    <phoneticPr fontId="5"/>
  </si>
  <si>
    <t>普及啓発運動用リーフレット、薬物乱用防止啓発読本等について、事前に必要部数を聴取し、必要最小限の範囲で執行を行っている。</t>
    <rPh sb="0" eb="2">
      <t>フキュウ</t>
    </rPh>
    <rPh sb="2" eb="4">
      <t>ケイハツ</t>
    </rPh>
    <rPh sb="4" eb="7">
      <t>ウンドウヨウ</t>
    </rPh>
    <rPh sb="14" eb="16">
      <t>ヤクブツ</t>
    </rPh>
    <rPh sb="16" eb="18">
      <t>ランヨウ</t>
    </rPh>
    <rPh sb="18" eb="20">
      <t>ボウシ</t>
    </rPh>
    <rPh sb="20" eb="22">
      <t>ケイハツ</t>
    </rPh>
    <rPh sb="22" eb="24">
      <t>ドクホン</t>
    </rPh>
    <rPh sb="24" eb="25">
      <t>トウ</t>
    </rPh>
    <phoneticPr fontId="5"/>
  </si>
  <si>
    <t>全国の青少年やその家族を対象とした薬物乱用防止啓発読本を作成・配布するなど薬物乱用防止に関する啓発強化を図った。しかし、依然として覚醒剤事犯が薬物事犯の大半を占めており、コカイン等の麻薬等の乱用も根絶に至っておらず、また最近では特に若年層による大麻の乱用が大きな社会問題となるなど、憂慮すべき状況にある。このため、薬物乱用防止啓発読本の作成や薬物乱用防止啓発訪問事業で用いる専門の教材等に大麻等の情報も充実させるとともに、新たな広告媒体を用いた啓発活動を積極的に実施していく必要がある。</t>
    <rPh sb="89" eb="90">
      <t>トウ</t>
    </rPh>
    <rPh sb="91" eb="93">
      <t>マヤク</t>
    </rPh>
    <phoneticPr fontId="5"/>
  </si>
  <si>
    <t>-</t>
    <phoneticPr fontId="5"/>
  </si>
  <si>
    <t>国庫債務負担行為等</t>
  </si>
  <si>
    <t>有</t>
  </si>
  <si>
    <t>50,597,800
/66,506</t>
    <phoneticPr fontId="5"/>
  </si>
  <si>
    <t>52,250,000/150,000</t>
    <phoneticPr fontId="5"/>
  </si>
  <si>
    <t>-</t>
    <phoneticPr fontId="5"/>
  </si>
  <si>
    <t>349</t>
    <phoneticPr fontId="5"/>
  </si>
  <si>
    <t>点検対象外</t>
    <rPh sb="0" eb="5">
      <t>テンケンタイショウガイ</t>
    </rPh>
    <phoneticPr fontId="5"/>
  </si>
  <si>
    <t>少額の随意契約案件以外は、原則として、一般競争入札を利用するなど、競争性を確保しながら、支出先を選定している。
薬物乱用防止指導員養成事業については、事業の質の確保等のため、一般競争入札（総合評価落札方式）を実施したが、実施にあたりは、公共調達委員会の了承を得て、適切に実施している。しかし、結果として、１者応札となったため、次回の入札に向けては、仕様書の記載等について検討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</si>
</sst>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127000</xdr:colOff>
      <xdr:row>748</xdr:row>
      <xdr:rowOff>241300</xdr:rowOff>
    </xdr:from>
    <xdr:to>
      <xdr:col>37</xdr:col>
      <xdr:colOff>18693</xdr:colOff>
      <xdr:row>750</xdr:row>
      <xdr:rowOff>342539</xdr:rowOff>
    </xdr:to>
    <xdr:sp macro="" textlink="">
      <xdr:nvSpPr>
        <xdr:cNvPr id="3" name="テキスト ボックス 2"/>
        <xdr:cNvSpPr txBox="1"/>
      </xdr:nvSpPr>
      <xdr:spPr>
        <a:xfrm>
          <a:off x="3784600" y="59359800"/>
          <a:ext cx="3752493" cy="81243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900">
              <a:solidFill>
                <a:schemeClr val="tx1"/>
              </a:solidFill>
            </a:rPr>
            <a:t>厚生労働省省</a:t>
          </a:r>
          <a:endParaRPr kumimoji="1" lang="en-US" altLang="ja-JP" sz="900">
            <a:solidFill>
              <a:schemeClr val="tx1"/>
            </a:solidFill>
          </a:endParaRPr>
        </a:p>
        <a:p>
          <a:pPr algn="ctr"/>
          <a:r>
            <a:rPr kumimoji="1" lang="en-US" altLang="ja-JP" sz="900">
              <a:solidFill>
                <a:schemeClr val="tx1"/>
              </a:solidFill>
            </a:rPr>
            <a:t>81</a:t>
          </a:r>
          <a:r>
            <a:rPr kumimoji="1" lang="ja-JP" altLang="en-US" sz="900">
              <a:solidFill>
                <a:schemeClr val="tx1"/>
              </a:solidFill>
            </a:rPr>
            <a:t>百万円</a:t>
          </a:r>
          <a:endParaRPr kumimoji="1" lang="en-US" altLang="ja-JP" sz="900">
            <a:solidFill>
              <a:schemeClr val="tx1"/>
            </a:solidFill>
          </a:endParaRPr>
        </a:p>
      </xdr:txBody>
    </xdr:sp>
    <xdr:clientData/>
  </xdr:twoCellAnchor>
  <xdr:twoCellAnchor>
    <xdr:from>
      <xdr:col>28</xdr:col>
      <xdr:colOff>0</xdr:colOff>
      <xdr:row>751</xdr:row>
      <xdr:rowOff>0</xdr:rowOff>
    </xdr:from>
    <xdr:to>
      <xdr:col>28</xdr:col>
      <xdr:colOff>1242</xdr:colOff>
      <xdr:row>752</xdr:row>
      <xdr:rowOff>46521</xdr:rowOff>
    </xdr:to>
    <xdr:cxnSp macro="">
      <xdr:nvCxnSpPr>
        <xdr:cNvPr id="4" name="直線コネクタ 3"/>
        <xdr:cNvCxnSpPr/>
      </xdr:nvCxnSpPr>
      <xdr:spPr>
        <a:xfrm flipH="1">
          <a:off x="5689600" y="60185300"/>
          <a:ext cx="1242" cy="40212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76200</xdr:colOff>
      <xdr:row>752</xdr:row>
      <xdr:rowOff>25400</xdr:rowOff>
    </xdr:from>
    <xdr:to>
      <xdr:col>48</xdr:col>
      <xdr:colOff>83793</xdr:colOff>
      <xdr:row>752</xdr:row>
      <xdr:rowOff>31907</xdr:rowOff>
    </xdr:to>
    <xdr:cxnSp macro="">
      <xdr:nvCxnSpPr>
        <xdr:cNvPr id="5" name="直線コネクタ 4"/>
        <xdr:cNvCxnSpPr/>
      </xdr:nvCxnSpPr>
      <xdr:spPr>
        <a:xfrm flipH="1" flipV="1">
          <a:off x="1701800" y="60566300"/>
          <a:ext cx="8135593" cy="650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76200</xdr:colOff>
      <xdr:row>752</xdr:row>
      <xdr:rowOff>25400</xdr:rowOff>
    </xdr:from>
    <xdr:to>
      <xdr:col>8</xdr:col>
      <xdr:colOff>77258</xdr:colOff>
      <xdr:row>753</xdr:row>
      <xdr:rowOff>185557</xdr:rowOff>
    </xdr:to>
    <xdr:cxnSp macro="">
      <xdr:nvCxnSpPr>
        <xdr:cNvPr id="6" name="直線コネクタ 5"/>
        <xdr:cNvCxnSpPr/>
      </xdr:nvCxnSpPr>
      <xdr:spPr>
        <a:xfrm>
          <a:off x="1701800" y="60566300"/>
          <a:ext cx="1058" cy="51575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12700</xdr:colOff>
      <xdr:row>752</xdr:row>
      <xdr:rowOff>50800</xdr:rowOff>
    </xdr:from>
    <xdr:to>
      <xdr:col>20</xdr:col>
      <xdr:colOff>13758</xdr:colOff>
      <xdr:row>753</xdr:row>
      <xdr:rowOff>210957</xdr:rowOff>
    </xdr:to>
    <xdr:cxnSp macro="">
      <xdr:nvCxnSpPr>
        <xdr:cNvPr id="8" name="直線コネクタ 7"/>
        <xdr:cNvCxnSpPr/>
      </xdr:nvCxnSpPr>
      <xdr:spPr>
        <a:xfrm>
          <a:off x="4076700" y="60591700"/>
          <a:ext cx="1058" cy="51575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114300</xdr:colOff>
      <xdr:row>752</xdr:row>
      <xdr:rowOff>292100</xdr:rowOff>
    </xdr:from>
    <xdr:to>
      <xdr:col>16</xdr:col>
      <xdr:colOff>173825</xdr:colOff>
      <xdr:row>753</xdr:row>
      <xdr:rowOff>177800</xdr:rowOff>
    </xdr:to>
    <xdr:sp macro="" textlink="">
      <xdr:nvSpPr>
        <xdr:cNvPr id="9" name="テキスト ボックス 8"/>
        <xdr:cNvSpPr txBox="1"/>
      </xdr:nvSpPr>
      <xdr:spPr>
        <a:xfrm>
          <a:off x="1536700" y="60833000"/>
          <a:ext cx="1888325" cy="241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en-US" altLang="ja-JP" sz="1000"/>
            <a:t>【</a:t>
          </a:r>
          <a:r>
            <a:rPr kumimoji="1" lang="ja-JP" altLang="en-US" sz="1000"/>
            <a:t>国庫債務負担行為等</a:t>
          </a:r>
          <a:r>
            <a:rPr kumimoji="1" lang="en-US" altLang="ja-JP" sz="1000"/>
            <a:t>】</a:t>
          </a:r>
          <a:endParaRPr kumimoji="1" lang="ja-JP" altLang="en-US" sz="1000"/>
        </a:p>
      </xdr:txBody>
    </xdr:sp>
    <xdr:clientData/>
  </xdr:twoCellAnchor>
  <xdr:twoCellAnchor>
    <xdr:from>
      <xdr:col>7</xdr:col>
      <xdr:colOff>0</xdr:colOff>
      <xdr:row>753</xdr:row>
      <xdr:rowOff>177800</xdr:rowOff>
    </xdr:from>
    <xdr:to>
      <xdr:col>17</xdr:col>
      <xdr:colOff>127254</xdr:colOff>
      <xdr:row>755</xdr:row>
      <xdr:rowOff>243986</xdr:rowOff>
    </xdr:to>
    <xdr:sp macro="" textlink="">
      <xdr:nvSpPr>
        <xdr:cNvPr id="10" name="テキスト ボックス 9"/>
        <xdr:cNvSpPr txBox="1"/>
      </xdr:nvSpPr>
      <xdr:spPr>
        <a:xfrm>
          <a:off x="1422400" y="61074300"/>
          <a:ext cx="2159254" cy="77738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900">
              <a:solidFill>
                <a:schemeClr val="tx1"/>
              </a:solidFill>
            </a:rPr>
            <a:t>Ａ．（株）小学館集英社プロダクション　</a:t>
          </a:r>
          <a:endParaRPr kumimoji="1" lang="en-US" altLang="ja-JP" sz="900">
            <a:solidFill>
              <a:schemeClr val="tx1"/>
            </a:solidFill>
          </a:endParaRPr>
        </a:p>
        <a:p>
          <a:pPr algn="ctr"/>
          <a:r>
            <a:rPr kumimoji="1" lang="en-US" altLang="ja-JP" sz="900">
              <a:solidFill>
                <a:schemeClr val="tx1"/>
              </a:solidFill>
            </a:rPr>
            <a:t>50.6</a:t>
          </a:r>
          <a:r>
            <a:rPr kumimoji="1" lang="ja-JP" altLang="en-US" sz="900">
              <a:solidFill>
                <a:schemeClr val="tx1"/>
              </a:solidFill>
            </a:rPr>
            <a:t>百万円</a:t>
          </a:r>
          <a:endParaRPr kumimoji="1" lang="en-US" altLang="ja-JP" sz="900">
            <a:solidFill>
              <a:schemeClr val="tx1"/>
            </a:solidFill>
          </a:endParaRPr>
        </a:p>
      </xdr:txBody>
    </xdr:sp>
    <xdr:clientData/>
  </xdr:twoCellAnchor>
  <xdr:twoCellAnchor>
    <xdr:from>
      <xdr:col>18</xdr:col>
      <xdr:colOff>177800</xdr:colOff>
      <xdr:row>753</xdr:row>
      <xdr:rowOff>203200</xdr:rowOff>
    </xdr:from>
    <xdr:to>
      <xdr:col>30</xdr:col>
      <xdr:colOff>75845</xdr:colOff>
      <xdr:row>755</xdr:row>
      <xdr:rowOff>252051</xdr:rowOff>
    </xdr:to>
    <xdr:sp macro="" textlink="">
      <xdr:nvSpPr>
        <xdr:cNvPr id="11" name="テキスト ボックス 10"/>
        <xdr:cNvSpPr txBox="1"/>
      </xdr:nvSpPr>
      <xdr:spPr>
        <a:xfrm>
          <a:off x="3835400" y="61099700"/>
          <a:ext cx="2336445" cy="760051"/>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900">
              <a:solidFill>
                <a:schemeClr val="tx1"/>
              </a:solidFill>
            </a:rPr>
            <a:t>Ｂ．（株）小学館集英社プロダクション　</a:t>
          </a:r>
          <a:endParaRPr kumimoji="1" lang="en-US" altLang="ja-JP" sz="900">
            <a:solidFill>
              <a:schemeClr val="tx1"/>
            </a:solidFill>
          </a:endParaRPr>
        </a:p>
        <a:p>
          <a:pPr algn="ctr"/>
          <a:r>
            <a:rPr kumimoji="1" lang="en-US" altLang="ja-JP" sz="900">
              <a:solidFill>
                <a:schemeClr val="tx1"/>
              </a:solidFill>
            </a:rPr>
            <a:t>3.5</a:t>
          </a:r>
          <a:r>
            <a:rPr kumimoji="1" lang="ja-JP" altLang="en-US" sz="900">
              <a:solidFill>
                <a:schemeClr val="tx1"/>
              </a:solidFill>
            </a:rPr>
            <a:t>百万円</a:t>
          </a:r>
          <a:endParaRPr kumimoji="1" lang="en-US" altLang="ja-JP" sz="900">
            <a:solidFill>
              <a:schemeClr val="tx1"/>
            </a:solidFill>
          </a:endParaRPr>
        </a:p>
      </xdr:txBody>
    </xdr:sp>
    <xdr:clientData/>
  </xdr:twoCellAnchor>
  <xdr:twoCellAnchor>
    <xdr:from>
      <xdr:col>32</xdr:col>
      <xdr:colOff>165100</xdr:colOff>
      <xdr:row>753</xdr:row>
      <xdr:rowOff>203200</xdr:rowOff>
    </xdr:from>
    <xdr:to>
      <xdr:col>46</xdr:col>
      <xdr:colOff>39373</xdr:colOff>
      <xdr:row>755</xdr:row>
      <xdr:rowOff>252604</xdr:rowOff>
    </xdr:to>
    <xdr:sp macro="" textlink="">
      <xdr:nvSpPr>
        <xdr:cNvPr id="12" name="テキスト ボックス 11"/>
        <xdr:cNvSpPr txBox="1"/>
      </xdr:nvSpPr>
      <xdr:spPr>
        <a:xfrm>
          <a:off x="6667500" y="61099700"/>
          <a:ext cx="2719073" cy="7606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900">
              <a:solidFill>
                <a:schemeClr val="tx1"/>
              </a:solidFill>
            </a:rPr>
            <a:t>Ｃ．宮嶋印刷株式会社　他</a:t>
          </a:r>
          <a:endParaRPr kumimoji="1" lang="en-US" altLang="ja-JP" sz="900">
            <a:solidFill>
              <a:schemeClr val="tx1"/>
            </a:solidFill>
          </a:endParaRPr>
        </a:p>
        <a:p>
          <a:pPr algn="ctr"/>
          <a:r>
            <a:rPr kumimoji="1" lang="ja-JP" altLang="en-US" sz="900">
              <a:solidFill>
                <a:schemeClr val="tx1"/>
              </a:solidFill>
            </a:rPr>
            <a:t>計　　</a:t>
          </a:r>
          <a:r>
            <a:rPr kumimoji="1" lang="en-US" altLang="ja-JP" sz="900">
              <a:solidFill>
                <a:schemeClr val="tx1"/>
              </a:solidFill>
            </a:rPr>
            <a:t>18</a:t>
          </a:r>
          <a:r>
            <a:rPr kumimoji="1" lang="ja-JP" altLang="en-US" sz="900">
              <a:solidFill>
                <a:schemeClr val="tx1"/>
              </a:solidFill>
            </a:rPr>
            <a:t>百万円</a:t>
          </a:r>
          <a:endParaRPr kumimoji="1" lang="en-US" altLang="ja-JP" sz="900">
            <a:solidFill>
              <a:schemeClr val="tx1"/>
            </a:solidFill>
          </a:endParaRPr>
        </a:p>
      </xdr:txBody>
    </xdr:sp>
    <xdr:clientData/>
  </xdr:twoCellAnchor>
  <xdr:twoCellAnchor>
    <xdr:from>
      <xdr:col>38</xdr:col>
      <xdr:colOff>177800</xdr:colOff>
      <xdr:row>752</xdr:row>
      <xdr:rowOff>38100</xdr:rowOff>
    </xdr:from>
    <xdr:to>
      <xdr:col>38</xdr:col>
      <xdr:colOff>178858</xdr:colOff>
      <xdr:row>753</xdr:row>
      <xdr:rowOff>195082</xdr:rowOff>
    </xdr:to>
    <xdr:cxnSp macro="">
      <xdr:nvCxnSpPr>
        <xdr:cNvPr id="13" name="直線コネクタ 12"/>
        <xdr:cNvCxnSpPr/>
      </xdr:nvCxnSpPr>
      <xdr:spPr>
        <a:xfrm>
          <a:off x="7899400" y="60579000"/>
          <a:ext cx="1058" cy="5125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88900</xdr:colOff>
      <xdr:row>752</xdr:row>
      <xdr:rowOff>292100</xdr:rowOff>
    </xdr:from>
    <xdr:to>
      <xdr:col>49</xdr:col>
      <xdr:colOff>241300</xdr:colOff>
      <xdr:row>753</xdr:row>
      <xdr:rowOff>214842</xdr:rowOff>
    </xdr:to>
    <xdr:sp macro="" textlink="">
      <xdr:nvSpPr>
        <xdr:cNvPr id="15" name="テキスト ボックス 14"/>
        <xdr:cNvSpPr txBox="1"/>
      </xdr:nvSpPr>
      <xdr:spPr>
        <a:xfrm>
          <a:off x="8013700" y="60833000"/>
          <a:ext cx="2184400" cy="2783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48</xdr:col>
      <xdr:colOff>63500</xdr:colOff>
      <xdr:row>752</xdr:row>
      <xdr:rowOff>38100</xdr:rowOff>
    </xdr:from>
    <xdr:to>
      <xdr:col>48</xdr:col>
      <xdr:colOff>67227</xdr:colOff>
      <xdr:row>759</xdr:row>
      <xdr:rowOff>36443</xdr:rowOff>
    </xdr:to>
    <xdr:cxnSp macro="">
      <xdr:nvCxnSpPr>
        <xdr:cNvPr id="16" name="直線コネクタ 15"/>
        <xdr:cNvCxnSpPr/>
      </xdr:nvCxnSpPr>
      <xdr:spPr>
        <a:xfrm flipH="1">
          <a:off x="9817100" y="60579000"/>
          <a:ext cx="3727" cy="248754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88900</xdr:colOff>
      <xdr:row>759</xdr:row>
      <xdr:rowOff>25400</xdr:rowOff>
    </xdr:from>
    <xdr:to>
      <xdr:col>48</xdr:col>
      <xdr:colOff>74345</xdr:colOff>
      <xdr:row>759</xdr:row>
      <xdr:rowOff>33032</xdr:rowOff>
    </xdr:to>
    <xdr:cxnSp macro="">
      <xdr:nvCxnSpPr>
        <xdr:cNvPr id="18" name="直線コネクタ 17"/>
        <xdr:cNvCxnSpPr/>
      </xdr:nvCxnSpPr>
      <xdr:spPr>
        <a:xfrm flipH="1">
          <a:off x="4356100" y="63055500"/>
          <a:ext cx="5471845" cy="763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190500</xdr:colOff>
      <xdr:row>759</xdr:row>
      <xdr:rowOff>50800</xdr:rowOff>
    </xdr:from>
    <xdr:to>
      <xdr:col>37</xdr:col>
      <xdr:colOff>191558</xdr:colOff>
      <xdr:row>760</xdr:row>
      <xdr:rowOff>207782</xdr:rowOff>
    </xdr:to>
    <xdr:cxnSp macro="">
      <xdr:nvCxnSpPr>
        <xdr:cNvPr id="19" name="直線コネクタ 18"/>
        <xdr:cNvCxnSpPr/>
      </xdr:nvCxnSpPr>
      <xdr:spPr>
        <a:xfrm>
          <a:off x="7708900" y="63080900"/>
          <a:ext cx="1058" cy="5125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88900</xdr:colOff>
      <xdr:row>759</xdr:row>
      <xdr:rowOff>38100</xdr:rowOff>
    </xdr:from>
    <xdr:to>
      <xdr:col>21</xdr:col>
      <xdr:colOff>89958</xdr:colOff>
      <xdr:row>760</xdr:row>
      <xdr:rowOff>198257</xdr:rowOff>
    </xdr:to>
    <xdr:cxnSp macro="">
      <xdr:nvCxnSpPr>
        <xdr:cNvPr id="20" name="直線コネクタ 19"/>
        <xdr:cNvCxnSpPr/>
      </xdr:nvCxnSpPr>
      <xdr:spPr>
        <a:xfrm>
          <a:off x="4356100" y="63068200"/>
          <a:ext cx="1058" cy="51575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25400</xdr:colOff>
      <xdr:row>760</xdr:row>
      <xdr:rowOff>215900</xdr:rowOff>
    </xdr:from>
    <xdr:to>
      <xdr:col>26</xdr:col>
      <xdr:colOff>155829</xdr:colOff>
      <xdr:row>762</xdr:row>
      <xdr:rowOff>282086</xdr:rowOff>
    </xdr:to>
    <xdr:sp macro="" textlink="">
      <xdr:nvSpPr>
        <xdr:cNvPr id="21" name="テキスト ボックス 20"/>
        <xdr:cNvSpPr txBox="1"/>
      </xdr:nvSpPr>
      <xdr:spPr>
        <a:xfrm>
          <a:off x="3276600" y="63601600"/>
          <a:ext cx="2162429" cy="77738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900">
              <a:solidFill>
                <a:schemeClr val="tx1"/>
              </a:solidFill>
            </a:rPr>
            <a:t>Ｄ．大和綜合印刷（株）　他　</a:t>
          </a:r>
          <a:endParaRPr kumimoji="1" lang="en-US" altLang="ja-JP" sz="900">
            <a:solidFill>
              <a:schemeClr val="tx1"/>
            </a:solidFill>
          </a:endParaRPr>
        </a:p>
        <a:p>
          <a:pPr algn="ctr"/>
          <a:r>
            <a:rPr kumimoji="1" lang="ja-JP" altLang="en-US" sz="900">
              <a:solidFill>
                <a:schemeClr val="tx1"/>
              </a:solidFill>
            </a:rPr>
            <a:t>計　　</a:t>
          </a:r>
          <a:r>
            <a:rPr kumimoji="1" lang="en-US" altLang="ja-JP" sz="900">
              <a:solidFill>
                <a:schemeClr val="tx1"/>
              </a:solidFill>
            </a:rPr>
            <a:t>4.6</a:t>
          </a:r>
          <a:r>
            <a:rPr kumimoji="1" lang="ja-JP" altLang="en-US" sz="900">
              <a:solidFill>
                <a:schemeClr val="tx1"/>
              </a:solidFill>
            </a:rPr>
            <a:t>百万円</a:t>
          </a:r>
          <a:endParaRPr kumimoji="1" lang="en-US" altLang="ja-JP" sz="900">
            <a:solidFill>
              <a:schemeClr val="tx1"/>
            </a:solidFill>
          </a:endParaRPr>
        </a:p>
      </xdr:txBody>
    </xdr:sp>
    <xdr:clientData/>
  </xdr:twoCellAnchor>
  <xdr:twoCellAnchor>
    <xdr:from>
      <xdr:col>32</xdr:col>
      <xdr:colOff>101600</xdr:colOff>
      <xdr:row>760</xdr:row>
      <xdr:rowOff>228600</xdr:rowOff>
    </xdr:from>
    <xdr:to>
      <xdr:col>43</xdr:col>
      <xdr:colOff>28829</xdr:colOff>
      <xdr:row>762</xdr:row>
      <xdr:rowOff>294786</xdr:rowOff>
    </xdr:to>
    <xdr:sp macro="" textlink="">
      <xdr:nvSpPr>
        <xdr:cNvPr id="22" name="テキスト ボックス 21"/>
        <xdr:cNvSpPr txBox="1"/>
      </xdr:nvSpPr>
      <xdr:spPr>
        <a:xfrm>
          <a:off x="6604000" y="63614300"/>
          <a:ext cx="2162429" cy="77738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900">
              <a:solidFill>
                <a:schemeClr val="tx1"/>
              </a:solidFill>
            </a:rPr>
            <a:t>Ｅ．大和綜合印刷（株）　他</a:t>
          </a:r>
          <a:endParaRPr kumimoji="1" lang="en-US" altLang="ja-JP" sz="900">
            <a:solidFill>
              <a:schemeClr val="tx1"/>
            </a:solidFill>
          </a:endParaRPr>
        </a:p>
        <a:p>
          <a:pPr algn="ctr"/>
          <a:r>
            <a:rPr kumimoji="1" lang="ja-JP" altLang="en-US" sz="900">
              <a:solidFill>
                <a:schemeClr val="tx1"/>
              </a:solidFill>
            </a:rPr>
            <a:t>計　　</a:t>
          </a:r>
          <a:r>
            <a:rPr kumimoji="1" lang="en-US" altLang="ja-JP" sz="900">
              <a:solidFill>
                <a:schemeClr val="tx1"/>
              </a:solidFill>
            </a:rPr>
            <a:t>4.0</a:t>
          </a:r>
          <a:r>
            <a:rPr kumimoji="1" lang="ja-JP" altLang="en-US" sz="900">
              <a:solidFill>
                <a:schemeClr val="tx1"/>
              </a:solidFill>
            </a:rPr>
            <a:t>百万円</a:t>
          </a:r>
          <a:endParaRPr kumimoji="1" lang="en-US" altLang="ja-JP" sz="900">
            <a:solidFill>
              <a:schemeClr val="tx1"/>
            </a:solidFill>
          </a:endParaRPr>
        </a:p>
      </xdr:txBody>
    </xdr:sp>
    <xdr:clientData/>
  </xdr:twoCellAnchor>
  <xdr:twoCellAnchor>
    <xdr:from>
      <xdr:col>7</xdr:col>
      <xdr:colOff>38100</xdr:colOff>
      <xdr:row>756</xdr:row>
      <xdr:rowOff>50800</xdr:rowOff>
    </xdr:from>
    <xdr:to>
      <xdr:col>17</xdr:col>
      <xdr:colOff>38100</xdr:colOff>
      <xdr:row>757</xdr:row>
      <xdr:rowOff>158750</xdr:rowOff>
    </xdr:to>
    <xdr:sp macro="" textlink="">
      <xdr:nvSpPr>
        <xdr:cNvPr id="23" name="大かっこ 22"/>
        <xdr:cNvSpPr/>
      </xdr:nvSpPr>
      <xdr:spPr>
        <a:xfrm>
          <a:off x="1460500" y="62014100"/>
          <a:ext cx="2032000" cy="463550"/>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ctr" defTabSz="914400" eaLnBrk="1" fontAlgn="auto" latinLnBrk="0" hangingPunct="1">
            <a:lnSpc>
              <a:spcPts val="1000"/>
            </a:lnSpc>
            <a:spcBef>
              <a:spcPts val="0"/>
            </a:spcBef>
            <a:spcAft>
              <a:spcPts val="0"/>
            </a:spcAft>
            <a:buClrTx/>
            <a:buSzTx/>
            <a:buFontTx/>
            <a:buNone/>
            <a:tabLst/>
            <a:defRPr/>
          </a:pPr>
          <a:r>
            <a:rPr kumimoji="1" lang="ja-JP" altLang="ja-JP" sz="1000">
              <a:solidFill>
                <a:schemeClr val="tx1"/>
              </a:solidFill>
              <a:effectLst/>
              <a:latin typeface="+mn-lt"/>
              <a:ea typeface="+mn-ea"/>
              <a:cs typeface="+mn-cs"/>
            </a:rPr>
            <a:t>薬物乱用防止啓発訪問事業</a:t>
          </a:r>
          <a:endParaRPr lang="ja-JP" altLang="ja-JP" sz="1000">
            <a:effectLst/>
          </a:endParaRPr>
        </a:p>
      </xdr:txBody>
    </xdr:sp>
    <xdr:clientData/>
  </xdr:twoCellAnchor>
  <xdr:twoCellAnchor>
    <xdr:from>
      <xdr:col>19</xdr:col>
      <xdr:colOff>50800</xdr:colOff>
      <xdr:row>756</xdr:row>
      <xdr:rowOff>38100</xdr:rowOff>
    </xdr:from>
    <xdr:to>
      <xdr:col>29</xdr:col>
      <xdr:colOff>174625</xdr:colOff>
      <xdr:row>757</xdr:row>
      <xdr:rowOff>165100</xdr:rowOff>
    </xdr:to>
    <xdr:sp macro="" textlink="">
      <xdr:nvSpPr>
        <xdr:cNvPr id="24" name="大かっこ 23"/>
        <xdr:cNvSpPr/>
      </xdr:nvSpPr>
      <xdr:spPr>
        <a:xfrm>
          <a:off x="3911600" y="62001400"/>
          <a:ext cx="2155825" cy="482600"/>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ja-JP" sz="1000">
              <a:solidFill>
                <a:schemeClr val="tx1"/>
              </a:solidFill>
              <a:effectLst/>
              <a:latin typeface="+mn-lt"/>
              <a:ea typeface="+mn-ea"/>
              <a:cs typeface="+mn-cs"/>
            </a:rPr>
            <a:t>薬物乱用防止指導員養成事業</a:t>
          </a:r>
          <a:endParaRPr lang="ja-JP" altLang="ja-JP" sz="1000">
            <a:effectLst/>
          </a:endParaRPr>
        </a:p>
      </xdr:txBody>
    </xdr:sp>
    <xdr:clientData/>
  </xdr:twoCellAnchor>
  <xdr:twoCellAnchor>
    <xdr:from>
      <xdr:col>32</xdr:col>
      <xdr:colOff>25400</xdr:colOff>
      <xdr:row>756</xdr:row>
      <xdr:rowOff>25400</xdr:rowOff>
    </xdr:from>
    <xdr:to>
      <xdr:col>46</xdr:col>
      <xdr:colOff>200025</xdr:colOff>
      <xdr:row>757</xdr:row>
      <xdr:rowOff>152400</xdr:rowOff>
    </xdr:to>
    <xdr:sp macro="" textlink="">
      <xdr:nvSpPr>
        <xdr:cNvPr id="25" name="大かっこ 24"/>
        <xdr:cNvSpPr/>
      </xdr:nvSpPr>
      <xdr:spPr>
        <a:xfrm>
          <a:off x="6527800" y="61988700"/>
          <a:ext cx="3019425" cy="482600"/>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lang="ja-JP" altLang="en-US" sz="1000">
              <a:effectLst/>
            </a:rPr>
            <a:t>薬物乱用防止普及啓発読本の印刷・発送等</a:t>
          </a:r>
          <a:endParaRPr lang="ja-JP" altLang="ja-JP" sz="1000">
            <a:effectLst/>
          </a:endParaRPr>
        </a:p>
      </xdr:txBody>
    </xdr:sp>
    <xdr:clientData/>
  </xdr:twoCellAnchor>
  <xdr:twoCellAnchor>
    <xdr:from>
      <xdr:col>16</xdr:col>
      <xdr:colOff>0</xdr:colOff>
      <xdr:row>763</xdr:row>
      <xdr:rowOff>127000</xdr:rowOff>
    </xdr:from>
    <xdr:to>
      <xdr:col>26</xdr:col>
      <xdr:colOff>165100</xdr:colOff>
      <xdr:row>764</xdr:row>
      <xdr:rowOff>234950</xdr:rowOff>
    </xdr:to>
    <xdr:sp macro="" textlink="">
      <xdr:nvSpPr>
        <xdr:cNvPr id="26" name="大かっこ 25"/>
        <xdr:cNvSpPr/>
      </xdr:nvSpPr>
      <xdr:spPr>
        <a:xfrm>
          <a:off x="3251200" y="64579500"/>
          <a:ext cx="2197100" cy="463550"/>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ctr" defTabSz="914400" eaLnBrk="1" fontAlgn="auto" latinLnBrk="0" hangingPunct="1">
            <a:lnSpc>
              <a:spcPts val="1000"/>
            </a:lnSpc>
            <a:spcBef>
              <a:spcPts val="0"/>
            </a:spcBef>
            <a:spcAft>
              <a:spcPts val="0"/>
            </a:spcAft>
            <a:buClrTx/>
            <a:buSzTx/>
            <a:buFontTx/>
            <a:buNone/>
            <a:tabLst/>
            <a:defRPr/>
          </a:pPr>
          <a:r>
            <a:rPr lang="ja-JP" altLang="en-US" sz="1000">
              <a:effectLst/>
            </a:rPr>
            <a:t>「ダメ。ゼッタイ。」普及運動事業</a:t>
          </a:r>
          <a:endParaRPr lang="ja-JP" altLang="ja-JP" sz="1000">
            <a:effectLst/>
          </a:endParaRPr>
        </a:p>
      </xdr:txBody>
    </xdr:sp>
    <xdr:clientData/>
  </xdr:twoCellAnchor>
  <xdr:twoCellAnchor>
    <xdr:from>
      <xdr:col>32</xdr:col>
      <xdr:colOff>50800</xdr:colOff>
      <xdr:row>763</xdr:row>
      <xdr:rowOff>127000</xdr:rowOff>
    </xdr:from>
    <xdr:to>
      <xdr:col>43</xdr:col>
      <xdr:colOff>12700</xdr:colOff>
      <xdr:row>764</xdr:row>
      <xdr:rowOff>234950</xdr:rowOff>
    </xdr:to>
    <xdr:sp macro="" textlink="">
      <xdr:nvSpPr>
        <xdr:cNvPr id="27" name="大かっこ 26"/>
        <xdr:cNvSpPr/>
      </xdr:nvSpPr>
      <xdr:spPr>
        <a:xfrm>
          <a:off x="6553200" y="64579500"/>
          <a:ext cx="2197100" cy="463550"/>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ctr" defTabSz="914400" eaLnBrk="1" fontAlgn="auto" latinLnBrk="0" hangingPunct="1">
            <a:lnSpc>
              <a:spcPts val="1000"/>
            </a:lnSpc>
            <a:spcBef>
              <a:spcPts val="0"/>
            </a:spcBef>
            <a:spcAft>
              <a:spcPts val="0"/>
            </a:spcAft>
            <a:buClrTx/>
            <a:buSzTx/>
            <a:buFontTx/>
            <a:buNone/>
            <a:tabLst/>
            <a:defRPr/>
          </a:pPr>
          <a:r>
            <a:rPr lang="ja-JP" altLang="en-US" sz="1000">
              <a:effectLst/>
            </a:rPr>
            <a:t>雑役務費、消耗品等</a:t>
          </a:r>
          <a:endParaRPr lang="ja-JP" altLang="ja-JP" sz="1000">
            <a:effectLst/>
          </a:endParaRPr>
        </a:p>
      </xdr:txBody>
    </xdr:sp>
    <xdr:clientData/>
  </xdr:twoCellAnchor>
  <xdr:twoCellAnchor>
    <xdr:from>
      <xdr:col>20</xdr:col>
      <xdr:colOff>88900</xdr:colOff>
      <xdr:row>752</xdr:row>
      <xdr:rowOff>304800</xdr:rowOff>
    </xdr:from>
    <xdr:to>
      <xdr:col>34</xdr:col>
      <xdr:colOff>131750</xdr:colOff>
      <xdr:row>753</xdr:row>
      <xdr:rowOff>227542</xdr:rowOff>
    </xdr:to>
    <xdr:sp macro="" textlink="">
      <xdr:nvSpPr>
        <xdr:cNvPr id="31" name="テキスト ボックス 30"/>
        <xdr:cNvSpPr txBox="1"/>
      </xdr:nvSpPr>
      <xdr:spPr>
        <a:xfrm>
          <a:off x="4152900" y="60845700"/>
          <a:ext cx="2887650" cy="2783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en-US" altLang="ja-JP" sz="1100"/>
            <a:t>【</a:t>
          </a:r>
          <a:r>
            <a:rPr kumimoji="1" lang="ja-JP" altLang="en-US" sz="1100"/>
            <a:t>一般競争入札（総合評価落札方式）</a:t>
          </a:r>
          <a:r>
            <a:rPr kumimoji="1" lang="en-US" altLang="ja-JP" sz="1100"/>
            <a:t>】</a:t>
          </a:r>
          <a:endParaRPr kumimoji="1" lang="ja-JP" altLang="en-US" sz="1100"/>
        </a:p>
      </xdr:txBody>
    </xdr:sp>
    <xdr:clientData/>
  </xdr:twoCellAnchor>
  <xdr:twoCellAnchor>
    <xdr:from>
      <xdr:col>14</xdr:col>
      <xdr:colOff>165100</xdr:colOff>
      <xdr:row>759</xdr:row>
      <xdr:rowOff>241300</xdr:rowOff>
    </xdr:from>
    <xdr:to>
      <xdr:col>22</xdr:col>
      <xdr:colOff>30236</xdr:colOff>
      <xdr:row>760</xdr:row>
      <xdr:rowOff>264931</xdr:rowOff>
    </xdr:to>
    <xdr:sp macro="" textlink="">
      <xdr:nvSpPr>
        <xdr:cNvPr id="33" name="テキスト ボックス 32"/>
        <xdr:cNvSpPr txBox="1"/>
      </xdr:nvSpPr>
      <xdr:spPr>
        <a:xfrm>
          <a:off x="3009900" y="63271400"/>
          <a:ext cx="1490736" cy="3792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31</xdr:col>
      <xdr:colOff>12700</xdr:colOff>
      <xdr:row>759</xdr:row>
      <xdr:rowOff>254000</xdr:rowOff>
    </xdr:from>
    <xdr:to>
      <xdr:col>38</xdr:col>
      <xdr:colOff>81036</xdr:colOff>
      <xdr:row>760</xdr:row>
      <xdr:rowOff>277631</xdr:rowOff>
    </xdr:to>
    <xdr:sp macro="" textlink="">
      <xdr:nvSpPr>
        <xdr:cNvPr id="34" name="テキスト ボックス 33"/>
        <xdr:cNvSpPr txBox="1"/>
      </xdr:nvSpPr>
      <xdr:spPr>
        <a:xfrm>
          <a:off x="6311900" y="63284100"/>
          <a:ext cx="1490736" cy="3792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BJ977" sqref="BJ97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6">
        <v>2021</v>
      </c>
      <c r="AE2" s="926"/>
      <c r="AF2" s="926"/>
      <c r="AG2" s="926"/>
      <c r="AH2" s="926"/>
      <c r="AI2" s="83" t="s">
        <v>318</v>
      </c>
      <c r="AJ2" s="926" t="s">
        <v>712</v>
      </c>
      <c r="AK2" s="926"/>
      <c r="AL2" s="926"/>
      <c r="AM2" s="926"/>
      <c r="AN2" s="83" t="s">
        <v>318</v>
      </c>
      <c r="AO2" s="926">
        <v>20</v>
      </c>
      <c r="AP2" s="926"/>
      <c r="AQ2" s="926"/>
      <c r="AR2" s="84" t="s">
        <v>621</v>
      </c>
      <c r="AS2" s="932">
        <v>443</v>
      </c>
      <c r="AT2" s="932"/>
      <c r="AU2" s="932"/>
      <c r="AV2" s="83" t="str">
        <f>IF(AW2="","","-")</f>
        <v/>
      </c>
      <c r="AW2" s="892"/>
      <c r="AX2" s="892"/>
    </row>
    <row r="3" spans="1:50" ht="21" customHeight="1" thickBot="1" x14ac:dyDescent="0.2">
      <c r="A3" s="848" t="s">
        <v>614</v>
      </c>
      <c r="B3" s="849"/>
      <c r="C3" s="849"/>
      <c r="D3" s="849"/>
      <c r="E3" s="849"/>
      <c r="F3" s="849"/>
      <c r="G3" s="849"/>
      <c r="H3" s="849"/>
      <c r="I3" s="849"/>
      <c r="J3" s="849"/>
      <c r="K3" s="849"/>
      <c r="L3" s="849"/>
      <c r="M3" s="849"/>
      <c r="N3" s="849"/>
      <c r="O3" s="849"/>
      <c r="P3" s="849"/>
      <c r="Q3" s="849"/>
      <c r="R3" s="849"/>
      <c r="S3" s="849"/>
      <c r="T3" s="849"/>
      <c r="U3" s="849"/>
      <c r="V3" s="849"/>
      <c r="W3" s="849"/>
      <c r="X3" s="849"/>
      <c r="Y3" s="849"/>
      <c r="Z3" s="849"/>
      <c r="AA3" s="849"/>
      <c r="AB3" s="849"/>
      <c r="AC3" s="849"/>
      <c r="AD3" s="849"/>
      <c r="AE3" s="849"/>
      <c r="AF3" s="849"/>
      <c r="AG3" s="849"/>
      <c r="AH3" s="849"/>
      <c r="AI3" s="23" t="s">
        <v>63</v>
      </c>
      <c r="AJ3" s="850" t="s">
        <v>622</v>
      </c>
      <c r="AK3" s="850"/>
      <c r="AL3" s="850"/>
      <c r="AM3" s="850"/>
      <c r="AN3" s="850"/>
      <c r="AO3" s="850"/>
      <c r="AP3" s="850"/>
      <c r="AQ3" s="850"/>
      <c r="AR3" s="850"/>
      <c r="AS3" s="850"/>
      <c r="AT3" s="850"/>
      <c r="AU3" s="850"/>
      <c r="AV3" s="850"/>
      <c r="AW3" s="850"/>
      <c r="AX3" s="24" t="s">
        <v>64</v>
      </c>
    </row>
    <row r="4" spans="1:50" ht="24.75" customHeight="1" x14ac:dyDescent="0.15">
      <c r="A4" s="688" t="s">
        <v>25</v>
      </c>
      <c r="B4" s="689"/>
      <c r="C4" s="689"/>
      <c r="D4" s="689"/>
      <c r="E4" s="689"/>
      <c r="F4" s="689"/>
      <c r="G4" s="666" t="s">
        <v>623</v>
      </c>
      <c r="H4" s="667"/>
      <c r="I4" s="667"/>
      <c r="J4" s="667"/>
      <c r="K4" s="667"/>
      <c r="L4" s="667"/>
      <c r="M4" s="667"/>
      <c r="N4" s="667"/>
      <c r="O4" s="667"/>
      <c r="P4" s="667"/>
      <c r="Q4" s="667"/>
      <c r="R4" s="667"/>
      <c r="S4" s="667"/>
      <c r="T4" s="667"/>
      <c r="U4" s="667"/>
      <c r="V4" s="667"/>
      <c r="W4" s="667"/>
      <c r="X4" s="667"/>
      <c r="Y4" s="668" t="s">
        <v>1</v>
      </c>
      <c r="Z4" s="669"/>
      <c r="AA4" s="669"/>
      <c r="AB4" s="669"/>
      <c r="AC4" s="669"/>
      <c r="AD4" s="670"/>
      <c r="AE4" s="671" t="s">
        <v>624</v>
      </c>
      <c r="AF4" s="672"/>
      <c r="AG4" s="672"/>
      <c r="AH4" s="672"/>
      <c r="AI4" s="672"/>
      <c r="AJ4" s="672"/>
      <c r="AK4" s="672"/>
      <c r="AL4" s="672"/>
      <c r="AM4" s="672"/>
      <c r="AN4" s="672"/>
      <c r="AO4" s="672"/>
      <c r="AP4" s="673"/>
      <c r="AQ4" s="674" t="s">
        <v>2</v>
      </c>
      <c r="AR4" s="669"/>
      <c r="AS4" s="669"/>
      <c r="AT4" s="669"/>
      <c r="AU4" s="669"/>
      <c r="AV4" s="669"/>
      <c r="AW4" s="669"/>
      <c r="AX4" s="675"/>
    </row>
    <row r="5" spans="1:50" ht="30" customHeight="1" x14ac:dyDescent="0.15">
      <c r="A5" s="676" t="s">
        <v>66</v>
      </c>
      <c r="B5" s="677"/>
      <c r="C5" s="677"/>
      <c r="D5" s="677"/>
      <c r="E5" s="677"/>
      <c r="F5" s="678"/>
      <c r="G5" s="820" t="s">
        <v>626</v>
      </c>
      <c r="H5" s="821"/>
      <c r="I5" s="821"/>
      <c r="J5" s="821"/>
      <c r="K5" s="821"/>
      <c r="L5" s="821"/>
      <c r="M5" s="822" t="s">
        <v>65</v>
      </c>
      <c r="N5" s="823"/>
      <c r="O5" s="823"/>
      <c r="P5" s="823"/>
      <c r="Q5" s="823"/>
      <c r="R5" s="824"/>
      <c r="S5" s="825" t="s">
        <v>627</v>
      </c>
      <c r="T5" s="821"/>
      <c r="U5" s="821"/>
      <c r="V5" s="821"/>
      <c r="W5" s="821"/>
      <c r="X5" s="826"/>
      <c r="Y5" s="682" t="s">
        <v>3</v>
      </c>
      <c r="Z5" s="527"/>
      <c r="AA5" s="527"/>
      <c r="AB5" s="527"/>
      <c r="AC5" s="527"/>
      <c r="AD5" s="528"/>
      <c r="AE5" s="683" t="s">
        <v>673</v>
      </c>
      <c r="AF5" s="683"/>
      <c r="AG5" s="683"/>
      <c r="AH5" s="683"/>
      <c r="AI5" s="683"/>
      <c r="AJ5" s="683"/>
      <c r="AK5" s="683"/>
      <c r="AL5" s="683"/>
      <c r="AM5" s="683"/>
      <c r="AN5" s="683"/>
      <c r="AO5" s="683"/>
      <c r="AP5" s="684"/>
      <c r="AQ5" s="685" t="s">
        <v>625</v>
      </c>
      <c r="AR5" s="686"/>
      <c r="AS5" s="686"/>
      <c r="AT5" s="686"/>
      <c r="AU5" s="686"/>
      <c r="AV5" s="686"/>
      <c r="AW5" s="686"/>
      <c r="AX5" s="687"/>
    </row>
    <row r="6" spans="1:50" ht="39" customHeight="1" x14ac:dyDescent="0.15">
      <c r="A6" s="690" t="s">
        <v>4</v>
      </c>
      <c r="B6" s="691"/>
      <c r="C6" s="691"/>
      <c r="D6" s="691"/>
      <c r="E6" s="691"/>
      <c r="F6" s="691"/>
      <c r="G6" s="374" t="str">
        <f>入力規則等!F39</f>
        <v>一般会計</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162" customHeight="1" x14ac:dyDescent="0.15">
      <c r="A7" s="479" t="s">
        <v>22</v>
      </c>
      <c r="B7" s="480"/>
      <c r="C7" s="480"/>
      <c r="D7" s="480"/>
      <c r="E7" s="480"/>
      <c r="F7" s="481"/>
      <c r="G7" s="482" t="s">
        <v>628</v>
      </c>
      <c r="H7" s="483"/>
      <c r="I7" s="483"/>
      <c r="J7" s="483"/>
      <c r="K7" s="483"/>
      <c r="L7" s="483"/>
      <c r="M7" s="483"/>
      <c r="N7" s="483"/>
      <c r="O7" s="483"/>
      <c r="P7" s="483"/>
      <c r="Q7" s="483"/>
      <c r="R7" s="483"/>
      <c r="S7" s="483"/>
      <c r="T7" s="483"/>
      <c r="U7" s="483"/>
      <c r="V7" s="483"/>
      <c r="W7" s="483"/>
      <c r="X7" s="484"/>
      <c r="Y7" s="904" t="s">
        <v>301</v>
      </c>
      <c r="Z7" s="424"/>
      <c r="AA7" s="424"/>
      <c r="AB7" s="424"/>
      <c r="AC7" s="424"/>
      <c r="AD7" s="905"/>
      <c r="AE7" s="893" t="s">
        <v>629</v>
      </c>
      <c r="AF7" s="894"/>
      <c r="AG7" s="894"/>
      <c r="AH7" s="894"/>
      <c r="AI7" s="894"/>
      <c r="AJ7" s="894"/>
      <c r="AK7" s="894"/>
      <c r="AL7" s="894"/>
      <c r="AM7" s="894"/>
      <c r="AN7" s="894"/>
      <c r="AO7" s="894"/>
      <c r="AP7" s="894"/>
      <c r="AQ7" s="894"/>
      <c r="AR7" s="894"/>
      <c r="AS7" s="894"/>
      <c r="AT7" s="894"/>
      <c r="AU7" s="894"/>
      <c r="AV7" s="894"/>
      <c r="AW7" s="894"/>
      <c r="AX7" s="895"/>
    </row>
    <row r="8" spans="1:50" ht="24.75" customHeight="1" x14ac:dyDescent="0.15">
      <c r="A8" s="479" t="s">
        <v>208</v>
      </c>
      <c r="B8" s="480"/>
      <c r="C8" s="480"/>
      <c r="D8" s="480"/>
      <c r="E8" s="480"/>
      <c r="F8" s="481"/>
      <c r="G8" s="927" t="str">
        <f>入力規則等!A27</f>
        <v>男女共同参画</v>
      </c>
      <c r="H8" s="704"/>
      <c r="I8" s="704"/>
      <c r="J8" s="704"/>
      <c r="K8" s="704"/>
      <c r="L8" s="704"/>
      <c r="M8" s="704"/>
      <c r="N8" s="704"/>
      <c r="O8" s="704"/>
      <c r="P8" s="704"/>
      <c r="Q8" s="704"/>
      <c r="R8" s="704"/>
      <c r="S8" s="704"/>
      <c r="T8" s="704"/>
      <c r="U8" s="704"/>
      <c r="V8" s="704"/>
      <c r="W8" s="704"/>
      <c r="X8" s="928"/>
      <c r="Y8" s="827" t="s">
        <v>209</v>
      </c>
      <c r="Z8" s="828"/>
      <c r="AA8" s="828"/>
      <c r="AB8" s="828"/>
      <c r="AC8" s="828"/>
      <c r="AD8" s="829"/>
      <c r="AE8" s="703" t="str">
        <f>入力規則等!K13</f>
        <v>社会保障、その他の事項経費</v>
      </c>
      <c r="AF8" s="704"/>
      <c r="AG8" s="704"/>
      <c r="AH8" s="704"/>
      <c r="AI8" s="704"/>
      <c r="AJ8" s="704"/>
      <c r="AK8" s="704"/>
      <c r="AL8" s="704"/>
      <c r="AM8" s="704"/>
      <c r="AN8" s="704"/>
      <c r="AO8" s="704"/>
      <c r="AP8" s="704"/>
      <c r="AQ8" s="704"/>
      <c r="AR8" s="704"/>
      <c r="AS8" s="704"/>
      <c r="AT8" s="704"/>
      <c r="AU8" s="704"/>
      <c r="AV8" s="704"/>
      <c r="AW8" s="704"/>
      <c r="AX8" s="705"/>
    </row>
    <row r="9" spans="1:50" ht="136.5" customHeight="1" x14ac:dyDescent="0.15">
      <c r="A9" s="830" t="s">
        <v>23</v>
      </c>
      <c r="B9" s="831"/>
      <c r="C9" s="831"/>
      <c r="D9" s="831"/>
      <c r="E9" s="831"/>
      <c r="F9" s="831"/>
      <c r="G9" s="832" t="s">
        <v>630</v>
      </c>
      <c r="H9" s="833"/>
      <c r="I9" s="833"/>
      <c r="J9" s="833"/>
      <c r="K9" s="833"/>
      <c r="L9" s="833"/>
      <c r="M9" s="833"/>
      <c r="N9" s="833"/>
      <c r="O9" s="833"/>
      <c r="P9" s="833"/>
      <c r="Q9" s="833"/>
      <c r="R9" s="833"/>
      <c r="S9" s="833"/>
      <c r="T9" s="833"/>
      <c r="U9" s="833"/>
      <c r="V9" s="833"/>
      <c r="W9" s="833"/>
      <c r="X9" s="833"/>
      <c r="Y9" s="833"/>
      <c r="Z9" s="833"/>
      <c r="AA9" s="833"/>
      <c r="AB9" s="833"/>
      <c r="AC9" s="833"/>
      <c r="AD9" s="833"/>
      <c r="AE9" s="833"/>
      <c r="AF9" s="833"/>
      <c r="AG9" s="833"/>
      <c r="AH9" s="833"/>
      <c r="AI9" s="833"/>
      <c r="AJ9" s="833"/>
      <c r="AK9" s="833"/>
      <c r="AL9" s="833"/>
      <c r="AM9" s="833"/>
      <c r="AN9" s="833"/>
      <c r="AO9" s="833"/>
      <c r="AP9" s="833"/>
      <c r="AQ9" s="833"/>
      <c r="AR9" s="833"/>
      <c r="AS9" s="833"/>
      <c r="AT9" s="833"/>
      <c r="AU9" s="833"/>
      <c r="AV9" s="833"/>
      <c r="AW9" s="833"/>
      <c r="AX9" s="834"/>
    </row>
    <row r="10" spans="1:50" ht="211.5" customHeight="1" x14ac:dyDescent="0.15">
      <c r="A10" s="644" t="s">
        <v>29</v>
      </c>
      <c r="B10" s="645"/>
      <c r="C10" s="645"/>
      <c r="D10" s="645"/>
      <c r="E10" s="645"/>
      <c r="F10" s="645"/>
      <c r="G10" s="738" t="s">
        <v>631</v>
      </c>
      <c r="H10" s="739"/>
      <c r="I10" s="739"/>
      <c r="J10" s="739"/>
      <c r="K10" s="739"/>
      <c r="L10" s="739"/>
      <c r="M10" s="739"/>
      <c r="N10" s="739"/>
      <c r="O10" s="739"/>
      <c r="P10" s="739"/>
      <c r="Q10" s="739"/>
      <c r="R10" s="739"/>
      <c r="S10" s="739"/>
      <c r="T10" s="739"/>
      <c r="U10" s="739"/>
      <c r="V10" s="739"/>
      <c r="W10" s="739"/>
      <c r="X10" s="739"/>
      <c r="Y10" s="739"/>
      <c r="Z10" s="739"/>
      <c r="AA10" s="739"/>
      <c r="AB10" s="739"/>
      <c r="AC10" s="739"/>
      <c r="AD10" s="739"/>
      <c r="AE10" s="739"/>
      <c r="AF10" s="739"/>
      <c r="AG10" s="739"/>
      <c r="AH10" s="739"/>
      <c r="AI10" s="739"/>
      <c r="AJ10" s="739"/>
      <c r="AK10" s="739"/>
      <c r="AL10" s="739"/>
      <c r="AM10" s="739"/>
      <c r="AN10" s="739"/>
      <c r="AO10" s="739"/>
      <c r="AP10" s="739"/>
      <c r="AQ10" s="739"/>
      <c r="AR10" s="739"/>
      <c r="AS10" s="739"/>
      <c r="AT10" s="739"/>
      <c r="AU10" s="739"/>
      <c r="AV10" s="739"/>
      <c r="AW10" s="739"/>
      <c r="AX10" s="740"/>
    </row>
    <row r="11" spans="1:50" ht="42" customHeight="1" x14ac:dyDescent="0.15">
      <c r="A11" s="644" t="s">
        <v>5</v>
      </c>
      <c r="B11" s="645"/>
      <c r="C11" s="645"/>
      <c r="D11" s="645"/>
      <c r="E11" s="645"/>
      <c r="F11" s="646"/>
      <c r="G11" s="679" t="str">
        <f>入力規則等!P10</f>
        <v>直接実施、委託・請負</v>
      </c>
      <c r="H11" s="680"/>
      <c r="I11" s="680"/>
      <c r="J11" s="680"/>
      <c r="K11" s="680"/>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0"/>
      <c r="AJ11" s="680"/>
      <c r="AK11" s="680"/>
      <c r="AL11" s="680"/>
      <c r="AM11" s="680"/>
      <c r="AN11" s="680"/>
      <c r="AO11" s="680"/>
      <c r="AP11" s="680"/>
      <c r="AQ11" s="680"/>
      <c r="AR11" s="680"/>
      <c r="AS11" s="680"/>
      <c r="AT11" s="680"/>
      <c r="AU11" s="680"/>
      <c r="AV11" s="680"/>
      <c r="AW11" s="680"/>
      <c r="AX11" s="681"/>
    </row>
    <row r="12" spans="1:50" ht="21" customHeight="1" x14ac:dyDescent="0.15">
      <c r="A12" s="945" t="s">
        <v>24</v>
      </c>
      <c r="B12" s="946"/>
      <c r="C12" s="946"/>
      <c r="D12" s="946"/>
      <c r="E12" s="946"/>
      <c r="F12" s="947"/>
      <c r="G12" s="744"/>
      <c r="H12" s="745"/>
      <c r="I12" s="745"/>
      <c r="J12" s="745"/>
      <c r="K12" s="745"/>
      <c r="L12" s="745"/>
      <c r="M12" s="745"/>
      <c r="N12" s="745"/>
      <c r="O12" s="745"/>
      <c r="P12" s="431" t="s">
        <v>302</v>
      </c>
      <c r="Q12" s="426"/>
      <c r="R12" s="426"/>
      <c r="S12" s="426"/>
      <c r="T12" s="426"/>
      <c r="U12" s="426"/>
      <c r="V12" s="427"/>
      <c r="W12" s="431" t="s">
        <v>324</v>
      </c>
      <c r="X12" s="426"/>
      <c r="Y12" s="426"/>
      <c r="Z12" s="426"/>
      <c r="AA12" s="426"/>
      <c r="AB12" s="426"/>
      <c r="AC12" s="427"/>
      <c r="AD12" s="431" t="s">
        <v>611</v>
      </c>
      <c r="AE12" s="426"/>
      <c r="AF12" s="426"/>
      <c r="AG12" s="426"/>
      <c r="AH12" s="426"/>
      <c r="AI12" s="426"/>
      <c r="AJ12" s="427"/>
      <c r="AK12" s="431" t="s">
        <v>615</v>
      </c>
      <c r="AL12" s="426"/>
      <c r="AM12" s="426"/>
      <c r="AN12" s="426"/>
      <c r="AO12" s="426"/>
      <c r="AP12" s="426"/>
      <c r="AQ12" s="427"/>
      <c r="AR12" s="431" t="s">
        <v>616</v>
      </c>
      <c r="AS12" s="426"/>
      <c r="AT12" s="426"/>
      <c r="AU12" s="426"/>
      <c r="AV12" s="426"/>
      <c r="AW12" s="426"/>
      <c r="AX12" s="706"/>
    </row>
    <row r="13" spans="1:50" ht="21" customHeight="1" x14ac:dyDescent="0.15">
      <c r="A13" s="598"/>
      <c r="B13" s="599"/>
      <c r="C13" s="599"/>
      <c r="D13" s="599"/>
      <c r="E13" s="599"/>
      <c r="F13" s="600"/>
      <c r="G13" s="707" t="s">
        <v>6</v>
      </c>
      <c r="H13" s="708"/>
      <c r="I13" s="748" t="s">
        <v>7</v>
      </c>
      <c r="J13" s="749"/>
      <c r="K13" s="749"/>
      <c r="L13" s="749"/>
      <c r="M13" s="749"/>
      <c r="N13" s="749"/>
      <c r="O13" s="750"/>
      <c r="P13" s="641">
        <v>84</v>
      </c>
      <c r="Q13" s="642"/>
      <c r="R13" s="642"/>
      <c r="S13" s="642"/>
      <c r="T13" s="642"/>
      <c r="U13" s="642"/>
      <c r="V13" s="643"/>
      <c r="W13" s="641">
        <v>88</v>
      </c>
      <c r="X13" s="642"/>
      <c r="Y13" s="642"/>
      <c r="Z13" s="642"/>
      <c r="AA13" s="642"/>
      <c r="AB13" s="642"/>
      <c r="AC13" s="643"/>
      <c r="AD13" s="641">
        <v>88</v>
      </c>
      <c r="AE13" s="642"/>
      <c r="AF13" s="642"/>
      <c r="AG13" s="642"/>
      <c r="AH13" s="642"/>
      <c r="AI13" s="642"/>
      <c r="AJ13" s="643"/>
      <c r="AK13" s="641">
        <v>118</v>
      </c>
      <c r="AL13" s="642"/>
      <c r="AM13" s="642"/>
      <c r="AN13" s="642"/>
      <c r="AO13" s="642"/>
      <c r="AP13" s="642"/>
      <c r="AQ13" s="643"/>
      <c r="AR13" s="901"/>
      <c r="AS13" s="902"/>
      <c r="AT13" s="902"/>
      <c r="AU13" s="902"/>
      <c r="AV13" s="902"/>
      <c r="AW13" s="902"/>
      <c r="AX13" s="903"/>
    </row>
    <row r="14" spans="1:50" ht="21" customHeight="1" x14ac:dyDescent="0.15">
      <c r="A14" s="598"/>
      <c r="B14" s="599"/>
      <c r="C14" s="599"/>
      <c r="D14" s="599"/>
      <c r="E14" s="599"/>
      <c r="F14" s="600"/>
      <c r="G14" s="709"/>
      <c r="H14" s="710"/>
      <c r="I14" s="695" t="s">
        <v>8</v>
      </c>
      <c r="J14" s="746"/>
      <c r="K14" s="746"/>
      <c r="L14" s="746"/>
      <c r="M14" s="746"/>
      <c r="N14" s="746"/>
      <c r="O14" s="747"/>
      <c r="P14" s="641" t="s">
        <v>628</v>
      </c>
      <c r="Q14" s="642"/>
      <c r="R14" s="642"/>
      <c r="S14" s="642"/>
      <c r="T14" s="642"/>
      <c r="U14" s="642"/>
      <c r="V14" s="643"/>
      <c r="W14" s="641" t="s">
        <v>628</v>
      </c>
      <c r="X14" s="642"/>
      <c r="Y14" s="642"/>
      <c r="Z14" s="642"/>
      <c r="AA14" s="642"/>
      <c r="AB14" s="642"/>
      <c r="AC14" s="643"/>
      <c r="AD14" s="641" t="s">
        <v>628</v>
      </c>
      <c r="AE14" s="642"/>
      <c r="AF14" s="642"/>
      <c r="AG14" s="642"/>
      <c r="AH14" s="642"/>
      <c r="AI14" s="642"/>
      <c r="AJ14" s="643"/>
      <c r="AK14" s="641" t="s">
        <v>674</v>
      </c>
      <c r="AL14" s="642"/>
      <c r="AM14" s="642"/>
      <c r="AN14" s="642"/>
      <c r="AO14" s="642"/>
      <c r="AP14" s="642"/>
      <c r="AQ14" s="643"/>
      <c r="AR14" s="772"/>
      <c r="AS14" s="772"/>
      <c r="AT14" s="772"/>
      <c r="AU14" s="772"/>
      <c r="AV14" s="772"/>
      <c r="AW14" s="772"/>
      <c r="AX14" s="773"/>
    </row>
    <row r="15" spans="1:50" ht="21" customHeight="1" x14ac:dyDescent="0.15">
      <c r="A15" s="598"/>
      <c r="B15" s="599"/>
      <c r="C15" s="599"/>
      <c r="D15" s="599"/>
      <c r="E15" s="599"/>
      <c r="F15" s="600"/>
      <c r="G15" s="709"/>
      <c r="H15" s="710"/>
      <c r="I15" s="695" t="s">
        <v>50</v>
      </c>
      <c r="J15" s="696"/>
      <c r="K15" s="696"/>
      <c r="L15" s="696"/>
      <c r="M15" s="696"/>
      <c r="N15" s="696"/>
      <c r="O15" s="697"/>
      <c r="P15" s="641" t="s">
        <v>628</v>
      </c>
      <c r="Q15" s="642"/>
      <c r="R15" s="642"/>
      <c r="S15" s="642"/>
      <c r="T15" s="642"/>
      <c r="U15" s="642"/>
      <c r="V15" s="643"/>
      <c r="W15" s="641" t="s">
        <v>628</v>
      </c>
      <c r="X15" s="642"/>
      <c r="Y15" s="642"/>
      <c r="Z15" s="642"/>
      <c r="AA15" s="642"/>
      <c r="AB15" s="642"/>
      <c r="AC15" s="643"/>
      <c r="AD15" s="641" t="s">
        <v>628</v>
      </c>
      <c r="AE15" s="642"/>
      <c r="AF15" s="642"/>
      <c r="AG15" s="642"/>
      <c r="AH15" s="642"/>
      <c r="AI15" s="642"/>
      <c r="AJ15" s="643"/>
      <c r="AK15" s="641" t="s">
        <v>674</v>
      </c>
      <c r="AL15" s="642"/>
      <c r="AM15" s="642"/>
      <c r="AN15" s="642"/>
      <c r="AO15" s="642"/>
      <c r="AP15" s="642"/>
      <c r="AQ15" s="643"/>
      <c r="AR15" s="641"/>
      <c r="AS15" s="642"/>
      <c r="AT15" s="642"/>
      <c r="AU15" s="642"/>
      <c r="AV15" s="642"/>
      <c r="AW15" s="642"/>
      <c r="AX15" s="787"/>
    </row>
    <row r="16" spans="1:50" ht="21" customHeight="1" x14ac:dyDescent="0.15">
      <c r="A16" s="598"/>
      <c r="B16" s="599"/>
      <c r="C16" s="599"/>
      <c r="D16" s="599"/>
      <c r="E16" s="599"/>
      <c r="F16" s="600"/>
      <c r="G16" s="709"/>
      <c r="H16" s="710"/>
      <c r="I16" s="695" t="s">
        <v>51</v>
      </c>
      <c r="J16" s="696"/>
      <c r="K16" s="696"/>
      <c r="L16" s="696"/>
      <c r="M16" s="696"/>
      <c r="N16" s="696"/>
      <c r="O16" s="697"/>
      <c r="P16" s="641" t="s">
        <v>628</v>
      </c>
      <c r="Q16" s="642"/>
      <c r="R16" s="642"/>
      <c r="S16" s="642"/>
      <c r="T16" s="642"/>
      <c r="U16" s="642"/>
      <c r="V16" s="643"/>
      <c r="W16" s="641" t="s">
        <v>628</v>
      </c>
      <c r="X16" s="642"/>
      <c r="Y16" s="642"/>
      <c r="Z16" s="642"/>
      <c r="AA16" s="642"/>
      <c r="AB16" s="642"/>
      <c r="AC16" s="643"/>
      <c r="AD16" s="641" t="s">
        <v>628</v>
      </c>
      <c r="AE16" s="642"/>
      <c r="AF16" s="642"/>
      <c r="AG16" s="642"/>
      <c r="AH16" s="642"/>
      <c r="AI16" s="642"/>
      <c r="AJ16" s="643"/>
      <c r="AK16" s="641" t="s">
        <v>674</v>
      </c>
      <c r="AL16" s="642"/>
      <c r="AM16" s="642"/>
      <c r="AN16" s="642"/>
      <c r="AO16" s="642"/>
      <c r="AP16" s="642"/>
      <c r="AQ16" s="643"/>
      <c r="AR16" s="741"/>
      <c r="AS16" s="742"/>
      <c r="AT16" s="742"/>
      <c r="AU16" s="742"/>
      <c r="AV16" s="742"/>
      <c r="AW16" s="742"/>
      <c r="AX16" s="743"/>
    </row>
    <row r="17" spans="1:50" ht="24.75" customHeight="1" x14ac:dyDescent="0.15">
      <c r="A17" s="598"/>
      <c r="B17" s="599"/>
      <c r="C17" s="599"/>
      <c r="D17" s="599"/>
      <c r="E17" s="599"/>
      <c r="F17" s="600"/>
      <c r="G17" s="709"/>
      <c r="H17" s="710"/>
      <c r="I17" s="695" t="s">
        <v>49</v>
      </c>
      <c r="J17" s="746"/>
      <c r="K17" s="746"/>
      <c r="L17" s="746"/>
      <c r="M17" s="746"/>
      <c r="N17" s="746"/>
      <c r="O17" s="747"/>
      <c r="P17" s="641" t="s">
        <v>628</v>
      </c>
      <c r="Q17" s="642"/>
      <c r="R17" s="642"/>
      <c r="S17" s="642"/>
      <c r="T17" s="642"/>
      <c r="U17" s="642"/>
      <c r="V17" s="643"/>
      <c r="W17" s="641" t="s">
        <v>628</v>
      </c>
      <c r="X17" s="642"/>
      <c r="Y17" s="642"/>
      <c r="Z17" s="642"/>
      <c r="AA17" s="642"/>
      <c r="AB17" s="642"/>
      <c r="AC17" s="643"/>
      <c r="AD17" s="641" t="s">
        <v>628</v>
      </c>
      <c r="AE17" s="642"/>
      <c r="AF17" s="642"/>
      <c r="AG17" s="642"/>
      <c r="AH17" s="642"/>
      <c r="AI17" s="642"/>
      <c r="AJ17" s="643"/>
      <c r="AK17" s="641" t="s">
        <v>674</v>
      </c>
      <c r="AL17" s="642"/>
      <c r="AM17" s="642"/>
      <c r="AN17" s="642"/>
      <c r="AO17" s="642"/>
      <c r="AP17" s="642"/>
      <c r="AQ17" s="643"/>
      <c r="AR17" s="899"/>
      <c r="AS17" s="899"/>
      <c r="AT17" s="899"/>
      <c r="AU17" s="899"/>
      <c r="AV17" s="899"/>
      <c r="AW17" s="899"/>
      <c r="AX17" s="900"/>
    </row>
    <row r="18" spans="1:50" ht="24.75" customHeight="1" x14ac:dyDescent="0.15">
      <c r="A18" s="598"/>
      <c r="B18" s="599"/>
      <c r="C18" s="599"/>
      <c r="D18" s="599"/>
      <c r="E18" s="599"/>
      <c r="F18" s="600"/>
      <c r="G18" s="711"/>
      <c r="H18" s="712"/>
      <c r="I18" s="700" t="s">
        <v>20</v>
      </c>
      <c r="J18" s="701"/>
      <c r="K18" s="701"/>
      <c r="L18" s="701"/>
      <c r="M18" s="701"/>
      <c r="N18" s="701"/>
      <c r="O18" s="702"/>
      <c r="P18" s="859">
        <f>SUM(P13:V17)</f>
        <v>84</v>
      </c>
      <c r="Q18" s="860"/>
      <c r="R18" s="860"/>
      <c r="S18" s="860"/>
      <c r="T18" s="860"/>
      <c r="U18" s="860"/>
      <c r="V18" s="861"/>
      <c r="W18" s="859">
        <f>SUM(W13:AC17)</f>
        <v>88</v>
      </c>
      <c r="X18" s="860"/>
      <c r="Y18" s="860"/>
      <c r="Z18" s="860"/>
      <c r="AA18" s="860"/>
      <c r="AB18" s="860"/>
      <c r="AC18" s="861"/>
      <c r="AD18" s="859">
        <f>SUM(AD13:AJ17)</f>
        <v>88</v>
      </c>
      <c r="AE18" s="860"/>
      <c r="AF18" s="860"/>
      <c r="AG18" s="860"/>
      <c r="AH18" s="860"/>
      <c r="AI18" s="860"/>
      <c r="AJ18" s="861"/>
      <c r="AK18" s="859">
        <f>SUM(AK13:AQ17)</f>
        <v>118</v>
      </c>
      <c r="AL18" s="860"/>
      <c r="AM18" s="860"/>
      <c r="AN18" s="860"/>
      <c r="AO18" s="860"/>
      <c r="AP18" s="860"/>
      <c r="AQ18" s="861"/>
      <c r="AR18" s="859">
        <f>SUM(AR13:AX17)</f>
        <v>0</v>
      </c>
      <c r="AS18" s="860"/>
      <c r="AT18" s="860"/>
      <c r="AU18" s="860"/>
      <c r="AV18" s="860"/>
      <c r="AW18" s="860"/>
      <c r="AX18" s="862"/>
    </row>
    <row r="19" spans="1:50" ht="24.75" customHeight="1" x14ac:dyDescent="0.15">
      <c r="A19" s="598"/>
      <c r="B19" s="599"/>
      <c r="C19" s="599"/>
      <c r="D19" s="599"/>
      <c r="E19" s="599"/>
      <c r="F19" s="600"/>
      <c r="G19" s="857" t="s">
        <v>9</v>
      </c>
      <c r="H19" s="858"/>
      <c r="I19" s="858"/>
      <c r="J19" s="858"/>
      <c r="K19" s="858"/>
      <c r="L19" s="858"/>
      <c r="M19" s="858"/>
      <c r="N19" s="858"/>
      <c r="O19" s="858"/>
      <c r="P19" s="641">
        <v>82</v>
      </c>
      <c r="Q19" s="642"/>
      <c r="R19" s="642"/>
      <c r="S19" s="642"/>
      <c r="T19" s="642"/>
      <c r="U19" s="642"/>
      <c r="V19" s="643"/>
      <c r="W19" s="641">
        <v>84</v>
      </c>
      <c r="X19" s="642"/>
      <c r="Y19" s="642"/>
      <c r="Z19" s="642"/>
      <c r="AA19" s="642"/>
      <c r="AB19" s="642"/>
      <c r="AC19" s="643"/>
      <c r="AD19" s="641">
        <v>81</v>
      </c>
      <c r="AE19" s="642"/>
      <c r="AF19" s="642"/>
      <c r="AG19" s="642"/>
      <c r="AH19" s="642"/>
      <c r="AI19" s="642"/>
      <c r="AJ19" s="643"/>
      <c r="AK19" s="309"/>
      <c r="AL19" s="309"/>
      <c r="AM19" s="309"/>
      <c r="AN19" s="309"/>
      <c r="AO19" s="309"/>
      <c r="AP19" s="309"/>
      <c r="AQ19" s="309"/>
      <c r="AR19" s="309"/>
      <c r="AS19" s="309"/>
      <c r="AT19" s="309"/>
      <c r="AU19" s="309"/>
      <c r="AV19" s="309"/>
      <c r="AW19" s="309"/>
      <c r="AX19" s="311"/>
    </row>
    <row r="20" spans="1:50" ht="24.75" customHeight="1" x14ac:dyDescent="0.15">
      <c r="A20" s="598"/>
      <c r="B20" s="599"/>
      <c r="C20" s="599"/>
      <c r="D20" s="599"/>
      <c r="E20" s="599"/>
      <c r="F20" s="600"/>
      <c r="G20" s="857" t="s">
        <v>10</v>
      </c>
      <c r="H20" s="858"/>
      <c r="I20" s="858"/>
      <c r="J20" s="858"/>
      <c r="K20" s="858"/>
      <c r="L20" s="858"/>
      <c r="M20" s="858"/>
      <c r="N20" s="858"/>
      <c r="O20" s="858"/>
      <c r="P20" s="301">
        <f>IF(P18=0, "-", SUM(P19)/P18)</f>
        <v>0.97619047619047616</v>
      </c>
      <c r="Q20" s="301"/>
      <c r="R20" s="301"/>
      <c r="S20" s="301"/>
      <c r="T20" s="301"/>
      <c r="U20" s="301"/>
      <c r="V20" s="301"/>
      <c r="W20" s="301">
        <f t="shared" ref="W20" si="0">IF(W18=0, "-", SUM(W19)/W18)</f>
        <v>0.95454545454545459</v>
      </c>
      <c r="X20" s="301"/>
      <c r="Y20" s="301"/>
      <c r="Z20" s="301"/>
      <c r="AA20" s="301"/>
      <c r="AB20" s="301"/>
      <c r="AC20" s="301"/>
      <c r="AD20" s="301">
        <f t="shared" ref="AD20" si="1">IF(AD18=0, "-", SUM(AD19)/AD18)</f>
        <v>0.92045454545454541</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30"/>
      <c r="B21" s="831"/>
      <c r="C21" s="831"/>
      <c r="D21" s="831"/>
      <c r="E21" s="831"/>
      <c r="F21" s="948"/>
      <c r="G21" s="299" t="s">
        <v>271</v>
      </c>
      <c r="H21" s="300"/>
      <c r="I21" s="300"/>
      <c r="J21" s="300"/>
      <c r="K21" s="300"/>
      <c r="L21" s="300"/>
      <c r="M21" s="300"/>
      <c r="N21" s="300"/>
      <c r="O21" s="300"/>
      <c r="P21" s="301">
        <f>IF(P19=0, "-", SUM(P19)/SUM(P13,P14))</f>
        <v>0.97619047619047616</v>
      </c>
      <c r="Q21" s="301"/>
      <c r="R21" s="301"/>
      <c r="S21" s="301"/>
      <c r="T21" s="301"/>
      <c r="U21" s="301"/>
      <c r="V21" s="301"/>
      <c r="W21" s="301">
        <f t="shared" ref="W21" si="2">IF(W19=0, "-", SUM(W19)/SUM(W13,W14))</f>
        <v>0.95454545454545459</v>
      </c>
      <c r="X21" s="301"/>
      <c r="Y21" s="301"/>
      <c r="Z21" s="301"/>
      <c r="AA21" s="301"/>
      <c r="AB21" s="301"/>
      <c r="AC21" s="301"/>
      <c r="AD21" s="301">
        <f t="shared" ref="AD21" si="3">IF(AD19=0, "-", SUM(AD19)/SUM(AD13,AD14))</f>
        <v>0.92045454545454541</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54" t="s">
        <v>619</v>
      </c>
      <c r="B22" s="955"/>
      <c r="C22" s="955"/>
      <c r="D22" s="955"/>
      <c r="E22" s="955"/>
      <c r="F22" s="956"/>
      <c r="G22" s="950" t="s">
        <v>251</v>
      </c>
      <c r="H22" s="207"/>
      <c r="I22" s="207"/>
      <c r="J22" s="207"/>
      <c r="K22" s="207"/>
      <c r="L22" s="207"/>
      <c r="M22" s="207"/>
      <c r="N22" s="207"/>
      <c r="O22" s="208"/>
      <c r="P22" s="915" t="s">
        <v>617</v>
      </c>
      <c r="Q22" s="207"/>
      <c r="R22" s="207"/>
      <c r="S22" s="207"/>
      <c r="T22" s="207"/>
      <c r="U22" s="207"/>
      <c r="V22" s="208"/>
      <c r="W22" s="915" t="s">
        <v>618</v>
      </c>
      <c r="X22" s="207"/>
      <c r="Y22" s="207"/>
      <c r="Z22" s="207"/>
      <c r="AA22" s="207"/>
      <c r="AB22" s="207"/>
      <c r="AC22" s="208"/>
      <c r="AD22" s="915" t="s">
        <v>250</v>
      </c>
      <c r="AE22" s="207"/>
      <c r="AF22" s="207"/>
      <c r="AG22" s="207"/>
      <c r="AH22" s="207"/>
      <c r="AI22" s="207"/>
      <c r="AJ22" s="207"/>
      <c r="AK22" s="207"/>
      <c r="AL22" s="207"/>
      <c r="AM22" s="207"/>
      <c r="AN22" s="207"/>
      <c r="AO22" s="207"/>
      <c r="AP22" s="207"/>
      <c r="AQ22" s="207"/>
      <c r="AR22" s="207"/>
      <c r="AS22" s="207"/>
      <c r="AT22" s="207"/>
      <c r="AU22" s="207"/>
      <c r="AV22" s="207"/>
      <c r="AW22" s="207"/>
      <c r="AX22" s="963"/>
    </row>
    <row r="23" spans="1:50" ht="25.5" customHeight="1" x14ac:dyDescent="0.15">
      <c r="A23" s="957"/>
      <c r="B23" s="958"/>
      <c r="C23" s="958"/>
      <c r="D23" s="958"/>
      <c r="E23" s="958"/>
      <c r="F23" s="959"/>
      <c r="G23" s="951" t="s">
        <v>632</v>
      </c>
      <c r="H23" s="952"/>
      <c r="I23" s="952"/>
      <c r="J23" s="952"/>
      <c r="K23" s="952"/>
      <c r="L23" s="952"/>
      <c r="M23" s="952"/>
      <c r="N23" s="952"/>
      <c r="O23" s="953"/>
      <c r="P23" s="901">
        <v>56</v>
      </c>
      <c r="Q23" s="902"/>
      <c r="R23" s="902"/>
      <c r="S23" s="902"/>
      <c r="T23" s="902"/>
      <c r="U23" s="902"/>
      <c r="V23" s="916"/>
      <c r="W23" s="901"/>
      <c r="X23" s="902"/>
      <c r="Y23" s="902"/>
      <c r="Z23" s="902"/>
      <c r="AA23" s="902"/>
      <c r="AB23" s="902"/>
      <c r="AC23" s="916"/>
      <c r="AD23" s="964"/>
      <c r="AE23" s="965"/>
      <c r="AF23" s="965"/>
      <c r="AG23" s="965"/>
      <c r="AH23" s="965"/>
      <c r="AI23" s="965"/>
      <c r="AJ23" s="965"/>
      <c r="AK23" s="965"/>
      <c r="AL23" s="965"/>
      <c r="AM23" s="965"/>
      <c r="AN23" s="965"/>
      <c r="AO23" s="965"/>
      <c r="AP23" s="965"/>
      <c r="AQ23" s="965"/>
      <c r="AR23" s="965"/>
      <c r="AS23" s="965"/>
      <c r="AT23" s="965"/>
      <c r="AU23" s="965"/>
      <c r="AV23" s="965"/>
      <c r="AW23" s="965"/>
      <c r="AX23" s="966"/>
    </row>
    <row r="24" spans="1:50" ht="25.5" customHeight="1" x14ac:dyDescent="0.15">
      <c r="A24" s="957"/>
      <c r="B24" s="958"/>
      <c r="C24" s="958"/>
      <c r="D24" s="958"/>
      <c r="E24" s="958"/>
      <c r="F24" s="959"/>
      <c r="G24" s="917" t="s">
        <v>633</v>
      </c>
      <c r="H24" s="918"/>
      <c r="I24" s="918"/>
      <c r="J24" s="918"/>
      <c r="K24" s="918"/>
      <c r="L24" s="918"/>
      <c r="M24" s="918"/>
      <c r="N24" s="918"/>
      <c r="O24" s="919"/>
      <c r="P24" s="641">
        <v>62</v>
      </c>
      <c r="Q24" s="642"/>
      <c r="R24" s="642"/>
      <c r="S24" s="642"/>
      <c r="T24" s="642"/>
      <c r="U24" s="642"/>
      <c r="V24" s="643"/>
      <c r="W24" s="641"/>
      <c r="X24" s="642"/>
      <c r="Y24" s="642"/>
      <c r="Z24" s="642"/>
      <c r="AA24" s="642"/>
      <c r="AB24" s="642"/>
      <c r="AC24" s="643"/>
      <c r="AD24" s="967"/>
      <c r="AE24" s="968"/>
      <c r="AF24" s="968"/>
      <c r="AG24" s="968"/>
      <c r="AH24" s="968"/>
      <c r="AI24" s="968"/>
      <c r="AJ24" s="968"/>
      <c r="AK24" s="968"/>
      <c r="AL24" s="968"/>
      <c r="AM24" s="968"/>
      <c r="AN24" s="968"/>
      <c r="AO24" s="968"/>
      <c r="AP24" s="968"/>
      <c r="AQ24" s="968"/>
      <c r="AR24" s="968"/>
      <c r="AS24" s="968"/>
      <c r="AT24" s="968"/>
      <c r="AU24" s="968"/>
      <c r="AV24" s="968"/>
      <c r="AW24" s="968"/>
      <c r="AX24" s="969"/>
    </row>
    <row r="25" spans="1:50" ht="25.5" hidden="1" customHeight="1" x14ac:dyDescent="0.15">
      <c r="A25" s="957"/>
      <c r="B25" s="958"/>
      <c r="C25" s="958"/>
      <c r="D25" s="958"/>
      <c r="E25" s="958"/>
      <c r="F25" s="959"/>
      <c r="G25" s="917"/>
      <c r="H25" s="918"/>
      <c r="I25" s="918"/>
      <c r="J25" s="918"/>
      <c r="K25" s="918"/>
      <c r="L25" s="918"/>
      <c r="M25" s="918"/>
      <c r="N25" s="918"/>
      <c r="O25" s="919"/>
      <c r="P25" s="641"/>
      <c r="Q25" s="642"/>
      <c r="R25" s="642"/>
      <c r="S25" s="642"/>
      <c r="T25" s="642"/>
      <c r="U25" s="642"/>
      <c r="V25" s="643"/>
      <c r="W25" s="641"/>
      <c r="X25" s="642"/>
      <c r="Y25" s="642"/>
      <c r="Z25" s="642"/>
      <c r="AA25" s="642"/>
      <c r="AB25" s="642"/>
      <c r="AC25" s="643"/>
      <c r="AD25" s="967"/>
      <c r="AE25" s="968"/>
      <c r="AF25" s="968"/>
      <c r="AG25" s="968"/>
      <c r="AH25" s="968"/>
      <c r="AI25" s="968"/>
      <c r="AJ25" s="968"/>
      <c r="AK25" s="968"/>
      <c r="AL25" s="968"/>
      <c r="AM25" s="968"/>
      <c r="AN25" s="968"/>
      <c r="AO25" s="968"/>
      <c r="AP25" s="968"/>
      <c r="AQ25" s="968"/>
      <c r="AR25" s="968"/>
      <c r="AS25" s="968"/>
      <c r="AT25" s="968"/>
      <c r="AU25" s="968"/>
      <c r="AV25" s="968"/>
      <c r="AW25" s="968"/>
      <c r="AX25" s="969"/>
    </row>
    <row r="26" spans="1:50" ht="25.5" hidden="1" customHeight="1" x14ac:dyDescent="0.15">
      <c r="A26" s="957"/>
      <c r="B26" s="958"/>
      <c r="C26" s="958"/>
      <c r="D26" s="958"/>
      <c r="E26" s="958"/>
      <c r="F26" s="959"/>
      <c r="G26" s="917"/>
      <c r="H26" s="918"/>
      <c r="I26" s="918"/>
      <c r="J26" s="918"/>
      <c r="K26" s="918"/>
      <c r="L26" s="918"/>
      <c r="M26" s="918"/>
      <c r="N26" s="918"/>
      <c r="O26" s="919"/>
      <c r="P26" s="641"/>
      <c r="Q26" s="642"/>
      <c r="R26" s="642"/>
      <c r="S26" s="642"/>
      <c r="T26" s="642"/>
      <c r="U26" s="642"/>
      <c r="V26" s="643"/>
      <c r="W26" s="641"/>
      <c r="X26" s="642"/>
      <c r="Y26" s="642"/>
      <c r="Z26" s="642"/>
      <c r="AA26" s="642"/>
      <c r="AB26" s="642"/>
      <c r="AC26" s="643"/>
      <c r="AD26" s="967"/>
      <c r="AE26" s="968"/>
      <c r="AF26" s="968"/>
      <c r="AG26" s="968"/>
      <c r="AH26" s="968"/>
      <c r="AI26" s="968"/>
      <c r="AJ26" s="968"/>
      <c r="AK26" s="968"/>
      <c r="AL26" s="968"/>
      <c r="AM26" s="968"/>
      <c r="AN26" s="968"/>
      <c r="AO26" s="968"/>
      <c r="AP26" s="968"/>
      <c r="AQ26" s="968"/>
      <c r="AR26" s="968"/>
      <c r="AS26" s="968"/>
      <c r="AT26" s="968"/>
      <c r="AU26" s="968"/>
      <c r="AV26" s="968"/>
      <c r="AW26" s="968"/>
      <c r="AX26" s="969"/>
    </row>
    <row r="27" spans="1:50" ht="25.5" hidden="1" customHeight="1" x14ac:dyDescent="0.15">
      <c r="A27" s="957"/>
      <c r="B27" s="958"/>
      <c r="C27" s="958"/>
      <c r="D27" s="958"/>
      <c r="E27" s="958"/>
      <c r="F27" s="959"/>
      <c r="G27" s="917"/>
      <c r="H27" s="918"/>
      <c r="I27" s="918"/>
      <c r="J27" s="918"/>
      <c r="K27" s="918"/>
      <c r="L27" s="918"/>
      <c r="M27" s="918"/>
      <c r="N27" s="918"/>
      <c r="O27" s="919"/>
      <c r="P27" s="641"/>
      <c r="Q27" s="642"/>
      <c r="R27" s="642"/>
      <c r="S27" s="642"/>
      <c r="T27" s="642"/>
      <c r="U27" s="642"/>
      <c r="V27" s="643"/>
      <c r="W27" s="641"/>
      <c r="X27" s="642"/>
      <c r="Y27" s="642"/>
      <c r="Z27" s="642"/>
      <c r="AA27" s="642"/>
      <c r="AB27" s="642"/>
      <c r="AC27" s="643"/>
      <c r="AD27" s="967"/>
      <c r="AE27" s="968"/>
      <c r="AF27" s="968"/>
      <c r="AG27" s="968"/>
      <c r="AH27" s="968"/>
      <c r="AI27" s="968"/>
      <c r="AJ27" s="968"/>
      <c r="AK27" s="968"/>
      <c r="AL27" s="968"/>
      <c r="AM27" s="968"/>
      <c r="AN27" s="968"/>
      <c r="AO27" s="968"/>
      <c r="AP27" s="968"/>
      <c r="AQ27" s="968"/>
      <c r="AR27" s="968"/>
      <c r="AS27" s="968"/>
      <c r="AT27" s="968"/>
      <c r="AU27" s="968"/>
      <c r="AV27" s="968"/>
      <c r="AW27" s="968"/>
      <c r="AX27" s="969"/>
    </row>
    <row r="28" spans="1:50" ht="25.5" hidden="1" customHeight="1" x14ac:dyDescent="0.15">
      <c r="A28" s="957"/>
      <c r="B28" s="958"/>
      <c r="C28" s="958"/>
      <c r="D28" s="958"/>
      <c r="E28" s="958"/>
      <c r="F28" s="959"/>
      <c r="G28" s="920" t="s">
        <v>255</v>
      </c>
      <c r="H28" s="921"/>
      <c r="I28" s="921"/>
      <c r="J28" s="921"/>
      <c r="K28" s="921"/>
      <c r="L28" s="921"/>
      <c r="M28" s="921"/>
      <c r="N28" s="921"/>
      <c r="O28" s="922"/>
      <c r="P28" s="859">
        <f>P29-SUM(P23:P27)</f>
        <v>0</v>
      </c>
      <c r="Q28" s="860"/>
      <c r="R28" s="860"/>
      <c r="S28" s="860"/>
      <c r="T28" s="860"/>
      <c r="U28" s="860"/>
      <c r="V28" s="861"/>
      <c r="W28" s="859">
        <f>W29-SUM(W23:W27)</f>
        <v>0</v>
      </c>
      <c r="X28" s="860"/>
      <c r="Y28" s="860"/>
      <c r="Z28" s="860"/>
      <c r="AA28" s="860"/>
      <c r="AB28" s="860"/>
      <c r="AC28" s="861"/>
      <c r="AD28" s="967"/>
      <c r="AE28" s="968"/>
      <c r="AF28" s="968"/>
      <c r="AG28" s="968"/>
      <c r="AH28" s="968"/>
      <c r="AI28" s="968"/>
      <c r="AJ28" s="968"/>
      <c r="AK28" s="968"/>
      <c r="AL28" s="968"/>
      <c r="AM28" s="968"/>
      <c r="AN28" s="968"/>
      <c r="AO28" s="968"/>
      <c r="AP28" s="968"/>
      <c r="AQ28" s="968"/>
      <c r="AR28" s="968"/>
      <c r="AS28" s="968"/>
      <c r="AT28" s="968"/>
      <c r="AU28" s="968"/>
      <c r="AV28" s="968"/>
      <c r="AW28" s="968"/>
      <c r="AX28" s="969"/>
    </row>
    <row r="29" spans="1:50" ht="25.5" customHeight="1" thickBot="1" x14ac:dyDescent="0.2">
      <c r="A29" s="960"/>
      <c r="B29" s="961"/>
      <c r="C29" s="961"/>
      <c r="D29" s="961"/>
      <c r="E29" s="961"/>
      <c r="F29" s="962"/>
      <c r="G29" s="923" t="s">
        <v>252</v>
      </c>
      <c r="H29" s="924"/>
      <c r="I29" s="924"/>
      <c r="J29" s="924"/>
      <c r="K29" s="924"/>
      <c r="L29" s="924"/>
      <c r="M29" s="924"/>
      <c r="N29" s="924"/>
      <c r="O29" s="925"/>
      <c r="P29" s="641">
        <f>AK13</f>
        <v>118</v>
      </c>
      <c r="Q29" s="642"/>
      <c r="R29" s="642"/>
      <c r="S29" s="642"/>
      <c r="T29" s="642"/>
      <c r="U29" s="642"/>
      <c r="V29" s="643"/>
      <c r="W29" s="933">
        <f>AR13</f>
        <v>0</v>
      </c>
      <c r="X29" s="934"/>
      <c r="Y29" s="934"/>
      <c r="Z29" s="934"/>
      <c r="AA29" s="934"/>
      <c r="AB29" s="934"/>
      <c r="AC29" s="935"/>
      <c r="AD29" s="970"/>
      <c r="AE29" s="970"/>
      <c r="AF29" s="970"/>
      <c r="AG29" s="970"/>
      <c r="AH29" s="970"/>
      <c r="AI29" s="970"/>
      <c r="AJ29" s="970"/>
      <c r="AK29" s="970"/>
      <c r="AL29" s="970"/>
      <c r="AM29" s="970"/>
      <c r="AN29" s="970"/>
      <c r="AO29" s="970"/>
      <c r="AP29" s="970"/>
      <c r="AQ29" s="970"/>
      <c r="AR29" s="970"/>
      <c r="AS29" s="970"/>
      <c r="AT29" s="970"/>
      <c r="AU29" s="970"/>
      <c r="AV29" s="970"/>
      <c r="AW29" s="970"/>
      <c r="AX29" s="971"/>
    </row>
    <row r="30" spans="1:50" ht="18.75" customHeight="1" x14ac:dyDescent="0.15">
      <c r="A30" s="842" t="s">
        <v>267</v>
      </c>
      <c r="B30" s="843"/>
      <c r="C30" s="843"/>
      <c r="D30" s="843"/>
      <c r="E30" s="843"/>
      <c r="F30" s="844"/>
      <c r="G30" s="757" t="s">
        <v>145</v>
      </c>
      <c r="H30" s="758"/>
      <c r="I30" s="758"/>
      <c r="J30" s="758"/>
      <c r="K30" s="758"/>
      <c r="L30" s="758"/>
      <c r="M30" s="758"/>
      <c r="N30" s="758"/>
      <c r="O30" s="759"/>
      <c r="P30" s="838" t="s">
        <v>58</v>
      </c>
      <c r="Q30" s="758"/>
      <c r="R30" s="758"/>
      <c r="S30" s="758"/>
      <c r="T30" s="758"/>
      <c r="U30" s="758"/>
      <c r="V30" s="758"/>
      <c r="W30" s="758"/>
      <c r="X30" s="759"/>
      <c r="Y30" s="835"/>
      <c r="Z30" s="836"/>
      <c r="AA30" s="837"/>
      <c r="AB30" s="839" t="s">
        <v>11</v>
      </c>
      <c r="AC30" s="840"/>
      <c r="AD30" s="841"/>
      <c r="AE30" s="839" t="s">
        <v>302</v>
      </c>
      <c r="AF30" s="840"/>
      <c r="AG30" s="840"/>
      <c r="AH30" s="841"/>
      <c r="AI30" s="896" t="s">
        <v>324</v>
      </c>
      <c r="AJ30" s="896"/>
      <c r="AK30" s="896"/>
      <c r="AL30" s="839"/>
      <c r="AM30" s="896" t="s">
        <v>421</v>
      </c>
      <c r="AN30" s="896"/>
      <c r="AO30" s="896"/>
      <c r="AP30" s="839"/>
      <c r="AQ30" s="751" t="s">
        <v>184</v>
      </c>
      <c r="AR30" s="752"/>
      <c r="AS30" s="752"/>
      <c r="AT30" s="753"/>
      <c r="AU30" s="758" t="s">
        <v>133</v>
      </c>
      <c r="AV30" s="758"/>
      <c r="AW30" s="758"/>
      <c r="AX30" s="898"/>
    </row>
    <row r="31" spans="1:50" ht="18.75" customHeight="1" x14ac:dyDescent="0.15">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897"/>
      <c r="AJ31" s="897"/>
      <c r="AK31" s="897"/>
      <c r="AL31" s="392"/>
      <c r="AM31" s="897"/>
      <c r="AN31" s="897"/>
      <c r="AO31" s="897"/>
      <c r="AP31" s="392"/>
      <c r="AQ31" s="235" t="s">
        <v>628</v>
      </c>
      <c r="AR31" s="186"/>
      <c r="AS31" s="121" t="s">
        <v>185</v>
      </c>
      <c r="AT31" s="122"/>
      <c r="AU31" s="185" t="s">
        <v>628</v>
      </c>
      <c r="AV31" s="185"/>
      <c r="AW31" s="377" t="s">
        <v>175</v>
      </c>
      <c r="AX31" s="378"/>
    </row>
    <row r="32" spans="1:50" ht="23.25" customHeight="1" x14ac:dyDescent="0.15">
      <c r="A32" s="382"/>
      <c r="B32" s="380"/>
      <c r="C32" s="380"/>
      <c r="D32" s="380"/>
      <c r="E32" s="380"/>
      <c r="F32" s="381"/>
      <c r="G32" s="548" t="s">
        <v>628</v>
      </c>
      <c r="H32" s="549"/>
      <c r="I32" s="549"/>
      <c r="J32" s="549"/>
      <c r="K32" s="549"/>
      <c r="L32" s="549"/>
      <c r="M32" s="549"/>
      <c r="N32" s="549"/>
      <c r="O32" s="550"/>
      <c r="P32" s="93" t="s">
        <v>628</v>
      </c>
      <c r="Q32" s="93"/>
      <c r="R32" s="93"/>
      <c r="S32" s="93"/>
      <c r="T32" s="93"/>
      <c r="U32" s="93"/>
      <c r="V32" s="93"/>
      <c r="W32" s="93"/>
      <c r="X32" s="94"/>
      <c r="Y32" s="455" t="s">
        <v>12</v>
      </c>
      <c r="Z32" s="515"/>
      <c r="AA32" s="516"/>
      <c r="AB32" s="445" t="s">
        <v>628</v>
      </c>
      <c r="AC32" s="445"/>
      <c r="AD32" s="445"/>
      <c r="AE32" s="203" t="s">
        <v>628</v>
      </c>
      <c r="AF32" s="204"/>
      <c r="AG32" s="204"/>
      <c r="AH32" s="204"/>
      <c r="AI32" s="203" t="s">
        <v>628</v>
      </c>
      <c r="AJ32" s="204"/>
      <c r="AK32" s="204"/>
      <c r="AL32" s="204"/>
      <c r="AM32" s="203" t="s">
        <v>674</v>
      </c>
      <c r="AN32" s="204"/>
      <c r="AO32" s="204"/>
      <c r="AP32" s="204"/>
      <c r="AQ32" s="321" t="s">
        <v>628</v>
      </c>
      <c r="AR32" s="193"/>
      <c r="AS32" s="193"/>
      <c r="AT32" s="322"/>
      <c r="AU32" s="204" t="s">
        <v>628</v>
      </c>
      <c r="AV32" s="204"/>
      <c r="AW32" s="204"/>
      <c r="AX32" s="206"/>
    </row>
    <row r="33" spans="1:51" ht="23.25" customHeight="1" x14ac:dyDescent="0.15">
      <c r="A33" s="383"/>
      <c r="B33" s="384"/>
      <c r="C33" s="384"/>
      <c r="D33" s="384"/>
      <c r="E33" s="384"/>
      <c r="F33" s="385"/>
      <c r="G33" s="551"/>
      <c r="H33" s="552"/>
      <c r="I33" s="552"/>
      <c r="J33" s="552"/>
      <c r="K33" s="552"/>
      <c r="L33" s="552"/>
      <c r="M33" s="552"/>
      <c r="N33" s="552"/>
      <c r="O33" s="553"/>
      <c r="P33" s="96"/>
      <c r="Q33" s="96"/>
      <c r="R33" s="96"/>
      <c r="S33" s="96"/>
      <c r="T33" s="96"/>
      <c r="U33" s="96"/>
      <c r="V33" s="96"/>
      <c r="W33" s="96"/>
      <c r="X33" s="97"/>
      <c r="Y33" s="431" t="s">
        <v>53</v>
      </c>
      <c r="Z33" s="426"/>
      <c r="AA33" s="427"/>
      <c r="AB33" s="507" t="s">
        <v>628</v>
      </c>
      <c r="AC33" s="507"/>
      <c r="AD33" s="507"/>
      <c r="AE33" s="203" t="s">
        <v>628</v>
      </c>
      <c r="AF33" s="204"/>
      <c r="AG33" s="204"/>
      <c r="AH33" s="204"/>
      <c r="AI33" s="203" t="s">
        <v>628</v>
      </c>
      <c r="AJ33" s="204"/>
      <c r="AK33" s="204"/>
      <c r="AL33" s="204"/>
      <c r="AM33" s="203" t="s">
        <v>674</v>
      </c>
      <c r="AN33" s="204"/>
      <c r="AO33" s="204"/>
      <c r="AP33" s="204"/>
      <c r="AQ33" s="321" t="s">
        <v>628</v>
      </c>
      <c r="AR33" s="193"/>
      <c r="AS33" s="193"/>
      <c r="AT33" s="322"/>
      <c r="AU33" s="204" t="s">
        <v>628</v>
      </c>
      <c r="AV33" s="204"/>
      <c r="AW33" s="204"/>
      <c r="AX33" s="206"/>
    </row>
    <row r="34" spans="1:51" ht="23.25" customHeight="1" x14ac:dyDescent="0.15">
      <c r="A34" s="382"/>
      <c r="B34" s="380"/>
      <c r="C34" s="380"/>
      <c r="D34" s="380"/>
      <c r="E34" s="380"/>
      <c r="F34" s="381"/>
      <c r="G34" s="554"/>
      <c r="H34" s="555"/>
      <c r="I34" s="555"/>
      <c r="J34" s="555"/>
      <c r="K34" s="555"/>
      <c r="L34" s="555"/>
      <c r="M34" s="555"/>
      <c r="N34" s="555"/>
      <c r="O34" s="556"/>
      <c r="P34" s="99"/>
      <c r="Q34" s="99"/>
      <c r="R34" s="99"/>
      <c r="S34" s="99"/>
      <c r="T34" s="99"/>
      <c r="U34" s="99"/>
      <c r="V34" s="99"/>
      <c r="W34" s="99"/>
      <c r="X34" s="100"/>
      <c r="Y34" s="431" t="s">
        <v>13</v>
      </c>
      <c r="Z34" s="426"/>
      <c r="AA34" s="427"/>
      <c r="AB34" s="540" t="s">
        <v>176</v>
      </c>
      <c r="AC34" s="540"/>
      <c r="AD34" s="540"/>
      <c r="AE34" s="203" t="s">
        <v>628</v>
      </c>
      <c r="AF34" s="204"/>
      <c r="AG34" s="204"/>
      <c r="AH34" s="204"/>
      <c r="AI34" s="203" t="s">
        <v>628</v>
      </c>
      <c r="AJ34" s="204"/>
      <c r="AK34" s="204"/>
      <c r="AL34" s="204"/>
      <c r="AM34" s="203" t="s">
        <v>674</v>
      </c>
      <c r="AN34" s="204"/>
      <c r="AO34" s="204"/>
      <c r="AP34" s="204"/>
      <c r="AQ34" s="321" t="s">
        <v>628</v>
      </c>
      <c r="AR34" s="193"/>
      <c r="AS34" s="193"/>
      <c r="AT34" s="322"/>
      <c r="AU34" s="204" t="s">
        <v>628</v>
      </c>
      <c r="AV34" s="204"/>
      <c r="AW34" s="204"/>
      <c r="AX34" s="206"/>
    </row>
    <row r="35" spans="1:51" ht="23.25" customHeight="1" x14ac:dyDescent="0.15">
      <c r="A35" s="213" t="s">
        <v>292</v>
      </c>
      <c r="B35" s="214"/>
      <c r="C35" s="214"/>
      <c r="D35" s="214"/>
      <c r="E35" s="214"/>
      <c r="F35" s="215"/>
      <c r="G35" s="219" t="s">
        <v>628</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x14ac:dyDescent="0.1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4" t="s">
        <v>267</v>
      </c>
      <c r="B37" s="755"/>
      <c r="C37" s="755"/>
      <c r="D37" s="755"/>
      <c r="E37" s="755"/>
      <c r="F37" s="756"/>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302</v>
      </c>
      <c r="AF37" s="232"/>
      <c r="AG37" s="232"/>
      <c r="AH37" s="232"/>
      <c r="AI37" s="232" t="s">
        <v>324</v>
      </c>
      <c r="AJ37" s="232"/>
      <c r="AK37" s="232"/>
      <c r="AL37" s="232"/>
      <c r="AM37" s="232" t="s">
        <v>421</v>
      </c>
      <c r="AN37" s="232"/>
      <c r="AO37" s="232"/>
      <c r="AP37" s="232"/>
      <c r="AQ37" s="139" t="s">
        <v>184</v>
      </c>
      <c r="AR37" s="140"/>
      <c r="AS37" s="140"/>
      <c r="AT37" s="141"/>
      <c r="AU37" s="396" t="s">
        <v>133</v>
      </c>
      <c r="AV37" s="396"/>
      <c r="AW37" s="396"/>
      <c r="AX37" s="891"/>
      <c r="AY37">
        <f>COUNTA($G$39)</f>
        <v>0</v>
      </c>
    </row>
    <row r="38" spans="1:51" ht="18.75" hidden="1" customHeight="1" x14ac:dyDescent="0.15">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c r="AR38" s="186"/>
      <c r="AS38" s="121" t="s">
        <v>185</v>
      </c>
      <c r="AT38" s="122"/>
      <c r="AU38" s="185"/>
      <c r="AV38" s="185"/>
      <c r="AW38" s="377" t="s">
        <v>175</v>
      </c>
      <c r="AX38" s="378"/>
      <c r="AY38">
        <f>$AY$37</f>
        <v>0</v>
      </c>
    </row>
    <row r="39" spans="1:51" ht="23.25" hidden="1" customHeight="1" x14ac:dyDescent="0.15">
      <c r="A39" s="382"/>
      <c r="B39" s="380"/>
      <c r="C39" s="380"/>
      <c r="D39" s="380"/>
      <c r="E39" s="380"/>
      <c r="F39" s="381"/>
      <c r="G39" s="548"/>
      <c r="H39" s="549"/>
      <c r="I39" s="549"/>
      <c r="J39" s="549"/>
      <c r="K39" s="549"/>
      <c r="L39" s="549"/>
      <c r="M39" s="549"/>
      <c r="N39" s="549"/>
      <c r="O39" s="550"/>
      <c r="P39" s="93"/>
      <c r="Q39" s="93"/>
      <c r="R39" s="93"/>
      <c r="S39" s="93"/>
      <c r="T39" s="93"/>
      <c r="U39" s="93"/>
      <c r="V39" s="93"/>
      <c r="W39" s="93"/>
      <c r="X39" s="94"/>
      <c r="Y39" s="455" t="s">
        <v>12</v>
      </c>
      <c r="Z39" s="515"/>
      <c r="AA39" s="516"/>
      <c r="AB39" s="445"/>
      <c r="AC39" s="445"/>
      <c r="AD39" s="445"/>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15">
      <c r="A40" s="383"/>
      <c r="B40" s="384"/>
      <c r="C40" s="384"/>
      <c r="D40" s="384"/>
      <c r="E40" s="384"/>
      <c r="F40" s="385"/>
      <c r="G40" s="551"/>
      <c r="H40" s="552"/>
      <c r="I40" s="552"/>
      <c r="J40" s="552"/>
      <c r="K40" s="552"/>
      <c r="L40" s="552"/>
      <c r="M40" s="552"/>
      <c r="N40" s="552"/>
      <c r="O40" s="553"/>
      <c r="P40" s="96"/>
      <c r="Q40" s="96"/>
      <c r="R40" s="96"/>
      <c r="S40" s="96"/>
      <c r="T40" s="96"/>
      <c r="U40" s="96"/>
      <c r="V40" s="96"/>
      <c r="W40" s="96"/>
      <c r="X40" s="97"/>
      <c r="Y40" s="431" t="s">
        <v>53</v>
      </c>
      <c r="Z40" s="426"/>
      <c r="AA40" s="427"/>
      <c r="AB40" s="507"/>
      <c r="AC40" s="507"/>
      <c r="AD40" s="507"/>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15">
      <c r="A41" s="386"/>
      <c r="B41" s="387"/>
      <c r="C41" s="387"/>
      <c r="D41" s="387"/>
      <c r="E41" s="387"/>
      <c r="F41" s="388"/>
      <c r="G41" s="554"/>
      <c r="H41" s="555"/>
      <c r="I41" s="555"/>
      <c r="J41" s="555"/>
      <c r="K41" s="555"/>
      <c r="L41" s="555"/>
      <c r="M41" s="555"/>
      <c r="N41" s="555"/>
      <c r="O41" s="556"/>
      <c r="P41" s="99"/>
      <c r="Q41" s="99"/>
      <c r="R41" s="99"/>
      <c r="S41" s="99"/>
      <c r="T41" s="99"/>
      <c r="U41" s="99"/>
      <c r="V41" s="99"/>
      <c r="W41" s="99"/>
      <c r="X41" s="100"/>
      <c r="Y41" s="431" t="s">
        <v>13</v>
      </c>
      <c r="Z41" s="426"/>
      <c r="AA41" s="427"/>
      <c r="AB41" s="540" t="s">
        <v>176</v>
      </c>
      <c r="AC41" s="540"/>
      <c r="AD41" s="540"/>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15">
      <c r="A42" s="213" t="s">
        <v>292</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4" t="s">
        <v>267</v>
      </c>
      <c r="B44" s="755"/>
      <c r="C44" s="755"/>
      <c r="D44" s="755"/>
      <c r="E44" s="755"/>
      <c r="F44" s="756"/>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302</v>
      </c>
      <c r="AF44" s="232"/>
      <c r="AG44" s="232"/>
      <c r="AH44" s="232"/>
      <c r="AI44" s="232" t="s">
        <v>324</v>
      </c>
      <c r="AJ44" s="232"/>
      <c r="AK44" s="232"/>
      <c r="AL44" s="232"/>
      <c r="AM44" s="232" t="s">
        <v>421</v>
      </c>
      <c r="AN44" s="232"/>
      <c r="AO44" s="232"/>
      <c r="AP44" s="232"/>
      <c r="AQ44" s="139" t="s">
        <v>184</v>
      </c>
      <c r="AR44" s="140"/>
      <c r="AS44" s="140"/>
      <c r="AT44" s="141"/>
      <c r="AU44" s="396" t="s">
        <v>133</v>
      </c>
      <c r="AV44" s="396"/>
      <c r="AW44" s="396"/>
      <c r="AX44" s="891"/>
      <c r="AY44">
        <f>COUNTA($G$46)</f>
        <v>0</v>
      </c>
    </row>
    <row r="45" spans="1:51" ht="18.75" hidden="1" customHeight="1" x14ac:dyDescent="0.15">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c r="AR45" s="186"/>
      <c r="AS45" s="121" t="s">
        <v>185</v>
      </c>
      <c r="AT45" s="122"/>
      <c r="AU45" s="185"/>
      <c r="AV45" s="185"/>
      <c r="AW45" s="377" t="s">
        <v>175</v>
      </c>
      <c r="AX45" s="378"/>
      <c r="AY45">
        <f>$AY$44</f>
        <v>0</v>
      </c>
    </row>
    <row r="46" spans="1:51" ht="23.25" hidden="1" customHeight="1" x14ac:dyDescent="0.15">
      <c r="A46" s="382"/>
      <c r="B46" s="380"/>
      <c r="C46" s="380"/>
      <c r="D46" s="380"/>
      <c r="E46" s="380"/>
      <c r="F46" s="381"/>
      <c r="G46" s="548"/>
      <c r="H46" s="549"/>
      <c r="I46" s="549"/>
      <c r="J46" s="549"/>
      <c r="K46" s="549"/>
      <c r="L46" s="549"/>
      <c r="M46" s="549"/>
      <c r="N46" s="549"/>
      <c r="O46" s="550"/>
      <c r="P46" s="93"/>
      <c r="Q46" s="93"/>
      <c r="R46" s="93"/>
      <c r="S46" s="93"/>
      <c r="T46" s="93"/>
      <c r="U46" s="93"/>
      <c r="V46" s="93"/>
      <c r="W46" s="93"/>
      <c r="X46" s="94"/>
      <c r="Y46" s="455" t="s">
        <v>12</v>
      </c>
      <c r="Z46" s="515"/>
      <c r="AA46" s="516"/>
      <c r="AB46" s="445"/>
      <c r="AC46" s="445"/>
      <c r="AD46" s="445"/>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83"/>
      <c r="B47" s="384"/>
      <c r="C47" s="384"/>
      <c r="D47" s="384"/>
      <c r="E47" s="384"/>
      <c r="F47" s="385"/>
      <c r="G47" s="551"/>
      <c r="H47" s="552"/>
      <c r="I47" s="552"/>
      <c r="J47" s="552"/>
      <c r="K47" s="552"/>
      <c r="L47" s="552"/>
      <c r="M47" s="552"/>
      <c r="N47" s="552"/>
      <c r="O47" s="553"/>
      <c r="P47" s="96"/>
      <c r="Q47" s="96"/>
      <c r="R47" s="96"/>
      <c r="S47" s="96"/>
      <c r="T47" s="96"/>
      <c r="U47" s="96"/>
      <c r="V47" s="96"/>
      <c r="W47" s="96"/>
      <c r="X47" s="97"/>
      <c r="Y47" s="431" t="s">
        <v>53</v>
      </c>
      <c r="Z47" s="426"/>
      <c r="AA47" s="427"/>
      <c r="AB47" s="507"/>
      <c r="AC47" s="507"/>
      <c r="AD47" s="507"/>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86"/>
      <c r="B48" s="387"/>
      <c r="C48" s="387"/>
      <c r="D48" s="387"/>
      <c r="E48" s="387"/>
      <c r="F48" s="388"/>
      <c r="G48" s="554"/>
      <c r="H48" s="555"/>
      <c r="I48" s="555"/>
      <c r="J48" s="555"/>
      <c r="K48" s="555"/>
      <c r="L48" s="555"/>
      <c r="M48" s="555"/>
      <c r="N48" s="555"/>
      <c r="O48" s="556"/>
      <c r="P48" s="99"/>
      <c r="Q48" s="99"/>
      <c r="R48" s="99"/>
      <c r="S48" s="99"/>
      <c r="T48" s="99"/>
      <c r="U48" s="99"/>
      <c r="V48" s="99"/>
      <c r="W48" s="99"/>
      <c r="X48" s="100"/>
      <c r="Y48" s="431" t="s">
        <v>13</v>
      </c>
      <c r="Z48" s="426"/>
      <c r="AA48" s="427"/>
      <c r="AB48" s="540" t="s">
        <v>176</v>
      </c>
      <c r="AC48" s="540"/>
      <c r="AD48" s="540"/>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292</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79" t="s">
        <v>267</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302</v>
      </c>
      <c r="AF51" s="232"/>
      <c r="AG51" s="232"/>
      <c r="AH51" s="232"/>
      <c r="AI51" s="232" t="s">
        <v>324</v>
      </c>
      <c r="AJ51" s="232"/>
      <c r="AK51" s="232"/>
      <c r="AL51" s="232"/>
      <c r="AM51" s="232" t="s">
        <v>421</v>
      </c>
      <c r="AN51" s="232"/>
      <c r="AO51" s="232"/>
      <c r="AP51" s="232"/>
      <c r="AQ51" s="139" t="s">
        <v>184</v>
      </c>
      <c r="AR51" s="140"/>
      <c r="AS51" s="140"/>
      <c r="AT51" s="141"/>
      <c r="AU51" s="906" t="s">
        <v>133</v>
      </c>
      <c r="AV51" s="906"/>
      <c r="AW51" s="906"/>
      <c r="AX51" s="907"/>
      <c r="AY51">
        <f>COUNTA($G$53)</f>
        <v>0</v>
      </c>
    </row>
    <row r="52" spans="1:51" ht="18.75" hidden="1" customHeight="1" x14ac:dyDescent="0.15">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c r="AR52" s="186"/>
      <c r="AS52" s="121" t="s">
        <v>185</v>
      </c>
      <c r="AT52" s="122"/>
      <c r="AU52" s="185"/>
      <c r="AV52" s="185"/>
      <c r="AW52" s="377" t="s">
        <v>175</v>
      </c>
      <c r="AX52" s="378"/>
      <c r="AY52">
        <f>$AY$51</f>
        <v>0</v>
      </c>
    </row>
    <row r="53" spans="1:51" ht="23.25" hidden="1" customHeight="1" x14ac:dyDescent="0.15">
      <c r="A53" s="382"/>
      <c r="B53" s="380"/>
      <c r="C53" s="380"/>
      <c r="D53" s="380"/>
      <c r="E53" s="380"/>
      <c r="F53" s="381"/>
      <c r="G53" s="548"/>
      <c r="H53" s="549"/>
      <c r="I53" s="549"/>
      <c r="J53" s="549"/>
      <c r="K53" s="549"/>
      <c r="L53" s="549"/>
      <c r="M53" s="549"/>
      <c r="N53" s="549"/>
      <c r="O53" s="550"/>
      <c r="P53" s="93"/>
      <c r="Q53" s="93"/>
      <c r="R53" s="93"/>
      <c r="S53" s="93"/>
      <c r="T53" s="93"/>
      <c r="U53" s="93"/>
      <c r="V53" s="93"/>
      <c r="W53" s="93"/>
      <c r="X53" s="94"/>
      <c r="Y53" s="455" t="s">
        <v>12</v>
      </c>
      <c r="Z53" s="515"/>
      <c r="AA53" s="516"/>
      <c r="AB53" s="445"/>
      <c r="AC53" s="445"/>
      <c r="AD53" s="445"/>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3"/>
      <c r="B54" s="384"/>
      <c r="C54" s="384"/>
      <c r="D54" s="384"/>
      <c r="E54" s="384"/>
      <c r="F54" s="385"/>
      <c r="G54" s="551"/>
      <c r="H54" s="552"/>
      <c r="I54" s="552"/>
      <c r="J54" s="552"/>
      <c r="K54" s="552"/>
      <c r="L54" s="552"/>
      <c r="M54" s="552"/>
      <c r="N54" s="552"/>
      <c r="O54" s="553"/>
      <c r="P54" s="96"/>
      <c r="Q54" s="96"/>
      <c r="R54" s="96"/>
      <c r="S54" s="96"/>
      <c r="T54" s="96"/>
      <c r="U54" s="96"/>
      <c r="V54" s="96"/>
      <c r="W54" s="96"/>
      <c r="X54" s="97"/>
      <c r="Y54" s="431" t="s">
        <v>53</v>
      </c>
      <c r="Z54" s="426"/>
      <c r="AA54" s="427"/>
      <c r="AB54" s="507"/>
      <c r="AC54" s="507"/>
      <c r="AD54" s="507"/>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86"/>
      <c r="B55" s="387"/>
      <c r="C55" s="387"/>
      <c r="D55" s="387"/>
      <c r="E55" s="387"/>
      <c r="F55" s="388"/>
      <c r="G55" s="554"/>
      <c r="H55" s="555"/>
      <c r="I55" s="555"/>
      <c r="J55" s="555"/>
      <c r="K55" s="555"/>
      <c r="L55" s="555"/>
      <c r="M55" s="555"/>
      <c r="N55" s="555"/>
      <c r="O55" s="556"/>
      <c r="P55" s="99"/>
      <c r="Q55" s="99"/>
      <c r="R55" s="99"/>
      <c r="S55" s="99"/>
      <c r="T55" s="99"/>
      <c r="U55" s="99"/>
      <c r="V55" s="99"/>
      <c r="W55" s="99"/>
      <c r="X55" s="100"/>
      <c r="Y55" s="431" t="s">
        <v>13</v>
      </c>
      <c r="Z55" s="426"/>
      <c r="AA55" s="427"/>
      <c r="AB55" s="578" t="s">
        <v>14</v>
      </c>
      <c r="AC55" s="578"/>
      <c r="AD55" s="578"/>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292</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79" t="s">
        <v>267</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302</v>
      </c>
      <c r="AF58" s="232"/>
      <c r="AG58" s="232"/>
      <c r="AH58" s="232"/>
      <c r="AI58" s="232" t="s">
        <v>324</v>
      </c>
      <c r="AJ58" s="232"/>
      <c r="AK58" s="232"/>
      <c r="AL58" s="232"/>
      <c r="AM58" s="232" t="s">
        <v>421</v>
      </c>
      <c r="AN58" s="232"/>
      <c r="AO58" s="232"/>
      <c r="AP58" s="232"/>
      <c r="AQ58" s="139" t="s">
        <v>184</v>
      </c>
      <c r="AR58" s="140"/>
      <c r="AS58" s="140"/>
      <c r="AT58" s="141"/>
      <c r="AU58" s="906" t="s">
        <v>133</v>
      </c>
      <c r="AV58" s="906"/>
      <c r="AW58" s="906"/>
      <c r="AX58" s="907"/>
      <c r="AY58">
        <f>COUNTA($G$60)</f>
        <v>0</v>
      </c>
    </row>
    <row r="59" spans="1:51" ht="18.75" hidden="1" customHeight="1" x14ac:dyDescent="0.15">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c r="AR59" s="186"/>
      <c r="AS59" s="121" t="s">
        <v>185</v>
      </c>
      <c r="AT59" s="122"/>
      <c r="AU59" s="185"/>
      <c r="AV59" s="185"/>
      <c r="AW59" s="377" t="s">
        <v>175</v>
      </c>
      <c r="AX59" s="378"/>
      <c r="AY59">
        <f>$AY$58</f>
        <v>0</v>
      </c>
    </row>
    <row r="60" spans="1:51" ht="23.25" hidden="1" customHeight="1" x14ac:dyDescent="0.15">
      <c r="A60" s="382"/>
      <c r="B60" s="380"/>
      <c r="C60" s="380"/>
      <c r="D60" s="380"/>
      <c r="E60" s="380"/>
      <c r="F60" s="381"/>
      <c r="G60" s="548"/>
      <c r="H60" s="549"/>
      <c r="I60" s="549"/>
      <c r="J60" s="549"/>
      <c r="K60" s="549"/>
      <c r="L60" s="549"/>
      <c r="M60" s="549"/>
      <c r="N60" s="549"/>
      <c r="O60" s="550"/>
      <c r="P60" s="93"/>
      <c r="Q60" s="93"/>
      <c r="R60" s="93"/>
      <c r="S60" s="93"/>
      <c r="T60" s="93"/>
      <c r="U60" s="93"/>
      <c r="V60" s="93"/>
      <c r="W60" s="93"/>
      <c r="X60" s="94"/>
      <c r="Y60" s="455" t="s">
        <v>12</v>
      </c>
      <c r="Z60" s="515"/>
      <c r="AA60" s="516"/>
      <c r="AB60" s="445"/>
      <c r="AC60" s="445"/>
      <c r="AD60" s="445"/>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3"/>
      <c r="B61" s="384"/>
      <c r="C61" s="384"/>
      <c r="D61" s="384"/>
      <c r="E61" s="384"/>
      <c r="F61" s="385"/>
      <c r="G61" s="551"/>
      <c r="H61" s="552"/>
      <c r="I61" s="552"/>
      <c r="J61" s="552"/>
      <c r="K61" s="552"/>
      <c r="L61" s="552"/>
      <c r="M61" s="552"/>
      <c r="N61" s="552"/>
      <c r="O61" s="553"/>
      <c r="P61" s="96"/>
      <c r="Q61" s="96"/>
      <c r="R61" s="96"/>
      <c r="S61" s="96"/>
      <c r="T61" s="96"/>
      <c r="U61" s="96"/>
      <c r="V61" s="96"/>
      <c r="W61" s="96"/>
      <c r="X61" s="97"/>
      <c r="Y61" s="431" t="s">
        <v>53</v>
      </c>
      <c r="Z61" s="426"/>
      <c r="AA61" s="427"/>
      <c r="AB61" s="507"/>
      <c r="AC61" s="507"/>
      <c r="AD61" s="507"/>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3"/>
      <c r="B62" s="384"/>
      <c r="C62" s="384"/>
      <c r="D62" s="384"/>
      <c r="E62" s="384"/>
      <c r="F62" s="385"/>
      <c r="G62" s="554"/>
      <c r="H62" s="555"/>
      <c r="I62" s="555"/>
      <c r="J62" s="555"/>
      <c r="K62" s="555"/>
      <c r="L62" s="555"/>
      <c r="M62" s="555"/>
      <c r="N62" s="555"/>
      <c r="O62" s="556"/>
      <c r="P62" s="99"/>
      <c r="Q62" s="99"/>
      <c r="R62" s="99"/>
      <c r="S62" s="99"/>
      <c r="T62" s="99"/>
      <c r="U62" s="99"/>
      <c r="V62" s="99"/>
      <c r="W62" s="99"/>
      <c r="X62" s="100"/>
      <c r="Y62" s="431" t="s">
        <v>13</v>
      </c>
      <c r="Z62" s="426"/>
      <c r="AA62" s="427"/>
      <c r="AB62" s="540" t="s">
        <v>14</v>
      </c>
      <c r="AC62" s="540"/>
      <c r="AD62" s="540"/>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292</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6" t="s">
        <v>268</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263</v>
      </c>
      <c r="X65" s="472"/>
      <c r="Y65" s="475"/>
      <c r="Z65" s="475"/>
      <c r="AA65" s="476"/>
      <c r="AB65" s="226" t="s">
        <v>11</v>
      </c>
      <c r="AC65" s="227"/>
      <c r="AD65" s="228"/>
      <c r="AE65" s="232" t="s">
        <v>302</v>
      </c>
      <c r="AF65" s="232"/>
      <c r="AG65" s="232"/>
      <c r="AH65" s="232"/>
      <c r="AI65" s="232" t="s">
        <v>324</v>
      </c>
      <c r="AJ65" s="232"/>
      <c r="AK65" s="232"/>
      <c r="AL65" s="232"/>
      <c r="AM65" s="232" t="s">
        <v>421</v>
      </c>
      <c r="AN65" s="232"/>
      <c r="AO65" s="232"/>
      <c r="AP65" s="232"/>
      <c r="AQ65" s="143" t="s">
        <v>184</v>
      </c>
      <c r="AR65" s="118"/>
      <c r="AS65" s="118"/>
      <c r="AT65" s="119"/>
      <c r="AU65" s="233" t="s">
        <v>133</v>
      </c>
      <c r="AV65" s="233"/>
      <c r="AW65" s="233"/>
      <c r="AX65" s="234"/>
      <c r="AY65">
        <f>COUNTA($H$67)</f>
        <v>0</v>
      </c>
    </row>
    <row r="66" spans="1:51" ht="18.75" hidden="1" customHeight="1" x14ac:dyDescent="0.15">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266</v>
      </c>
      <c r="AX66" s="236"/>
      <c r="AY66">
        <f>$AY$65</f>
        <v>0</v>
      </c>
    </row>
    <row r="67" spans="1:51" ht="23.25" hidden="1" customHeight="1" x14ac:dyDescent="0.15">
      <c r="A67" s="459"/>
      <c r="B67" s="460"/>
      <c r="C67" s="460"/>
      <c r="D67" s="460"/>
      <c r="E67" s="460"/>
      <c r="F67" s="461"/>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282</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282</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283</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59" t="s">
        <v>272</v>
      </c>
      <c r="B70" s="460"/>
      <c r="C70" s="460"/>
      <c r="D70" s="460"/>
      <c r="E70" s="460"/>
      <c r="F70" s="461"/>
      <c r="G70" s="238" t="s">
        <v>187</v>
      </c>
      <c r="H70" s="290"/>
      <c r="I70" s="290"/>
      <c r="J70" s="290"/>
      <c r="K70" s="290"/>
      <c r="L70" s="290"/>
      <c r="M70" s="290"/>
      <c r="N70" s="290"/>
      <c r="O70" s="290"/>
      <c r="P70" s="290"/>
      <c r="Q70" s="290"/>
      <c r="R70" s="290"/>
      <c r="S70" s="290"/>
      <c r="T70" s="290"/>
      <c r="U70" s="290"/>
      <c r="V70" s="290"/>
      <c r="W70" s="293" t="s">
        <v>281</v>
      </c>
      <c r="X70" s="294"/>
      <c r="Y70" s="252" t="s">
        <v>12</v>
      </c>
      <c r="Z70" s="252"/>
      <c r="AA70" s="253"/>
      <c r="AB70" s="254" t="s">
        <v>282</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282</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283</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0" t="s">
        <v>268</v>
      </c>
      <c r="B73" s="491"/>
      <c r="C73" s="491"/>
      <c r="D73" s="491"/>
      <c r="E73" s="491"/>
      <c r="F73" s="492"/>
      <c r="G73" s="566"/>
      <c r="H73" s="118" t="s">
        <v>145</v>
      </c>
      <c r="I73" s="118"/>
      <c r="J73" s="118"/>
      <c r="K73" s="118"/>
      <c r="L73" s="118"/>
      <c r="M73" s="118"/>
      <c r="N73" s="118"/>
      <c r="O73" s="119"/>
      <c r="P73" s="143" t="s">
        <v>58</v>
      </c>
      <c r="Q73" s="118"/>
      <c r="R73" s="118"/>
      <c r="S73" s="118"/>
      <c r="T73" s="118"/>
      <c r="U73" s="118"/>
      <c r="V73" s="118"/>
      <c r="W73" s="118"/>
      <c r="X73" s="119"/>
      <c r="Y73" s="568"/>
      <c r="Z73" s="569"/>
      <c r="AA73" s="570"/>
      <c r="AB73" s="143" t="s">
        <v>11</v>
      </c>
      <c r="AC73" s="118"/>
      <c r="AD73" s="119"/>
      <c r="AE73" s="232" t="s">
        <v>302</v>
      </c>
      <c r="AF73" s="232"/>
      <c r="AG73" s="232"/>
      <c r="AH73" s="232"/>
      <c r="AI73" s="232" t="s">
        <v>324</v>
      </c>
      <c r="AJ73" s="232"/>
      <c r="AK73" s="232"/>
      <c r="AL73" s="232"/>
      <c r="AM73" s="232" t="s">
        <v>421</v>
      </c>
      <c r="AN73" s="232"/>
      <c r="AO73" s="232"/>
      <c r="AP73" s="232"/>
      <c r="AQ73" s="143" t="s">
        <v>184</v>
      </c>
      <c r="AR73" s="118"/>
      <c r="AS73" s="118"/>
      <c r="AT73" s="119"/>
      <c r="AU73" s="123" t="s">
        <v>133</v>
      </c>
      <c r="AV73" s="124"/>
      <c r="AW73" s="124"/>
      <c r="AX73" s="125"/>
      <c r="AY73">
        <f>COUNTA($H$75)</f>
        <v>0</v>
      </c>
    </row>
    <row r="74" spans="1:51" ht="18.75" hidden="1" customHeight="1" x14ac:dyDescent="0.15">
      <c r="A74" s="493"/>
      <c r="B74" s="494"/>
      <c r="C74" s="494"/>
      <c r="D74" s="494"/>
      <c r="E74" s="494"/>
      <c r="F74" s="495"/>
      <c r="G74" s="567"/>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3"/>
      <c r="B75" s="494"/>
      <c r="C75" s="494"/>
      <c r="D75" s="494"/>
      <c r="E75" s="494"/>
      <c r="F75" s="495"/>
      <c r="G75" s="593"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3"/>
      <c r="B76" s="494"/>
      <c r="C76" s="494"/>
      <c r="D76" s="494"/>
      <c r="E76" s="494"/>
      <c r="F76" s="495"/>
      <c r="G76" s="594"/>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3"/>
      <c r="B77" s="494"/>
      <c r="C77" s="494"/>
      <c r="D77" s="494"/>
      <c r="E77" s="494"/>
      <c r="F77" s="495"/>
      <c r="G77" s="595"/>
      <c r="H77" s="99"/>
      <c r="I77" s="99"/>
      <c r="J77" s="99"/>
      <c r="K77" s="99"/>
      <c r="L77" s="99"/>
      <c r="M77" s="99"/>
      <c r="N77" s="99"/>
      <c r="O77" s="100"/>
      <c r="P77" s="96"/>
      <c r="Q77" s="96"/>
      <c r="R77" s="96"/>
      <c r="S77" s="96"/>
      <c r="T77" s="96"/>
      <c r="U77" s="96"/>
      <c r="V77" s="96"/>
      <c r="W77" s="96"/>
      <c r="X77" s="97"/>
      <c r="Y77" s="143" t="s">
        <v>13</v>
      </c>
      <c r="Z77" s="118"/>
      <c r="AA77" s="119"/>
      <c r="AB77" s="563" t="s">
        <v>14</v>
      </c>
      <c r="AC77" s="563"/>
      <c r="AD77" s="563"/>
      <c r="AE77" s="871"/>
      <c r="AF77" s="872"/>
      <c r="AG77" s="872"/>
      <c r="AH77" s="872"/>
      <c r="AI77" s="871"/>
      <c r="AJ77" s="872"/>
      <c r="AK77" s="872"/>
      <c r="AL77" s="872"/>
      <c r="AM77" s="871"/>
      <c r="AN77" s="872"/>
      <c r="AO77" s="872"/>
      <c r="AP77" s="872"/>
      <c r="AQ77" s="321"/>
      <c r="AR77" s="193"/>
      <c r="AS77" s="193"/>
      <c r="AT77" s="322"/>
      <c r="AU77" s="204"/>
      <c r="AV77" s="204"/>
      <c r="AW77" s="204"/>
      <c r="AX77" s="206"/>
      <c r="AY77">
        <f t="shared" si="9"/>
        <v>0</v>
      </c>
    </row>
    <row r="78" spans="1:51" ht="69.75" hidden="1" customHeight="1" x14ac:dyDescent="0.15">
      <c r="A78" s="314" t="s">
        <v>295</v>
      </c>
      <c r="B78" s="315"/>
      <c r="C78" s="315"/>
      <c r="D78" s="315"/>
      <c r="E78" s="312" t="s">
        <v>246</v>
      </c>
      <c r="F78" s="313"/>
      <c r="G78" s="45" t="s">
        <v>187</v>
      </c>
      <c r="H78" s="571"/>
      <c r="I78" s="572"/>
      <c r="J78" s="572"/>
      <c r="K78" s="572"/>
      <c r="L78" s="572"/>
      <c r="M78" s="572"/>
      <c r="N78" s="572"/>
      <c r="O78" s="573"/>
      <c r="P78" s="135"/>
      <c r="Q78" s="135"/>
      <c r="R78" s="135"/>
      <c r="S78" s="135"/>
      <c r="T78" s="135"/>
      <c r="U78" s="135"/>
      <c r="V78" s="135"/>
      <c r="W78" s="135"/>
      <c r="X78" s="135"/>
      <c r="Y78" s="863"/>
      <c r="Z78" s="863"/>
      <c r="AA78" s="863"/>
      <c r="AB78" s="863"/>
      <c r="AC78" s="863"/>
      <c r="AD78" s="863"/>
      <c r="AE78" s="863"/>
      <c r="AF78" s="863"/>
      <c r="AG78" s="863"/>
      <c r="AH78" s="863"/>
      <c r="AI78" s="863"/>
      <c r="AJ78" s="863"/>
      <c r="AK78" s="863"/>
      <c r="AL78" s="863"/>
      <c r="AM78" s="863"/>
      <c r="AN78" s="863"/>
      <c r="AO78" s="863"/>
      <c r="AP78" s="863"/>
      <c r="AQ78" s="863"/>
      <c r="AR78" s="863"/>
      <c r="AS78" s="863"/>
      <c r="AT78" s="863"/>
      <c r="AU78" s="863"/>
      <c r="AV78" s="863"/>
      <c r="AW78" s="863"/>
      <c r="AX78" s="864"/>
      <c r="AY78">
        <f t="shared" si="9"/>
        <v>0</v>
      </c>
    </row>
    <row r="79" spans="1:51" ht="18.75" hidden="1" customHeight="1" x14ac:dyDescent="0.15">
      <c r="A79" s="557" t="s">
        <v>148</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58" t="s">
        <v>262</v>
      </c>
      <c r="AP79" s="259"/>
      <c r="AQ79" s="259"/>
      <c r="AR79" s="62" t="s">
        <v>260</v>
      </c>
      <c r="AS79" s="258"/>
      <c r="AT79" s="259"/>
      <c r="AU79" s="259"/>
      <c r="AV79" s="259"/>
      <c r="AW79" s="259"/>
      <c r="AX79" s="949"/>
      <c r="AY79">
        <f>COUNTIF($AR$79,"☑")</f>
        <v>0</v>
      </c>
    </row>
    <row r="80" spans="1:51" ht="18.75" customHeight="1" x14ac:dyDescent="0.15">
      <c r="A80" s="845" t="s">
        <v>146</v>
      </c>
      <c r="B80" s="508" t="s">
        <v>259</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612</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1</v>
      </c>
    </row>
    <row r="81" spans="1:60" ht="22.5" customHeight="1" x14ac:dyDescent="0.15">
      <c r="A81" s="846"/>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1</v>
      </c>
    </row>
    <row r="82" spans="1:60" ht="23.1" customHeight="1" x14ac:dyDescent="0.15">
      <c r="A82" s="846"/>
      <c r="B82" s="511"/>
      <c r="C82" s="409"/>
      <c r="D82" s="409"/>
      <c r="E82" s="409"/>
      <c r="F82" s="410"/>
      <c r="G82" s="660" t="s">
        <v>634</v>
      </c>
      <c r="H82" s="660"/>
      <c r="I82" s="660"/>
      <c r="J82" s="660"/>
      <c r="K82" s="660"/>
      <c r="L82" s="660"/>
      <c r="M82" s="660"/>
      <c r="N82" s="660"/>
      <c r="O82" s="660"/>
      <c r="P82" s="660"/>
      <c r="Q82" s="660"/>
      <c r="R82" s="660"/>
      <c r="S82" s="660"/>
      <c r="T82" s="660"/>
      <c r="U82" s="660"/>
      <c r="V82" s="660"/>
      <c r="W82" s="660"/>
      <c r="X82" s="660"/>
      <c r="Y82" s="660"/>
      <c r="Z82" s="660"/>
      <c r="AA82" s="661"/>
      <c r="AB82" s="865" t="s">
        <v>727</v>
      </c>
      <c r="AC82" s="660"/>
      <c r="AD82" s="660"/>
      <c r="AE82" s="660"/>
      <c r="AF82" s="660"/>
      <c r="AG82" s="660"/>
      <c r="AH82" s="660"/>
      <c r="AI82" s="660"/>
      <c r="AJ82" s="660"/>
      <c r="AK82" s="660"/>
      <c r="AL82" s="660"/>
      <c r="AM82" s="660"/>
      <c r="AN82" s="660"/>
      <c r="AO82" s="660"/>
      <c r="AP82" s="660"/>
      <c r="AQ82" s="660"/>
      <c r="AR82" s="660"/>
      <c r="AS82" s="660"/>
      <c r="AT82" s="660"/>
      <c r="AU82" s="660"/>
      <c r="AV82" s="660"/>
      <c r="AW82" s="660"/>
      <c r="AX82" s="866"/>
      <c r="AY82">
        <f t="shared" ref="AY82:AY89" si="10">$AY$80</f>
        <v>1</v>
      </c>
    </row>
    <row r="83" spans="1:60" ht="23.1" customHeight="1" x14ac:dyDescent="0.15">
      <c r="A83" s="846"/>
      <c r="B83" s="511"/>
      <c r="C83" s="409"/>
      <c r="D83" s="409"/>
      <c r="E83" s="409"/>
      <c r="F83" s="410"/>
      <c r="G83" s="662"/>
      <c r="H83" s="662"/>
      <c r="I83" s="662"/>
      <c r="J83" s="662"/>
      <c r="K83" s="662"/>
      <c r="L83" s="662"/>
      <c r="M83" s="662"/>
      <c r="N83" s="662"/>
      <c r="O83" s="662"/>
      <c r="P83" s="662"/>
      <c r="Q83" s="662"/>
      <c r="R83" s="662"/>
      <c r="S83" s="662"/>
      <c r="T83" s="662"/>
      <c r="U83" s="662"/>
      <c r="V83" s="662"/>
      <c r="W83" s="662"/>
      <c r="X83" s="662"/>
      <c r="Y83" s="662"/>
      <c r="Z83" s="662"/>
      <c r="AA83" s="663"/>
      <c r="AB83" s="867"/>
      <c r="AC83" s="662"/>
      <c r="AD83" s="662"/>
      <c r="AE83" s="662"/>
      <c r="AF83" s="662"/>
      <c r="AG83" s="662"/>
      <c r="AH83" s="662"/>
      <c r="AI83" s="662"/>
      <c r="AJ83" s="662"/>
      <c r="AK83" s="662"/>
      <c r="AL83" s="662"/>
      <c r="AM83" s="662"/>
      <c r="AN83" s="662"/>
      <c r="AO83" s="662"/>
      <c r="AP83" s="662"/>
      <c r="AQ83" s="662"/>
      <c r="AR83" s="662"/>
      <c r="AS83" s="662"/>
      <c r="AT83" s="662"/>
      <c r="AU83" s="662"/>
      <c r="AV83" s="662"/>
      <c r="AW83" s="662"/>
      <c r="AX83" s="868"/>
      <c r="AY83">
        <f t="shared" si="10"/>
        <v>1</v>
      </c>
    </row>
    <row r="84" spans="1:60" ht="23.1" customHeight="1" x14ac:dyDescent="0.15">
      <c r="A84" s="846"/>
      <c r="B84" s="512"/>
      <c r="C84" s="513"/>
      <c r="D84" s="513"/>
      <c r="E84" s="513"/>
      <c r="F84" s="514"/>
      <c r="G84" s="664"/>
      <c r="H84" s="664"/>
      <c r="I84" s="664"/>
      <c r="J84" s="664"/>
      <c r="K84" s="664"/>
      <c r="L84" s="664"/>
      <c r="M84" s="664"/>
      <c r="N84" s="664"/>
      <c r="O84" s="664"/>
      <c r="P84" s="664"/>
      <c r="Q84" s="664"/>
      <c r="R84" s="664"/>
      <c r="S84" s="664"/>
      <c r="T84" s="664"/>
      <c r="U84" s="664"/>
      <c r="V84" s="664"/>
      <c r="W84" s="664"/>
      <c r="X84" s="664"/>
      <c r="Y84" s="664"/>
      <c r="Z84" s="664"/>
      <c r="AA84" s="665"/>
      <c r="AB84" s="869"/>
      <c r="AC84" s="664"/>
      <c r="AD84" s="664"/>
      <c r="AE84" s="662"/>
      <c r="AF84" s="662"/>
      <c r="AG84" s="662"/>
      <c r="AH84" s="662"/>
      <c r="AI84" s="662"/>
      <c r="AJ84" s="662"/>
      <c r="AK84" s="662"/>
      <c r="AL84" s="662"/>
      <c r="AM84" s="662"/>
      <c r="AN84" s="662"/>
      <c r="AO84" s="662"/>
      <c r="AP84" s="662"/>
      <c r="AQ84" s="662"/>
      <c r="AR84" s="662"/>
      <c r="AS84" s="662"/>
      <c r="AT84" s="662"/>
      <c r="AU84" s="664"/>
      <c r="AV84" s="664"/>
      <c r="AW84" s="664"/>
      <c r="AX84" s="870"/>
      <c r="AY84">
        <f t="shared" si="10"/>
        <v>1</v>
      </c>
    </row>
    <row r="85" spans="1:60" ht="18.75" customHeight="1" x14ac:dyDescent="0.15">
      <c r="A85" s="846"/>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50"/>
      <c r="Z85" s="151"/>
      <c r="AA85" s="152"/>
      <c r="AB85" s="541" t="s">
        <v>11</v>
      </c>
      <c r="AC85" s="542"/>
      <c r="AD85" s="543"/>
      <c r="AE85" s="232" t="s">
        <v>302</v>
      </c>
      <c r="AF85" s="232"/>
      <c r="AG85" s="232"/>
      <c r="AH85" s="232"/>
      <c r="AI85" s="232" t="s">
        <v>324</v>
      </c>
      <c r="AJ85" s="232"/>
      <c r="AK85" s="232"/>
      <c r="AL85" s="232"/>
      <c r="AM85" s="232" t="s">
        <v>421</v>
      </c>
      <c r="AN85" s="232"/>
      <c r="AO85" s="232"/>
      <c r="AP85" s="232"/>
      <c r="AQ85" s="143" t="s">
        <v>184</v>
      </c>
      <c r="AR85" s="118"/>
      <c r="AS85" s="118"/>
      <c r="AT85" s="119"/>
      <c r="AU85" s="517" t="s">
        <v>133</v>
      </c>
      <c r="AV85" s="517"/>
      <c r="AW85" s="517"/>
      <c r="AX85" s="518"/>
      <c r="AY85">
        <f t="shared" si="10"/>
        <v>1</v>
      </c>
      <c r="AZ85" s="10"/>
      <c r="BA85" s="10"/>
      <c r="BB85" s="10"/>
      <c r="BC85" s="10"/>
    </row>
    <row r="86" spans="1:60" ht="18.75" customHeight="1" x14ac:dyDescent="0.15">
      <c r="A86" s="846"/>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t="s">
        <v>628</v>
      </c>
      <c r="AR86" s="185"/>
      <c r="AS86" s="121" t="s">
        <v>185</v>
      </c>
      <c r="AT86" s="122"/>
      <c r="AU86" s="185">
        <v>3</v>
      </c>
      <c r="AV86" s="185"/>
      <c r="AW86" s="377" t="s">
        <v>175</v>
      </c>
      <c r="AX86" s="378"/>
      <c r="AY86">
        <f t="shared" si="10"/>
        <v>1</v>
      </c>
      <c r="AZ86" s="10"/>
      <c r="BA86" s="10"/>
      <c r="BB86" s="10"/>
      <c r="BC86" s="10"/>
      <c r="BD86" s="10"/>
      <c r="BE86" s="10"/>
      <c r="BF86" s="10"/>
      <c r="BG86" s="10"/>
      <c r="BH86" s="10"/>
    </row>
    <row r="87" spans="1:60" ht="23.25" customHeight="1" x14ac:dyDescent="0.15">
      <c r="A87" s="846"/>
      <c r="B87" s="409"/>
      <c r="C87" s="409"/>
      <c r="D87" s="409"/>
      <c r="E87" s="409"/>
      <c r="F87" s="410"/>
      <c r="G87" s="92" t="s">
        <v>635</v>
      </c>
      <c r="H87" s="93"/>
      <c r="I87" s="93"/>
      <c r="J87" s="93"/>
      <c r="K87" s="93"/>
      <c r="L87" s="93"/>
      <c r="M87" s="93"/>
      <c r="N87" s="93"/>
      <c r="O87" s="94"/>
      <c r="P87" s="93" t="s">
        <v>636</v>
      </c>
      <c r="Q87" s="498"/>
      <c r="R87" s="498"/>
      <c r="S87" s="498"/>
      <c r="T87" s="498"/>
      <c r="U87" s="498"/>
      <c r="V87" s="498"/>
      <c r="W87" s="498"/>
      <c r="X87" s="499"/>
      <c r="Y87" s="545" t="s">
        <v>61</v>
      </c>
      <c r="Z87" s="546"/>
      <c r="AA87" s="547"/>
      <c r="AB87" s="445" t="s">
        <v>637</v>
      </c>
      <c r="AC87" s="445"/>
      <c r="AD87" s="445"/>
      <c r="AE87" s="203">
        <v>3292</v>
      </c>
      <c r="AF87" s="204"/>
      <c r="AG87" s="204"/>
      <c r="AH87" s="204"/>
      <c r="AI87" s="203">
        <v>3773</v>
      </c>
      <c r="AJ87" s="204"/>
      <c r="AK87" s="204"/>
      <c r="AL87" s="204"/>
      <c r="AM87" s="203">
        <v>4625</v>
      </c>
      <c r="AN87" s="204"/>
      <c r="AO87" s="204"/>
      <c r="AP87" s="204"/>
      <c r="AQ87" s="321" t="s">
        <v>628</v>
      </c>
      <c r="AR87" s="193"/>
      <c r="AS87" s="193"/>
      <c r="AT87" s="322"/>
      <c r="AU87" s="204" t="s">
        <v>628</v>
      </c>
      <c r="AV87" s="204"/>
      <c r="AW87" s="204"/>
      <c r="AX87" s="206"/>
      <c r="AY87">
        <f t="shared" si="10"/>
        <v>1</v>
      </c>
    </row>
    <row r="88" spans="1:60" ht="23.25" customHeight="1" x14ac:dyDescent="0.15">
      <c r="A88" s="846"/>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t="s">
        <v>637</v>
      </c>
      <c r="AC88" s="507"/>
      <c r="AD88" s="507"/>
      <c r="AE88" s="203" t="s">
        <v>628</v>
      </c>
      <c r="AF88" s="204"/>
      <c r="AG88" s="204"/>
      <c r="AH88" s="204"/>
      <c r="AI88" s="203" t="s">
        <v>628</v>
      </c>
      <c r="AJ88" s="204"/>
      <c r="AK88" s="204"/>
      <c r="AL88" s="204"/>
      <c r="AM88" s="203" t="s">
        <v>674</v>
      </c>
      <c r="AN88" s="204"/>
      <c r="AO88" s="204"/>
      <c r="AP88" s="204"/>
      <c r="AQ88" s="321" t="s">
        <v>628</v>
      </c>
      <c r="AR88" s="193"/>
      <c r="AS88" s="193"/>
      <c r="AT88" s="322"/>
      <c r="AU88" s="204" t="s">
        <v>628</v>
      </c>
      <c r="AV88" s="204"/>
      <c r="AW88" s="204"/>
      <c r="AX88" s="206"/>
      <c r="AY88">
        <f t="shared" si="10"/>
        <v>1</v>
      </c>
      <c r="AZ88" s="10"/>
      <c r="BA88" s="10"/>
      <c r="BB88" s="10"/>
      <c r="BC88" s="10"/>
    </row>
    <row r="89" spans="1:60" ht="23.25" customHeight="1" thickBot="1" x14ac:dyDescent="0.2">
      <c r="A89" s="846"/>
      <c r="B89" s="513"/>
      <c r="C89" s="513"/>
      <c r="D89" s="513"/>
      <c r="E89" s="513"/>
      <c r="F89" s="514"/>
      <c r="G89" s="98"/>
      <c r="H89" s="99"/>
      <c r="I89" s="99"/>
      <c r="J89" s="99"/>
      <c r="K89" s="99"/>
      <c r="L89" s="99"/>
      <c r="M89" s="99"/>
      <c r="N89" s="99"/>
      <c r="O89" s="100"/>
      <c r="P89" s="162"/>
      <c r="Q89" s="162"/>
      <c r="R89" s="162"/>
      <c r="S89" s="162"/>
      <c r="T89" s="162"/>
      <c r="U89" s="162"/>
      <c r="V89" s="162"/>
      <c r="W89" s="162"/>
      <c r="X89" s="544"/>
      <c r="Y89" s="442" t="s">
        <v>13</v>
      </c>
      <c r="Z89" s="443"/>
      <c r="AA89" s="444"/>
      <c r="AB89" s="578" t="s">
        <v>14</v>
      </c>
      <c r="AC89" s="578"/>
      <c r="AD89" s="578"/>
      <c r="AE89" s="210" t="s">
        <v>628</v>
      </c>
      <c r="AF89" s="211"/>
      <c r="AG89" s="211"/>
      <c r="AH89" s="211"/>
      <c r="AI89" s="210" t="s">
        <v>628</v>
      </c>
      <c r="AJ89" s="211"/>
      <c r="AK89" s="211"/>
      <c r="AL89" s="211"/>
      <c r="AM89" s="210" t="s">
        <v>674</v>
      </c>
      <c r="AN89" s="211"/>
      <c r="AO89" s="211"/>
      <c r="AP89" s="211"/>
      <c r="AQ89" s="321" t="s">
        <v>628</v>
      </c>
      <c r="AR89" s="193"/>
      <c r="AS89" s="193"/>
      <c r="AT89" s="322"/>
      <c r="AU89" s="204" t="s">
        <v>628</v>
      </c>
      <c r="AV89" s="204"/>
      <c r="AW89" s="204"/>
      <c r="AX89" s="206"/>
      <c r="AY89">
        <f t="shared" si="10"/>
        <v>1</v>
      </c>
      <c r="AZ89" s="10"/>
      <c r="BA89" s="10"/>
      <c r="BB89" s="10"/>
      <c r="BC89" s="10"/>
      <c r="BD89" s="10"/>
      <c r="BE89" s="10"/>
      <c r="BF89" s="10"/>
      <c r="BG89" s="10"/>
      <c r="BH89" s="10"/>
    </row>
    <row r="90" spans="1:60" ht="18.75" hidden="1" customHeight="1" x14ac:dyDescent="0.15">
      <c r="A90" s="846"/>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50"/>
      <c r="Z90" s="151"/>
      <c r="AA90" s="152"/>
      <c r="AB90" s="541" t="s">
        <v>11</v>
      </c>
      <c r="AC90" s="542"/>
      <c r="AD90" s="543"/>
      <c r="AE90" s="232" t="s">
        <v>302</v>
      </c>
      <c r="AF90" s="232"/>
      <c r="AG90" s="232"/>
      <c r="AH90" s="232"/>
      <c r="AI90" s="232" t="s">
        <v>324</v>
      </c>
      <c r="AJ90" s="232"/>
      <c r="AK90" s="232"/>
      <c r="AL90" s="232"/>
      <c r="AM90" s="232" t="s">
        <v>421</v>
      </c>
      <c r="AN90" s="232"/>
      <c r="AO90" s="232"/>
      <c r="AP90" s="232"/>
      <c r="AQ90" s="143" t="s">
        <v>184</v>
      </c>
      <c r="AR90" s="118"/>
      <c r="AS90" s="118"/>
      <c r="AT90" s="119"/>
      <c r="AU90" s="517" t="s">
        <v>133</v>
      </c>
      <c r="AV90" s="517"/>
      <c r="AW90" s="517"/>
      <c r="AX90" s="518"/>
      <c r="AY90">
        <f>COUNTA($G$92)</f>
        <v>0</v>
      </c>
    </row>
    <row r="91" spans="1:60" ht="18.75" hidden="1" customHeight="1" x14ac:dyDescent="0.15">
      <c r="A91" s="846"/>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c r="AR91" s="185"/>
      <c r="AS91" s="121" t="s">
        <v>185</v>
      </c>
      <c r="AT91" s="122"/>
      <c r="AU91" s="185"/>
      <c r="AV91" s="185"/>
      <c r="AW91" s="377" t="s">
        <v>175</v>
      </c>
      <c r="AX91" s="378"/>
      <c r="AY91">
        <f>$AY$90</f>
        <v>0</v>
      </c>
      <c r="AZ91" s="10"/>
      <c r="BA91" s="10"/>
      <c r="BB91" s="10"/>
      <c r="BC91" s="10"/>
    </row>
    <row r="92" spans="1:60" ht="23.25" hidden="1" customHeight="1" x14ac:dyDescent="0.15">
      <c r="A92" s="846"/>
      <c r="B92" s="409"/>
      <c r="C92" s="409"/>
      <c r="D92" s="409"/>
      <c r="E92" s="409"/>
      <c r="F92" s="410"/>
      <c r="G92" s="92"/>
      <c r="H92" s="93"/>
      <c r="I92" s="93"/>
      <c r="J92" s="93"/>
      <c r="K92" s="93"/>
      <c r="L92" s="93"/>
      <c r="M92" s="93"/>
      <c r="N92" s="93"/>
      <c r="O92" s="94"/>
      <c r="P92" s="93"/>
      <c r="Q92" s="498"/>
      <c r="R92" s="498"/>
      <c r="S92" s="498"/>
      <c r="T92" s="498"/>
      <c r="U92" s="498"/>
      <c r="V92" s="498"/>
      <c r="W92" s="498"/>
      <c r="X92" s="499"/>
      <c r="Y92" s="545" t="s">
        <v>61</v>
      </c>
      <c r="Z92" s="546"/>
      <c r="AA92" s="547"/>
      <c r="AB92" s="445"/>
      <c r="AC92" s="445"/>
      <c r="AD92" s="445"/>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6"/>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c r="AC93" s="507"/>
      <c r="AD93" s="507"/>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46"/>
      <c r="B94" s="513"/>
      <c r="C94" s="513"/>
      <c r="D94" s="513"/>
      <c r="E94" s="513"/>
      <c r="F94" s="514"/>
      <c r="G94" s="98"/>
      <c r="H94" s="99"/>
      <c r="I94" s="99"/>
      <c r="J94" s="99"/>
      <c r="K94" s="99"/>
      <c r="L94" s="99"/>
      <c r="M94" s="99"/>
      <c r="N94" s="99"/>
      <c r="O94" s="100"/>
      <c r="P94" s="162"/>
      <c r="Q94" s="162"/>
      <c r="R94" s="162"/>
      <c r="S94" s="162"/>
      <c r="T94" s="162"/>
      <c r="U94" s="162"/>
      <c r="V94" s="162"/>
      <c r="W94" s="162"/>
      <c r="X94" s="544"/>
      <c r="Y94" s="442" t="s">
        <v>13</v>
      </c>
      <c r="Z94" s="443"/>
      <c r="AA94" s="444"/>
      <c r="AB94" s="578" t="s">
        <v>14</v>
      </c>
      <c r="AC94" s="578"/>
      <c r="AD94" s="578"/>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46"/>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50"/>
      <c r="Z95" s="151"/>
      <c r="AA95" s="152"/>
      <c r="AB95" s="541" t="s">
        <v>11</v>
      </c>
      <c r="AC95" s="542"/>
      <c r="AD95" s="543"/>
      <c r="AE95" s="232" t="s">
        <v>302</v>
      </c>
      <c r="AF95" s="232"/>
      <c r="AG95" s="232"/>
      <c r="AH95" s="232"/>
      <c r="AI95" s="232" t="s">
        <v>324</v>
      </c>
      <c r="AJ95" s="232"/>
      <c r="AK95" s="232"/>
      <c r="AL95" s="232"/>
      <c r="AM95" s="232" t="s">
        <v>421</v>
      </c>
      <c r="AN95" s="232"/>
      <c r="AO95" s="232"/>
      <c r="AP95" s="232"/>
      <c r="AQ95" s="143" t="s">
        <v>184</v>
      </c>
      <c r="AR95" s="118"/>
      <c r="AS95" s="118"/>
      <c r="AT95" s="119"/>
      <c r="AU95" s="517" t="s">
        <v>133</v>
      </c>
      <c r="AV95" s="517"/>
      <c r="AW95" s="517"/>
      <c r="AX95" s="518"/>
      <c r="AY95">
        <f>COUNTA($G$97)</f>
        <v>0</v>
      </c>
      <c r="AZ95" s="10"/>
      <c r="BA95" s="10"/>
      <c r="BB95" s="10"/>
      <c r="BC95" s="10"/>
      <c r="BD95" s="10"/>
      <c r="BE95" s="10"/>
      <c r="BF95" s="10"/>
      <c r="BG95" s="10"/>
      <c r="BH95" s="10"/>
    </row>
    <row r="96" spans="1:60" ht="18.75" hidden="1" customHeight="1" x14ac:dyDescent="0.15">
      <c r="A96" s="846"/>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185</v>
      </c>
      <c r="AT96" s="122"/>
      <c r="AU96" s="185"/>
      <c r="AV96" s="185"/>
      <c r="AW96" s="377" t="s">
        <v>175</v>
      </c>
      <c r="AX96" s="378"/>
      <c r="AY96">
        <f>$AY$95</f>
        <v>0</v>
      </c>
    </row>
    <row r="97" spans="1:60" ht="23.25" hidden="1" customHeight="1" x14ac:dyDescent="0.15">
      <c r="A97" s="846"/>
      <c r="B97" s="409"/>
      <c r="C97" s="409"/>
      <c r="D97" s="409"/>
      <c r="E97" s="409"/>
      <c r="F97" s="410"/>
      <c r="G97" s="92"/>
      <c r="H97" s="93"/>
      <c r="I97" s="93"/>
      <c r="J97" s="93"/>
      <c r="K97" s="93"/>
      <c r="L97" s="93"/>
      <c r="M97" s="93"/>
      <c r="N97" s="93"/>
      <c r="O97" s="94"/>
      <c r="P97" s="93"/>
      <c r="Q97" s="498"/>
      <c r="R97" s="498"/>
      <c r="S97" s="498"/>
      <c r="T97" s="498"/>
      <c r="U97" s="498"/>
      <c r="V97" s="498"/>
      <c r="W97" s="498"/>
      <c r="X97" s="499"/>
      <c r="Y97" s="545" t="s">
        <v>61</v>
      </c>
      <c r="Z97" s="546"/>
      <c r="AA97" s="547"/>
      <c r="AB97" s="452"/>
      <c r="AC97" s="453"/>
      <c r="AD97" s="454"/>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46"/>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c r="AC98" s="447"/>
      <c r="AD98" s="448"/>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47"/>
      <c r="B99" s="411"/>
      <c r="C99" s="411"/>
      <c r="D99" s="411"/>
      <c r="E99" s="411"/>
      <c r="F99" s="412"/>
      <c r="G99" s="564"/>
      <c r="H99" s="201"/>
      <c r="I99" s="201"/>
      <c r="J99" s="201"/>
      <c r="K99" s="201"/>
      <c r="L99" s="201"/>
      <c r="M99" s="201"/>
      <c r="N99" s="201"/>
      <c r="O99" s="565"/>
      <c r="P99" s="502"/>
      <c r="Q99" s="502"/>
      <c r="R99" s="502"/>
      <c r="S99" s="502"/>
      <c r="T99" s="502"/>
      <c r="U99" s="502"/>
      <c r="V99" s="502"/>
      <c r="W99" s="502"/>
      <c r="X99" s="503"/>
      <c r="Y99" s="876" t="s">
        <v>13</v>
      </c>
      <c r="Z99" s="877"/>
      <c r="AA99" s="878"/>
      <c r="AB99" s="873" t="s">
        <v>14</v>
      </c>
      <c r="AC99" s="874"/>
      <c r="AD99" s="875"/>
      <c r="AE99" s="504"/>
      <c r="AF99" s="505"/>
      <c r="AG99" s="505"/>
      <c r="AH99" s="506"/>
      <c r="AI99" s="504"/>
      <c r="AJ99" s="505"/>
      <c r="AK99" s="505"/>
      <c r="AL99" s="506"/>
      <c r="AM99" s="504"/>
      <c r="AN99" s="505"/>
      <c r="AO99" s="505"/>
      <c r="AP99" s="505"/>
      <c r="AQ99" s="519"/>
      <c r="AR99" s="520"/>
      <c r="AS99" s="520"/>
      <c r="AT99" s="521"/>
      <c r="AU99" s="505"/>
      <c r="AV99" s="505"/>
      <c r="AW99" s="505"/>
      <c r="AX99" s="522"/>
      <c r="AY99">
        <f t="shared" si="12"/>
        <v>0</v>
      </c>
    </row>
    <row r="100" spans="1:60" ht="31.5" customHeight="1" x14ac:dyDescent="0.15">
      <c r="A100" s="485" t="s">
        <v>269</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35"/>
      <c r="Z100" s="836"/>
      <c r="AA100" s="837"/>
      <c r="AB100" s="465" t="s">
        <v>11</v>
      </c>
      <c r="AC100" s="465"/>
      <c r="AD100" s="465"/>
      <c r="AE100" s="523" t="s">
        <v>302</v>
      </c>
      <c r="AF100" s="524"/>
      <c r="AG100" s="524"/>
      <c r="AH100" s="525"/>
      <c r="AI100" s="523" t="s">
        <v>324</v>
      </c>
      <c r="AJ100" s="524"/>
      <c r="AK100" s="524"/>
      <c r="AL100" s="525"/>
      <c r="AM100" s="523" t="s">
        <v>421</v>
      </c>
      <c r="AN100" s="524"/>
      <c r="AO100" s="524"/>
      <c r="AP100" s="525"/>
      <c r="AQ100" s="302" t="s">
        <v>329</v>
      </c>
      <c r="AR100" s="303"/>
      <c r="AS100" s="303"/>
      <c r="AT100" s="304"/>
      <c r="AU100" s="302" t="s">
        <v>453</v>
      </c>
      <c r="AV100" s="303"/>
      <c r="AW100" s="303"/>
      <c r="AX100" s="305"/>
    </row>
    <row r="101" spans="1:60" ht="23.25" customHeight="1" x14ac:dyDescent="0.15">
      <c r="A101" s="403"/>
      <c r="B101" s="404"/>
      <c r="C101" s="404"/>
      <c r="D101" s="404"/>
      <c r="E101" s="404"/>
      <c r="F101" s="405"/>
      <c r="G101" s="93" t="s">
        <v>638</v>
      </c>
      <c r="H101" s="93"/>
      <c r="I101" s="93"/>
      <c r="J101" s="93"/>
      <c r="K101" s="93"/>
      <c r="L101" s="93"/>
      <c r="M101" s="93"/>
      <c r="N101" s="93"/>
      <c r="O101" s="93"/>
      <c r="P101" s="93"/>
      <c r="Q101" s="93"/>
      <c r="R101" s="93"/>
      <c r="S101" s="93"/>
      <c r="T101" s="93"/>
      <c r="U101" s="93"/>
      <c r="V101" s="93"/>
      <c r="W101" s="93"/>
      <c r="X101" s="94"/>
      <c r="Y101" s="526" t="s">
        <v>54</v>
      </c>
      <c r="Z101" s="527"/>
      <c r="AA101" s="528"/>
      <c r="AB101" s="445" t="s">
        <v>637</v>
      </c>
      <c r="AC101" s="445"/>
      <c r="AD101" s="445"/>
      <c r="AE101" s="267">
        <v>188970</v>
      </c>
      <c r="AF101" s="267"/>
      <c r="AG101" s="267"/>
      <c r="AH101" s="267"/>
      <c r="AI101" s="267">
        <v>122171</v>
      </c>
      <c r="AJ101" s="267"/>
      <c r="AK101" s="267"/>
      <c r="AL101" s="267"/>
      <c r="AM101" s="267">
        <v>66506</v>
      </c>
      <c r="AN101" s="267"/>
      <c r="AO101" s="267"/>
      <c r="AP101" s="267"/>
      <c r="AQ101" s="267" t="s">
        <v>674</v>
      </c>
      <c r="AR101" s="267"/>
      <c r="AS101" s="267"/>
      <c r="AT101" s="267"/>
      <c r="AU101" s="203" t="s">
        <v>735</v>
      </c>
      <c r="AV101" s="204"/>
      <c r="AW101" s="204"/>
      <c r="AX101" s="206"/>
    </row>
    <row r="102" spans="1:60" ht="23.25" customHeight="1" x14ac:dyDescent="0.15">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637</v>
      </c>
      <c r="AC102" s="445"/>
      <c r="AD102" s="445"/>
      <c r="AE102" s="267">
        <v>110000</v>
      </c>
      <c r="AF102" s="267"/>
      <c r="AG102" s="267"/>
      <c r="AH102" s="267"/>
      <c r="AI102" s="267">
        <v>110000</v>
      </c>
      <c r="AJ102" s="267"/>
      <c r="AK102" s="267"/>
      <c r="AL102" s="267"/>
      <c r="AM102" s="267">
        <v>150000</v>
      </c>
      <c r="AN102" s="267"/>
      <c r="AO102" s="267"/>
      <c r="AP102" s="267"/>
      <c r="AQ102" s="267">
        <v>150000</v>
      </c>
      <c r="AR102" s="267"/>
      <c r="AS102" s="267"/>
      <c r="AT102" s="267"/>
      <c r="AU102" s="210" t="s">
        <v>735</v>
      </c>
      <c r="AV102" s="211"/>
      <c r="AW102" s="211"/>
      <c r="AX102" s="306"/>
    </row>
    <row r="103" spans="1:60" ht="31.5" customHeight="1" x14ac:dyDescent="0.15">
      <c r="A103" s="400" t="s">
        <v>269</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302</v>
      </c>
      <c r="AF103" s="232"/>
      <c r="AG103" s="232"/>
      <c r="AH103" s="232"/>
      <c r="AI103" s="232" t="s">
        <v>324</v>
      </c>
      <c r="AJ103" s="232"/>
      <c r="AK103" s="232"/>
      <c r="AL103" s="232"/>
      <c r="AM103" s="232" t="s">
        <v>421</v>
      </c>
      <c r="AN103" s="232"/>
      <c r="AO103" s="232"/>
      <c r="AP103" s="232"/>
      <c r="AQ103" s="264" t="s">
        <v>329</v>
      </c>
      <c r="AR103" s="265"/>
      <c r="AS103" s="265"/>
      <c r="AT103" s="265"/>
      <c r="AU103" s="264" t="s">
        <v>453</v>
      </c>
      <c r="AV103" s="265"/>
      <c r="AW103" s="265"/>
      <c r="AX103" s="266"/>
      <c r="AY103">
        <f>COUNTA($G$104)</f>
        <v>1</v>
      </c>
    </row>
    <row r="104" spans="1:60" ht="23.25" customHeight="1" x14ac:dyDescent="0.15">
      <c r="A104" s="403"/>
      <c r="B104" s="404"/>
      <c r="C104" s="404"/>
      <c r="D104" s="404"/>
      <c r="E104" s="404"/>
      <c r="F104" s="405"/>
      <c r="G104" s="93" t="s">
        <v>639</v>
      </c>
      <c r="H104" s="93"/>
      <c r="I104" s="93"/>
      <c r="J104" s="93"/>
      <c r="K104" s="93"/>
      <c r="L104" s="93"/>
      <c r="M104" s="93"/>
      <c r="N104" s="93"/>
      <c r="O104" s="93"/>
      <c r="P104" s="93"/>
      <c r="Q104" s="93"/>
      <c r="R104" s="93"/>
      <c r="S104" s="93"/>
      <c r="T104" s="93"/>
      <c r="U104" s="93"/>
      <c r="V104" s="93"/>
      <c r="W104" s="93"/>
      <c r="X104" s="94"/>
      <c r="Y104" s="449" t="s">
        <v>54</v>
      </c>
      <c r="Z104" s="450"/>
      <c r="AA104" s="451"/>
      <c r="AB104" s="529" t="s">
        <v>640</v>
      </c>
      <c r="AC104" s="530"/>
      <c r="AD104" s="531"/>
      <c r="AE104" s="267">
        <v>110</v>
      </c>
      <c r="AF104" s="267"/>
      <c r="AG104" s="267"/>
      <c r="AH104" s="267"/>
      <c r="AI104" s="267">
        <v>105</v>
      </c>
      <c r="AJ104" s="267"/>
      <c r="AK104" s="267"/>
      <c r="AL104" s="267"/>
      <c r="AM104" s="267">
        <v>107</v>
      </c>
      <c r="AN104" s="267"/>
      <c r="AO104" s="267"/>
      <c r="AP104" s="267"/>
      <c r="AQ104" s="267" t="s">
        <v>674</v>
      </c>
      <c r="AR104" s="267"/>
      <c r="AS104" s="267"/>
      <c r="AT104" s="267"/>
      <c r="AU104" s="267" t="s">
        <v>735</v>
      </c>
      <c r="AV104" s="267"/>
      <c r="AW104" s="267"/>
      <c r="AX104" s="268"/>
      <c r="AY104">
        <f>$AY$103</f>
        <v>1</v>
      </c>
    </row>
    <row r="105" spans="1:60" ht="23.25" customHeight="1" x14ac:dyDescent="0.15">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32"/>
      <c r="AA105" s="533"/>
      <c r="AB105" s="452" t="s">
        <v>640</v>
      </c>
      <c r="AC105" s="453"/>
      <c r="AD105" s="454"/>
      <c r="AE105" s="267">
        <v>112</v>
      </c>
      <c r="AF105" s="267"/>
      <c r="AG105" s="267"/>
      <c r="AH105" s="267"/>
      <c r="AI105" s="267">
        <v>112</v>
      </c>
      <c r="AJ105" s="267"/>
      <c r="AK105" s="267"/>
      <c r="AL105" s="267"/>
      <c r="AM105" s="267">
        <v>112</v>
      </c>
      <c r="AN105" s="267"/>
      <c r="AO105" s="267"/>
      <c r="AP105" s="267"/>
      <c r="AQ105" s="267">
        <v>112</v>
      </c>
      <c r="AR105" s="267"/>
      <c r="AS105" s="267"/>
      <c r="AT105" s="267"/>
      <c r="AU105" s="267" t="s">
        <v>735</v>
      </c>
      <c r="AV105" s="267"/>
      <c r="AW105" s="267"/>
      <c r="AX105" s="268"/>
      <c r="AY105">
        <f>$AY$103</f>
        <v>1</v>
      </c>
    </row>
    <row r="106" spans="1:60" ht="31.5" customHeight="1" x14ac:dyDescent="0.15">
      <c r="A106" s="400" t="s">
        <v>269</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302</v>
      </c>
      <c r="AF106" s="232"/>
      <c r="AG106" s="232"/>
      <c r="AH106" s="232"/>
      <c r="AI106" s="232" t="s">
        <v>324</v>
      </c>
      <c r="AJ106" s="232"/>
      <c r="AK106" s="232"/>
      <c r="AL106" s="232"/>
      <c r="AM106" s="232" t="s">
        <v>421</v>
      </c>
      <c r="AN106" s="232"/>
      <c r="AO106" s="232"/>
      <c r="AP106" s="232"/>
      <c r="AQ106" s="264" t="s">
        <v>329</v>
      </c>
      <c r="AR106" s="265"/>
      <c r="AS106" s="265"/>
      <c r="AT106" s="265"/>
      <c r="AU106" s="264" t="s">
        <v>453</v>
      </c>
      <c r="AV106" s="265"/>
      <c r="AW106" s="265"/>
      <c r="AX106" s="266"/>
      <c r="AY106">
        <f>COUNTA($G$107)</f>
        <v>1</v>
      </c>
    </row>
    <row r="107" spans="1:60" ht="23.25" customHeight="1" x14ac:dyDescent="0.15">
      <c r="A107" s="403"/>
      <c r="B107" s="404"/>
      <c r="C107" s="404"/>
      <c r="D107" s="404"/>
      <c r="E107" s="404"/>
      <c r="F107" s="405"/>
      <c r="G107" s="93" t="s">
        <v>641</v>
      </c>
      <c r="H107" s="93"/>
      <c r="I107" s="93"/>
      <c r="J107" s="93"/>
      <c r="K107" s="93"/>
      <c r="L107" s="93"/>
      <c r="M107" s="93"/>
      <c r="N107" s="93"/>
      <c r="O107" s="93"/>
      <c r="P107" s="93"/>
      <c r="Q107" s="93"/>
      <c r="R107" s="93"/>
      <c r="S107" s="93"/>
      <c r="T107" s="93"/>
      <c r="U107" s="93"/>
      <c r="V107" s="93"/>
      <c r="W107" s="93"/>
      <c r="X107" s="94"/>
      <c r="Y107" s="449" t="s">
        <v>54</v>
      </c>
      <c r="Z107" s="450"/>
      <c r="AA107" s="451"/>
      <c r="AB107" s="529" t="s">
        <v>642</v>
      </c>
      <c r="AC107" s="530"/>
      <c r="AD107" s="531"/>
      <c r="AE107" s="267">
        <v>133</v>
      </c>
      <c r="AF107" s="267"/>
      <c r="AG107" s="267"/>
      <c r="AH107" s="267"/>
      <c r="AI107" s="267">
        <v>134</v>
      </c>
      <c r="AJ107" s="267"/>
      <c r="AK107" s="267"/>
      <c r="AL107" s="267"/>
      <c r="AM107" s="267">
        <v>132</v>
      </c>
      <c r="AN107" s="267"/>
      <c r="AO107" s="267"/>
      <c r="AP107" s="267"/>
      <c r="AQ107" s="267" t="s">
        <v>674</v>
      </c>
      <c r="AR107" s="267"/>
      <c r="AS107" s="267"/>
      <c r="AT107" s="267"/>
      <c r="AU107" s="267" t="s">
        <v>735</v>
      </c>
      <c r="AV107" s="267"/>
      <c r="AW107" s="267"/>
      <c r="AX107" s="268"/>
      <c r="AY107">
        <f>$AY$106</f>
        <v>1</v>
      </c>
    </row>
    <row r="108" spans="1:60" ht="23.25" customHeight="1" x14ac:dyDescent="0.15">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32"/>
      <c r="AA108" s="533"/>
      <c r="AB108" s="452" t="s">
        <v>642</v>
      </c>
      <c r="AC108" s="453"/>
      <c r="AD108" s="454"/>
      <c r="AE108" s="267">
        <v>120</v>
      </c>
      <c r="AF108" s="267"/>
      <c r="AG108" s="267"/>
      <c r="AH108" s="267"/>
      <c r="AI108" s="267">
        <v>120</v>
      </c>
      <c r="AJ108" s="267"/>
      <c r="AK108" s="267"/>
      <c r="AL108" s="267"/>
      <c r="AM108" s="267">
        <v>120</v>
      </c>
      <c r="AN108" s="267"/>
      <c r="AO108" s="267"/>
      <c r="AP108" s="267"/>
      <c r="AQ108" s="267">
        <v>120</v>
      </c>
      <c r="AR108" s="267"/>
      <c r="AS108" s="267"/>
      <c r="AT108" s="267"/>
      <c r="AU108" s="267" t="s">
        <v>735</v>
      </c>
      <c r="AV108" s="267"/>
      <c r="AW108" s="267"/>
      <c r="AX108" s="268"/>
      <c r="AY108">
        <f>$AY$106</f>
        <v>1</v>
      </c>
    </row>
    <row r="109" spans="1:60" ht="31.5" customHeight="1" x14ac:dyDescent="0.15">
      <c r="A109" s="400" t="s">
        <v>269</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302</v>
      </c>
      <c r="AF109" s="232"/>
      <c r="AG109" s="232"/>
      <c r="AH109" s="232"/>
      <c r="AI109" s="232" t="s">
        <v>324</v>
      </c>
      <c r="AJ109" s="232"/>
      <c r="AK109" s="232"/>
      <c r="AL109" s="232"/>
      <c r="AM109" s="232" t="s">
        <v>421</v>
      </c>
      <c r="AN109" s="232"/>
      <c r="AO109" s="232"/>
      <c r="AP109" s="232"/>
      <c r="AQ109" s="264" t="s">
        <v>329</v>
      </c>
      <c r="AR109" s="265"/>
      <c r="AS109" s="265"/>
      <c r="AT109" s="265"/>
      <c r="AU109" s="264" t="s">
        <v>453</v>
      </c>
      <c r="AV109" s="265"/>
      <c r="AW109" s="265"/>
      <c r="AX109" s="266"/>
      <c r="AY109">
        <f>COUNTA($G$110)</f>
        <v>1</v>
      </c>
    </row>
    <row r="110" spans="1:60" ht="23.25" customHeight="1" x14ac:dyDescent="0.15">
      <c r="A110" s="403"/>
      <c r="B110" s="404"/>
      <c r="C110" s="404"/>
      <c r="D110" s="404"/>
      <c r="E110" s="404"/>
      <c r="F110" s="405"/>
      <c r="G110" s="93" t="s">
        <v>643</v>
      </c>
      <c r="H110" s="93"/>
      <c r="I110" s="93"/>
      <c r="J110" s="93"/>
      <c r="K110" s="93"/>
      <c r="L110" s="93"/>
      <c r="M110" s="93"/>
      <c r="N110" s="93"/>
      <c r="O110" s="93"/>
      <c r="P110" s="93"/>
      <c r="Q110" s="93"/>
      <c r="R110" s="93"/>
      <c r="S110" s="93"/>
      <c r="T110" s="93"/>
      <c r="U110" s="93"/>
      <c r="V110" s="93"/>
      <c r="W110" s="93"/>
      <c r="X110" s="94"/>
      <c r="Y110" s="449" t="s">
        <v>54</v>
      </c>
      <c r="Z110" s="450"/>
      <c r="AA110" s="451"/>
      <c r="AB110" s="529" t="s">
        <v>642</v>
      </c>
      <c r="AC110" s="530"/>
      <c r="AD110" s="531"/>
      <c r="AE110" s="267">
        <v>140</v>
      </c>
      <c r="AF110" s="267"/>
      <c r="AG110" s="267"/>
      <c r="AH110" s="267"/>
      <c r="AI110" s="267">
        <v>123</v>
      </c>
      <c r="AJ110" s="267"/>
      <c r="AK110" s="267"/>
      <c r="AL110" s="267"/>
      <c r="AM110" s="267">
        <v>116</v>
      </c>
      <c r="AN110" s="267"/>
      <c r="AO110" s="267"/>
      <c r="AP110" s="267"/>
      <c r="AQ110" s="267" t="s">
        <v>674</v>
      </c>
      <c r="AR110" s="267"/>
      <c r="AS110" s="267"/>
      <c r="AT110" s="267"/>
      <c r="AU110" s="267" t="s">
        <v>735</v>
      </c>
      <c r="AV110" s="267"/>
      <c r="AW110" s="267"/>
      <c r="AX110" s="268"/>
      <c r="AY110">
        <f>$AY$109</f>
        <v>1</v>
      </c>
    </row>
    <row r="111" spans="1:60" ht="23.25" customHeight="1" x14ac:dyDescent="0.15">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32"/>
      <c r="AA111" s="533"/>
      <c r="AB111" s="452" t="s">
        <v>642</v>
      </c>
      <c r="AC111" s="453"/>
      <c r="AD111" s="454"/>
      <c r="AE111" s="267">
        <v>111</v>
      </c>
      <c r="AF111" s="267"/>
      <c r="AG111" s="267"/>
      <c r="AH111" s="267"/>
      <c r="AI111" s="267">
        <v>120</v>
      </c>
      <c r="AJ111" s="267"/>
      <c r="AK111" s="267"/>
      <c r="AL111" s="267"/>
      <c r="AM111" s="267">
        <v>120</v>
      </c>
      <c r="AN111" s="267"/>
      <c r="AO111" s="267"/>
      <c r="AP111" s="267"/>
      <c r="AQ111" s="267">
        <v>120</v>
      </c>
      <c r="AR111" s="267"/>
      <c r="AS111" s="267"/>
      <c r="AT111" s="267"/>
      <c r="AU111" s="267" t="s">
        <v>735</v>
      </c>
      <c r="AV111" s="267"/>
      <c r="AW111" s="267"/>
      <c r="AX111" s="268"/>
      <c r="AY111">
        <f>$AY$109</f>
        <v>1</v>
      </c>
    </row>
    <row r="112" spans="1:60" ht="31.5" customHeight="1" x14ac:dyDescent="0.15">
      <c r="A112" s="400" t="s">
        <v>269</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302</v>
      </c>
      <c r="AF112" s="232"/>
      <c r="AG112" s="232"/>
      <c r="AH112" s="232"/>
      <c r="AI112" s="232" t="s">
        <v>324</v>
      </c>
      <c r="AJ112" s="232"/>
      <c r="AK112" s="232"/>
      <c r="AL112" s="232"/>
      <c r="AM112" s="232" t="s">
        <v>421</v>
      </c>
      <c r="AN112" s="232"/>
      <c r="AO112" s="232"/>
      <c r="AP112" s="232"/>
      <c r="AQ112" s="264" t="s">
        <v>329</v>
      </c>
      <c r="AR112" s="265"/>
      <c r="AS112" s="265"/>
      <c r="AT112" s="265"/>
      <c r="AU112" s="264" t="s">
        <v>453</v>
      </c>
      <c r="AV112" s="265"/>
      <c r="AW112" s="265"/>
      <c r="AX112" s="266"/>
      <c r="AY112">
        <f>COUNTA($G$113)</f>
        <v>1</v>
      </c>
    </row>
    <row r="113" spans="1:51" ht="30" customHeight="1" x14ac:dyDescent="0.15">
      <c r="A113" s="403"/>
      <c r="B113" s="404"/>
      <c r="C113" s="404"/>
      <c r="D113" s="404"/>
      <c r="E113" s="404"/>
      <c r="F113" s="405"/>
      <c r="G113" s="93" t="s">
        <v>644</v>
      </c>
      <c r="H113" s="93"/>
      <c r="I113" s="93"/>
      <c r="J113" s="93"/>
      <c r="K113" s="93"/>
      <c r="L113" s="93"/>
      <c r="M113" s="93"/>
      <c r="N113" s="93"/>
      <c r="O113" s="93"/>
      <c r="P113" s="93"/>
      <c r="Q113" s="93"/>
      <c r="R113" s="93"/>
      <c r="S113" s="93"/>
      <c r="T113" s="93"/>
      <c r="U113" s="93"/>
      <c r="V113" s="93"/>
      <c r="W113" s="93"/>
      <c r="X113" s="94"/>
      <c r="Y113" s="449" t="s">
        <v>54</v>
      </c>
      <c r="Z113" s="450"/>
      <c r="AA113" s="451"/>
      <c r="AB113" s="529" t="s">
        <v>642</v>
      </c>
      <c r="AC113" s="530"/>
      <c r="AD113" s="531"/>
      <c r="AE113" s="267">
        <v>20</v>
      </c>
      <c r="AF113" s="267"/>
      <c r="AG113" s="267"/>
      <c r="AH113" s="267"/>
      <c r="AI113" s="267">
        <v>20</v>
      </c>
      <c r="AJ113" s="267"/>
      <c r="AK113" s="267"/>
      <c r="AL113" s="267"/>
      <c r="AM113" s="267">
        <v>19</v>
      </c>
      <c r="AN113" s="267"/>
      <c r="AO113" s="267"/>
      <c r="AP113" s="267"/>
      <c r="AQ113" s="203" t="s">
        <v>674</v>
      </c>
      <c r="AR113" s="204"/>
      <c r="AS113" s="204"/>
      <c r="AT113" s="205"/>
      <c r="AU113" s="267" t="s">
        <v>735</v>
      </c>
      <c r="AV113" s="267"/>
      <c r="AW113" s="267"/>
      <c r="AX113" s="268"/>
      <c r="AY113">
        <f>$AY$112</f>
        <v>1</v>
      </c>
    </row>
    <row r="114" spans="1:51" ht="30" customHeight="1" x14ac:dyDescent="0.15">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32"/>
      <c r="AA114" s="533"/>
      <c r="AB114" s="452" t="s">
        <v>642</v>
      </c>
      <c r="AC114" s="453"/>
      <c r="AD114" s="454"/>
      <c r="AE114" s="534">
        <v>26</v>
      </c>
      <c r="AF114" s="534"/>
      <c r="AG114" s="534"/>
      <c r="AH114" s="534"/>
      <c r="AI114" s="534">
        <v>26</v>
      </c>
      <c r="AJ114" s="534"/>
      <c r="AK114" s="534"/>
      <c r="AL114" s="534"/>
      <c r="AM114" s="534">
        <v>26</v>
      </c>
      <c r="AN114" s="534"/>
      <c r="AO114" s="534"/>
      <c r="AP114" s="534"/>
      <c r="AQ114" s="203">
        <v>26</v>
      </c>
      <c r="AR114" s="204"/>
      <c r="AS114" s="204"/>
      <c r="AT114" s="205"/>
      <c r="AU114" s="203" t="s">
        <v>735</v>
      </c>
      <c r="AV114" s="204"/>
      <c r="AW114" s="204"/>
      <c r="AX114" s="206"/>
      <c r="AY114">
        <f>$AY$112</f>
        <v>1</v>
      </c>
    </row>
    <row r="115" spans="1:51" ht="23.25" customHeight="1" x14ac:dyDescent="0.15">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7"/>
      <c r="Z115" s="538"/>
      <c r="AA115" s="539"/>
      <c r="AB115" s="431" t="s">
        <v>11</v>
      </c>
      <c r="AC115" s="426"/>
      <c r="AD115" s="427"/>
      <c r="AE115" s="232" t="s">
        <v>302</v>
      </c>
      <c r="AF115" s="232"/>
      <c r="AG115" s="232"/>
      <c r="AH115" s="232"/>
      <c r="AI115" s="232" t="s">
        <v>324</v>
      </c>
      <c r="AJ115" s="232"/>
      <c r="AK115" s="232"/>
      <c r="AL115" s="232"/>
      <c r="AM115" s="232" t="s">
        <v>421</v>
      </c>
      <c r="AN115" s="232"/>
      <c r="AO115" s="232"/>
      <c r="AP115" s="232"/>
      <c r="AQ115" s="575" t="s">
        <v>454</v>
      </c>
      <c r="AR115" s="576"/>
      <c r="AS115" s="576"/>
      <c r="AT115" s="576"/>
      <c r="AU115" s="576"/>
      <c r="AV115" s="576"/>
      <c r="AW115" s="576"/>
      <c r="AX115" s="577"/>
    </row>
    <row r="116" spans="1:51" ht="23.25" customHeight="1" x14ac:dyDescent="0.15">
      <c r="A116" s="420"/>
      <c r="B116" s="421"/>
      <c r="C116" s="421"/>
      <c r="D116" s="421"/>
      <c r="E116" s="421"/>
      <c r="F116" s="422"/>
      <c r="G116" s="372" t="s">
        <v>645</v>
      </c>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446" t="s">
        <v>646</v>
      </c>
      <c r="AC116" s="447"/>
      <c r="AD116" s="448"/>
      <c r="AE116" s="267">
        <v>271</v>
      </c>
      <c r="AF116" s="267"/>
      <c r="AG116" s="267"/>
      <c r="AH116" s="267"/>
      <c r="AI116" s="267">
        <v>423</v>
      </c>
      <c r="AJ116" s="267"/>
      <c r="AK116" s="267"/>
      <c r="AL116" s="267"/>
      <c r="AM116" s="267">
        <v>761</v>
      </c>
      <c r="AN116" s="267"/>
      <c r="AO116" s="267"/>
      <c r="AP116" s="267"/>
      <c r="AQ116" s="203">
        <v>348</v>
      </c>
      <c r="AR116" s="204"/>
      <c r="AS116" s="204"/>
      <c r="AT116" s="204"/>
      <c r="AU116" s="204"/>
      <c r="AV116" s="204"/>
      <c r="AW116" s="204"/>
      <c r="AX116" s="206"/>
    </row>
    <row r="117" spans="1:51" ht="46.5" customHeight="1" x14ac:dyDescent="0.15">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647</v>
      </c>
      <c r="AC117" s="457"/>
      <c r="AD117" s="458"/>
      <c r="AE117" s="574" t="s">
        <v>648</v>
      </c>
      <c r="AF117" s="535"/>
      <c r="AG117" s="535"/>
      <c r="AH117" s="535"/>
      <c r="AI117" s="574" t="s">
        <v>649</v>
      </c>
      <c r="AJ117" s="535"/>
      <c r="AK117" s="535"/>
      <c r="AL117" s="535"/>
      <c r="AM117" s="574" t="s">
        <v>738</v>
      </c>
      <c r="AN117" s="535"/>
      <c r="AO117" s="535"/>
      <c r="AP117" s="535"/>
      <c r="AQ117" s="535" t="s">
        <v>739</v>
      </c>
      <c r="AR117" s="535"/>
      <c r="AS117" s="535"/>
      <c r="AT117" s="535"/>
      <c r="AU117" s="535"/>
      <c r="AV117" s="535"/>
      <c r="AW117" s="535"/>
      <c r="AX117" s="536"/>
    </row>
    <row r="118" spans="1:51" ht="23.25" customHeight="1" x14ac:dyDescent="0.15">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7"/>
      <c r="Z118" s="538"/>
      <c r="AA118" s="539"/>
      <c r="AB118" s="431" t="s">
        <v>11</v>
      </c>
      <c r="AC118" s="426"/>
      <c r="AD118" s="427"/>
      <c r="AE118" s="232" t="s">
        <v>302</v>
      </c>
      <c r="AF118" s="232"/>
      <c r="AG118" s="232"/>
      <c r="AH118" s="232"/>
      <c r="AI118" s="232" t="s">
        <v>324</v>
      </c>
      <c r="AJ118" s="232"/>
      <c r="AK118" s="232"/>
      <c r="AL118" s="232"/>
      <c r="AM118" s="232" t="s">
        <v>421</v>
      </c>
      <c r="AN118" s="232"/>
      <c r="AO118" s="232"/>
      <c r="AP118" s="232"/>
      <c r="AQ118" s="575" t="s">
        <v>454</v>
      </c>
      <c r="AR118" s="576"/>
      <c r="AS118" s="576"/>
      <c r="AT118" s="576"/>
      <c r="AU118" s="576"/>
      <c r="AV118" s="576"/>
      <c r="AW118" s="576"/>
      <c r="AX118" s="577"/>
      <c r="AY118" s="77">
        <f>IF(SUBSTITUTE(SUBSTITUTE($G$119,"／",""),"　","")="",0,1)</f>
        <v>1</v>
      </c>
    </row>
    <row r="119" spans="1:51" ht="23.25" customHeight="1" x14ac:dyDescent="0.15">
      <c r="A119" s="420"/>
      <c r="B119" s="421"/>
      <c r="C119" s="421"/>
      <c r="D119" s="421"/>
      <c r="E119" s="421"/>
      <c r="F119" s="422"/>
      <c r="G119" s="372" t="s">
        <v>650</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t="s">
        <v>646</v>
      </c>
      <c r="AC119" s="447"/>
      <c r="AD119" s="448"/>
      <c r="AE119" s="267">
        <v>44</v>
      </c>
      <c r="AF119" s="267"/>
      <c r="AG119" s="267"/>
      <c r="AH119" s="267"/>
      <c r="AI119" s="267">
        <v>48</v>
      </c>
      <c r="AJ119" s="267"/>
      <c r="AK119" s="267"/>
      <c r="AL119" s="267"/>
      <c r="AM119" s="267">
        <v>51</v>
      </c>
      <c r="AN119" s="267"/>
      <c r="AO119" s="267"/>
      <c r="AP119" s="267"/>
      <c r="AQ119" s="267" t="s">
        <v>728</v>
      </c>
      <c r="AR119" s="267"/>
      <c r="AS119" s="267"/>
      <c r="AT119" s="267"/>
      <c r="AU119" s="267"/>
      <c r="AV119" s="267"/>
      <c r="AW119" s="267"/>
      <c r="AX119" s="268"/>
      <c r="AY119">
        <f>$AY$118</f>
        <v>1</v>
      </c>
    </row>
    <row r="120" spans="1:51" ht="137.1" customHeight="1" x14ac:dyDescent="0.15">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647</v>
      </c>
      <c r="AC120" s="457"/>
      <c r="AD120" s="458"/>
      <c r="AE120" s="574" t="s">
        <v>651</v>
      </c>
      <c r="AF120" s="535"/>
      <c r="AG120" s="535"/>
      <c r="AH120" s="535"/>
      <c r="AI120" s="574" t="s">
        <v>652</v>
      </c>
      <c r="AJ120" s="535"/>
      <c r="AK120" s="535"/>
      <c r="AL120" s="535"/>
      <c r="AM120" s="574" t="s">
        <v>723</v>
      </c>
      <c r="AN120" s="535"/>
      <c r="AO120" s="535"/>
      <c r="AP120" s="535"/>
      <c r="AQ120" s="535" t="s">
        <v>740</v>
      </c>
      <c r="AR120" s="535"/>
      <c r="AS120" s="535"/>
      <c r="AT120" s="535"/>
      <c r="AU120" s="535"/>
      <c r="AV120" s="535"/>
      <c r="AW120" s="535"/>
      <c r="AX120" s="536"/>
      <c r="AY120">
        <f>$AY$118</f>
        <v>1</v>
      </c>
    </row>
    <row r="121" spans="1:51" ht="23.25" customHeight="1" x14ac:dyDescent="0.15">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7"/>
      <c r="Z121" s="538"/>
      <c r="AA121" s="539"/>
      <c r="AB121" s="431" t="s">
        <v>11</v>
      </c>
      <c r="AC121" s="426"/>
      <c r="AD121" s="427"/>
      <c r="AE121" s="232" t="s">
        <v>302</v>
      </c>
      <c r="AF121" s="232"/>
      <c r="AG121" s="232"/>
      <c r="AH121" s="232"/>
      <c r="AI121" s="232" t="s">
        <v>324</v>
      </c>
      <c r="AJ121" s="232"/>
      <c r="AK121" s="232"/>
      <c r="AL121" s="232"/>
      <c r="AM121" s="232" t="s">
        <v>421</v>
      </c>
      <c r="AN121" s="232"/>
      <c r="AO121" s="232"/>
      <c r="AP121" s="232"/>
      <c r="AQ121" s="575" t="s">
        <v>454</v>
      </c>
      <c r="AR121" s="576"/>
      <c r="AS121" s="576"/>
      <c r="AT121" s="576"/>
      <c r="AU121" s="576"/>
      <c r="AV121" s="576"/>
      <c r="AW121" s="576"/>
      <c r="AX121" s="577"/>
      <c r="AY121" s="77">
        <f>IF(SUBSTITUTE(SUBSTITUTE($G$122,"／",""),"　","")="",0,1)</f>
        <v>1</v>
      </c>
    </row>
    <row r="122" spans="1:51" ht="23.25" customHeight="1" x14ac:dyDescent="0.15">
      <c r="A122" s="420"/>
      <c r="B122" s="421"/>
      <c r="C122" s="421"/>
      <c r="D122" s="421"/>
      <c r="E122" s="421"/>
      <c r="F122" s="422"/>
      <c r="G122" s="372" t="s">
        <v>653</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t="s">
        <v>646</v>
      </c>
      <c r="AC122" s="447"/>
      <c r="AD122" s="448"/>
      <c r="AE122" s="267">
        <v>4</v>
      </c>
      <c r="AF122" s="267"/>
      <c r="AG122" s="267"/>
      <c r="AH122" s="267"/>
      <c r="AI122" s="267">
        <v>5</v>
      </c>
      <c r="AJ122" s="267"/>
      <c r="AK122" s="267"/>
      <c r="AL122" s="267"/>
      <c r="AM122" s="267">
        <v>5</v>
      </c>
      <c r="AN122" s="267"/>
      <c r="AO122" s="267"/>
      <c r="AP122" s="267"/>
      <c r="AQ122" s="267" t="s">
        <v>728</v>
      </c>
      <c r="AR122" s="267"/>
      <c r="AS122" s="267"/>
      <c r="AT122" s="267"/>
      <c r="AU122" s="267"/>
      <c r="AV122" s="267"/>
      <c r="AW122" s="267"/>
      <c r="AX122" s="268"/>
      <c r="AY122">
        <f>$AY$121</f>
        <v>1</v>
      </c>
    </row>
    <row r="123" spans="1:51" ht="137.1" customHeight="1" x14ac:dyDescent="0.15">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647</v>
      </c>
      <c r="AC123" s="457"/>
      <c r="AD123" s="458"/>
      <c r="AE123" s="574" t="s">
        <v>654</v>
      </c>
      <c r="AF123" s="535"/>
      <c r="AG123" s="535"/>
      <c r="AH123" s="535"/>
      <c r="AI123" s="574" t="s">
        <v>655</v>
      </c>
      <c r="AJ123" s="535"/>
      <c r="AK123" s="535"/>
      <c r="AL123" s="535"/>
      <c r="AM123" s="574" t="s">
        <v>725</v>
      </c>
      <c r="AN123" s="535"/>
      <c r="AO123" s="535"/>
      <c r="AP123" s="535"/>
      <c r="AQ123" s="535" t="s">
        <v>318</v>
      </c>
      <c r="AR123" s="535"/>
      <c r="AS123" s="535"/>
      <c r="AT123" s="535"/>
      <c r="AU123" s="535"/>
      <c r="AV123" s="535"/>
      <c r="AW123" s="535"/>
      <c r="AX123" s="536"/>
      <c r="AY123">
        <f>$AY$121</f>
        <v>1</v>
      </c>
    </row>
    <row r="124" spans="1:51" ht="23.25" customHeight="1" x14ac:dyDescent="0.15">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7"/>
      <c r="Z124" s="538"/>
      <c r="AA124" s="539"/>
      <c r="AB124" s="431" t="s">
        <v>11</v>
      </c>
      <c r="AC124" s="426"/>
      <c r="AD124" s="427"/>
      <c r="AE124" s="232" t="s">
        <v>302</v>
      </c>
      <c r="AF124" s="232"/>
      <c r="AG124" s="232"/>
      <c r="AH124" s="232"/>
      <c r="AI124" s="232" t="s">
        <v>324</v>
      </c>
      <c r="AJ124" s="232"/>
      <c r="AK124" s="232"/>
      <c r="AL124" s="232"/>
      <c r="AM124" s="232" t="s">
        <v>421</v>
      </c>
      <c r="AN124" s="232"/>
      <c r="AO124" s="232"/>
      <c r="AP124" s="232"/>
      <c r="AQ124" s="575" t="s">
        <v>454</v>
      </c>
      <c r="AR124" s="576"/>
      <c r="AS124" s="576"/>
      <c r="AT124" s="576"/>
      <c r="AU124" s="576"/>
      <c r="AV124" s="576"/>
      <c r="AW124" s="576"/>
      <c r="AX124" s="577"/>
      <c r="AY124" s="77">
        <f>IF(SUBSTITUTE(SUBSTITUTE($G$125,"／",""),"　","")="",0,1)</f>
        <v>1</v>
      </c>
    </row>
    <row r="125" spans="1:51" ht="23.25" customHeight="1" x14ac:dyDescent="0.15">
      <c r="A125" s="420"/>
      <c r="B125" s="421"/>
      <c r="C125" s="421"/>
      <c r="D125" s="421"/>
      <c r="E125" s="421"/>
      <c r="F125" s="422"/>
      <c r="G125" s="372" t="s">
        <v>656</v>
      </c>
      <c r="H125" s="372"/>
      <c r="I125" s="372"/>
      <c r="J125" s="372"/>
      <c r="K125" s="372"/>
      <c r="L125" s="372"/>
      <c r="M125" s="372"/>
      <c r="N125" s="372"/>
      <c r="O125" s="372"/>
      <c r="P125" s="372"/>
      <c r="Q125" s="372"/>
      <c r="R125" s="372"/>
      <c r="S125" s="372"/>
      <c r="T125" s="372"/>
      <c r="U125" s="372"/>
      <c r="V125" s="372"/>
      <c r="W125" s="372"/>
      <c r="X125" s="911"/>
      <c r="Y125" s="439" t="s">
        <v>15</v>
      </c>
      <c r="Z125" s="440"/>
      <c r="AA125" s="441"/>
      <c r="AB125" s="446" t="s">
        <v>646</v>
      </c>
      <c r="AC125" s="447"/>
      <c r="AD125" s="448"/>
      <c r="AE125" s="267">
        <v>4</v>
      </c>
      <c r="AF125" s="267"/>
      <c r="AG125" s="267"/>
      <c r="AH125" s="267"/>
      <c r="AI125" s="267">
        <v>5</v>
      </c>
      <c r="AJ125" s="267"/>
      <c r="AK125" s="267"/>
      <c r="AL125" s="267"/>
      <c r="AM125" s="267">
        <v>5</v>
      </c>
      <c r="AN125" s="267"/>
      <c r="AO125" s="267"/>
      <c r="AP125" s="267"/>
      <c r="AQ125" s="267" t="s">
        <v>728</v>
      </c>
      <c r="AR125" s="267"/>
      <c r="AS125" s="267"/>
      <c r="AT125" s="267"/>
      <c r="AU125" s="267"/>
      <c r="AV125" s="267"/>
      <c r="AW125" s="267"/>
      <c r="AX125" s="268"/>
      <c r="AY125">
        <f>$AY$124</f>
        <v>1</v>
      </c>
    </row>
    <row r="126" spans="1:51" ht="128.25" customHeight="1" x14ac:dyDescent="0.15">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12"/>
      <c r="Y126" s="455" t="s">
        <v>48</v>
      </c>
      <c r="Z126" s="429"/>
      <c r="AA126" s="430"/>
      <c r="AB126" s="456" t="s">
        <v>647</v>
      </c>
      <c r="AC126" s="457"/>
      <c r="AD126" s="458"/>
      <c r="AE126" s="574" t="s">
        <v>654</v>
      </c>
      <c r="AF126" s="535"/>
      <c r="AG126" s="535"/>
      <c r="AH126" s="535"/>
      <c r="AI126" s="574" t="s">
        <v>655</v>
      </c>
      <c r="AJ126" s="535"/>
      <c r="AK126" s="535"/>
      <c r="AL126" s="535"/>
      <c r="AM126" s="574" t="s">
        <v>726</v>
      </c>
      <c r="AN126" s="535"/>
      <c r="AO126" s="535"/>
      <c r="AP126" s="535"/>
      <c r="AQ126" s="535" t="s">
        <v>728</v>
      </c>
      <c r="AR126" s="535"/>
      <c r="AS126" s="535"/>
      <c r="AT126" s="535"/>
      <c r="AU126" s="535"/>
      <c r="AV126" s="535"/>
      <c r="AW126" s="535"/>
      <c r="AX126" s="536"/>
      <c r="AY126">
        <f>$AY$124</f>
        <v>1</v>
      </c>
    </row>
    <row r="127" spans="1:51" ht="23.25" customHeight="1" x14ac:dyDescent="0.15">
      <c r="A127" s="615"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08"/>
      <c r="Z127" s="909"/>
      <c r="AA127" s="910"/>
      <c r="AB127" s="392" t="s">
        <v>11</v>
      </c>
      <c r="AC127" s="393"/>
      <c r="AD127" s="394"/>
      <c r="AE127" s="232" t="s">
        <v>302</v>
      </c>
      <c r="AF127" s="232"/>
      <c r="AG127" s="232"/>
      <c r="AH127" s="232"/>
      <c r="AI127" s="232" t="s">
        <v>324</v>
      </c>
      <c r="AJ127" s="232"/>
      <c r="AK127" s="232"/>
      <c r="AL127" s="232"/>
      <c r="AM127" s="232" t="s">
        <v>421</v>
      </c>
      <c r="AN127" s="232"/>
      <c r="AO127" s="232"/>
      <c r="AP127" s="232"/>
      <c r="AQ127" s="575" t="s">
        <v>454</v>
      </c>
      <c r="AR127" s="576"/>
      <c r="AS127" s="576"/>
      <c r="AT127" s="576"/>
      <c r="AU127" s="576"/>
      <c r="AV127" s="576"/>
      <c r="AW127" s="576"/>
      <c r="AX127" s="577"/>
      <c r="AY127" s="77">
        <f>IF(SUBSTITUTE(SUBSTITUTE($G$128,"／",""),"　","")="",0,1)</f>
        <v>1</v>
      </c>
    </row>
    <row r="128" spans="1:51" ht="23.25" customHeight="1" x14ac:dyDescent="0.15">
      <c r="A128" s="420"/>
      <c r="B128" s="421"/>
      <c r="C128" s="421"/>
      <c r="D128" s="421"/>
      <c r="E128" s="421"/>
      <c r="F128" s="422"/>
      <c r="G128" s="372" t="s">
        <v>657</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t="s">
        <v>646</v>
      </c>
      <c r="AC128" s="447"/>
      <c r="AD128" s="448"/>
      <c r="AE128" s="267">
        <v>26</v>
      </c>
      <c r="AF128" s="267"/>
      <c r="AG128" s="267"/>
      <c r="AH128" s="267"/>
      <c r="AI128" s="267">
        <v>25</v>
      </c>
      <c r="AJ128" s="267"/>
      <c r="AK128" s="267"/>
      <c r="AL128" s="267"/>
      <c r="AM128" s="267">
        <v>30</v>
      </c>
      <c r="AN128" s="267"/>
      <c r="AO128" s="267"/>
      <c r="AP128" s="267"/>
      <c r="AQ128" s="267" t="s">
        <v>728</v>
      </c>
      <c r="AR128" s="267"/>
      <c r="AS128" s="267"/>
      <c r="AT128" s="267"/>
      <c r="AU128" s="267"/>
      <c r="AV128" s="267"/>
      <c r="AW128" s="267"/>
      <c r="AX128" s="268"/>
      <c r="AY128">
        <f>$AY$127</f>
        <v>1</v>
      </c>
    </row>
    <row r="129" spans="1:51" ht="128.25" customHeight="1" thickBot="1" x14ac:dyDescent="0.2">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647</v>
      </c>
      <c r="AC129" s="457"/>
      <c r="AD129" s="458"/>
      <c r="AE129" s="574" t="s">
        <v>658</v>
      </c>
      <c r="AF129" s="535"/>
      <c r="AG129" s="535"/>
      <c r="AH129" s="535"/>
      <c r="AI129" s="574" t="s">
        <v>659</v>
      </c>
      <c r="AJ129" s="535"/>
      <c r="AK129" s="535"/>
      <c r="AL129" s="535"/>
      <c r="AM129" s="574" t="s">
        <v>724</v>
      </c>
      <c r="AN129" s="535"/>
      <c r="AO129" s="535"/>
      <c r="AP129" s="535"/>
      <c r="AQ129" s="535" t="s">
        <v>728</v>
      </c>
      <c r="AR129" s="535"/>
      <c r="AS129" s="535"/>
      <c r="AT129" s="535"/>
      <c r="AU129" s="535"/>
      <c r="AV129" s="535"/>
      <c r="AW129" s="535"/>
      <c r="AX129" s="536"/>
      <c r="AY129">
        <f>$AY$127</f>
        <v>1</v>
      </c>
    </row>
    <row r="130" spans="1:51" ht="45" customHeight="1" x14ac:dyDescent="0.15">
      <c r="A130" s="174" t="s">
        <v>317</v>
      </c>
      <c r="B130" s="171"/>
      <c r="C130" s="170" t="s">
        <v>188</v>
      </c>
      <c r="D130" s="171"/>
      <c r="E130" s="155" t="s">
        <v>217</v>
      </c>
      <c r="F130" s="156"/>
      <c r="G130" s="157" t="s">
        <v>660</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661</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302</v>
      </c>
      <c r="AF132" s="118"/>
      <c r="AG132" s="118"/>
      <c r="AH132" s="119"/>
      <c r="AI132" s="143" t="s">
        <v>324</v>
      </c>
      <c r="AJ132" s="118"/>
      <c r="AK132" s="118"/>
      <c r="AL132" s="119"/>
      <c r="AM132" s="143" t="s">
        <v>611</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628</v>
      </c>
      <c r="AR133" s="185"/>
      <c r="AS133" s="121" t="s">
        <v>185</v>
      </c>
      <c r="AT133" s="122"/>
      <c r="AU133" s="186" t="s">
        <v>628</v>
      </c>
      <c r="AV133" s="186"/>
      <c r="AW133" s="121" t="s">
        <v>175</v>
      </c>
      <c r="AX133" s="181"/>
      <c r="AY133">
        <f>$AY$132</f>
        <v>1</v>
      </c>
    </row>
    <row r="134" spans="1:51" ht="39.75" customHeight="1" x14ac:dyDescent="0.15">
      <c r="A134" s="175"/>
      <c r="B134" s="172"/>
      <c r="C134" s="166"/>
      <c r="D134" s="172"/>
      <c r="E134" s="166"/>
      <c r="F134" s="167"/>
      <c r="G134" s="92" t="s">
        <v>628</v>
      </c>
      <c r="H134" s="93"/>
      <c r="I134" s="93"/>
      <c r="J134" s="93"/>
      <c r="K134" s="93"/>
      <c r="L134" s="93"/>
      <c r="M134" s="93"/>
      <c r="N134" s="93"/>
      <c r="O134" s="93"/>
      <c r="P134" s="93"/>
      <c r="Q134" s="93"/>
      <c r="R134" s="93"/>
      <c r="S134" s="93"/>
      <c r="T134" s="93"/>
      <c r="U134" s="93"/>
      <c r="V134" s="93"/>
      <c r="W134" s="93"/>
      <c r="X134" s="94"/>
      <c r="Y134" s="187" t="s">
        <v>199</v>
      </c>
      <c r="Z134" s="188"/>
      <c r="AA134" s="189"/>
      <c r="AB134" s="190" t="s">
        <v>628</v>
      </c>
      <c r="AC134" s="191"/>
      <c r="AD134" s="191"/>
      <c r="AE134" s="192" t="s">
        <v>628</v>
      </c>
      <c r="AF134" s="193"/>
      <c r="AG134" s="193"/>
      <c r="AH134" s="193"/>
      <c r="AI134" s="192" t="s">
        <v>628</v>
      </c>
      <c r="AJ134" s="193"/>
      <c r="AK134" s="193"/>
      <c r="AL134" s="193"/>
      <c r="AM134" s="192" t="s">
        <v>674</v>
      </c>
      <c r="AN134" s="193"/>
      <c r="AO134" s="193"/>
      <c r="AP134" s="193"/>
      <c r="AQ134" s="192" t="s">
        <v>628</v>
      </c>
      <c r="AR134" s="193"/>
      <c r="AS134" s="193"/>
      <c r="AT134" s="193"/>
      <c r="AU134" s="192" t="s">
        <v>628</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628</v>
      </c>
      <c r="AC135" s="199"/>
      <c r="AD135" s="199"/>
      <c r="AE135" s="192" t="s">
        <v>628</v>
      </c>
      <c r="AF135" s="193"/>
      <c r="AG135" s="193"/>
      <c r="AH135" s="193"/>
      <c r="AI135" s="192" t="s">
        <v>628</v>
      </c>
      <c r="AJ135" s="193"/>
      <c r="AK135" s="193"/>
      <c r="AL135" s="193"/>
      <c r="AM135" s="192" t="s">
        <v>674</v>
      </c>
      <c r="AN135" s="193"/>
      <c r="AO135" s="193"/>
      <c r="AP135" s="193"/>
      <c r="AQ135" s="192" t="s">
        <v>628</v>
      </c>
      <c r="AR135" s="193"/>
      <c r="AS135" s="193"/>
      <c r="AT135" s="193"/>
      <c r="AU135" s="192" t="s">
        <v>628</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302</v>
      </c>
      <c r="AF136" s="118"/>
      <c r="AG136" s="118"/>
      <c r="AH136" s="119"/>
      <c r="AI136" s="143" t="s">
        <v>324</v>
      </c>
      <c r="AJ136" s="118"/>
      <c r="AK136" s="118"/>
      <c r="AL136" s="119"/>
      <c r="AM136" s="143" t="s">
        <v>611</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302</v>
      </c>
      <c r="AF140" s="118"/>
      <c r="AG140" s="118"/>
      <c r="AH140" s="119"/>
      <c r="AI140" s="143" t="s">
        <v>324</v>
      </c>
      <c r="AJ140" s="118"/>
      <c r="AK140" s="118"/>
      <c r="AL140" s="119"/>
      <c r="AM140" s="143" t="s">
        <v>611</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302</v>
      </c>
      <c r="AF144" s="118"/>
      <c r="AG144" s="118"/>
      <c r="AH144" s="119"/>
      <c r="AI144" s="143" t="s">
        <v>324</v>
      </c>
      <c r="AJ144" s="118"/>
      <c r="AK144" s="118"/>
      <c r="AL144" s="119"/>
      <c r="AM144" s="143" t="s">
        <v>611</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302</v>
      </c>
      <c r="AF148" s="118"/>
      <c r="AG148" s="118"/>
      <c r="AH148" s="119"/>
      <c r="AI148" s="143" t="s">
        <v>324</v>
      </c>
      <c r="AJ148" s="118"/>
      <c r="AK148" s="118"/>
      <c r="AL148" s="119"/>
      <c r="AM148" s="143" t="s">
        <v>611</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customHeight="1" x14ac:dyDescent="0.15">
      <c r="A152" s="175"/>
      <c r="B152" s="172"/>
      <c r="C152" s="166"/>
      <c r="D152" s="172"/>
      <c r="E152" s="166"/>
      <c r="F152" s="167"/>
      <c r="G152" s="144" t="s">
        <v>201</v>
      </c>
      <c r="H152" s="118"/>
      <c r="I152" s="118"/>
      <c r="J152" s="118"/>
      <c r="K152" s="118"/>
      <c r="L152" s="118"/>
      <c r="M152" s="118"/>
      <c r="N152" s="118"/>
      <c r="O152" s="118"/>
      <c r="P152" s="119"/>
      <c r="Q152" s="143" t="s">
        <v>253</v>
      </c>
      <c r="R152" s="118"/>
      <c r="S152" s="118"/>
      <c r="T152" s="118"/>
      <c r="U152" s="118"/>
      <c r="V152" s="118"/>
      <c r="W152" s="118"/>
      <c r="X152" s="118"/>
      <c r="Y152" s="118"/>
      <c r="Z152" s="118"/>
      <c r="AA152" s="118"/>
      <c r="AB152" s="117" t="s">
        <v>254</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1</v>
      </c>
    </row>
    <row r="153" spans="1:51" ht="22.5"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1</v>
      </c>
    </row>
    <row r="154" spans="1:51" ht="17.100000000000001" customHeight="1" x14ac:dyDescent="0.15">
      <c r="A154" s="175"/>
      <c r="B154" s="172"/>
      <c r="C154" s="166"/>
      <c r="D154" s="172"/>
      <c r="E154" s="166"/>
      <c r="F154" s="167"/>
      <c r="G154" s="92" t="s">
        <v>628</v>
      </c>
      <c r="H154" s="93"/>
      <c r="I154" s="93"/>
      <c r="J154" s="93"/>
      <c r="K154" s="93"/>
      <c r="L154" s="93"/>
      <c r="M154" s="93"/>
      <c r="N154" s="93"/>
      <c r="O154" s="93"/>
      <c r="P154" s="94"/>
      <c r="Q154" s="113" t="s">
        <v>628</v>
      </c>
      <c r="R154" s="93"/>
      <c r="S154" s="93"/>
      <c r="T154" s="93"/>
      <c r="U154" s="93"/>
      <c r="V154" s="93"/>
      <c r="W154" s="93"/>
      <c r="X154" s="93"/>
      <c r="Y154" s="93"/>
      <c r="Z154" s="93"/>
      <c r="AA154" s="275"/>
      <c r="AB154" s="129" t="s">
        <v>628</v>
      </c>
      <c r="AC154" s="130"/>
      <c r="AD154" s="130"/>
      <c r="AE154" s="135" t="s">
        <v>628</v>
      </c>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1</v>
      </c>
    </row>
    <row r="155" spans="1:51" ht="17.10000000000000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1</v>
      </c>
    </row>
    <row r="156" spans="1:51" ht="25.5"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1</v>
      </c>
    </row>
    <row r="157" spans="1:51" ht="17.10000000000000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t="s">
        <v>674</v>
      </c>
      <c r="AF157" s="93"/>
      <c r="AG157" s="93"/>
      <c r="AH157" s="93"/>
      <c r="AI157" s="93"/>
      <c r="AJ157" s="93"/>
      <c r="AK157" s="93"/>
      <c r="AL157" s="93"/>
      <c r="AM157" s="93"/>
      <c r="AN157" s="93"/>
      <c r="AO157" s="93"/>
      <c r="AP157" s="93"/>
      <c r="AQ157" s="93"/>
      <c r="AR157" s="93"/>
      <c r="AS157" s="93"/>
      <c r="AT157" s="93"/>
      <c r="AU157" s="93"/>
      <c r="AV157" s="93"/>
      <c r="AW157" s="93"/>
      <c r="AX157" s="114"/>
      <c r="AY157">
        <f t="shared" si="18"/>
        <v>1</v>
      </c>
    </row>
    <row r="158" spans="1:51" ht="17.10000000000000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1</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253</v>
      </c>
      <c r="R159" s="118"/>
      <c r="S159" s="118"/>
      <c r="T159" s="118"/>
      <c r="U159" s="118"/>
      <c r="V159" s="118"/>
      <c r="W159" s="118"/>
      <c r="X159" s="118"/>
      <c r="Y159" s="118"/>
      <c r="Z159" s="118"/>
      <c r="AA159" s="118"/>
      <c r="AB159" s="117" t="s">
        <v>254</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253</v>
      </c>
      <c r="R166" s="118"/>
      <c r="S166" s="118"/>
      <c r="T166" s="118"/>
      <c r="U166" s="118"/>
      <c r="V166" s="118"/>
      <c r="W166" s="118"/>
      <c r="X166" s="118"/>
      <c r="Y166" s="118"/>
      <c r="Z166" s="118"/>
      <c r="AA166" s="118"/>
      <c r="AB166" s="117" t="s">
        <v>254</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253</v>
      </c>
      <c r="R173" s="118"/>
      <c r="S173" s="118"/>
      <c r="T173" s="118"/>
      <c r="U173" s="118"/>
      <c r="V173" s="118"/>
      <c r="W173" s="118"/>
      <c r="X173" s="118"/>
      <c r="Y173" s="118"/>
      <c r="Z173" s="118"/>
      <c r="AA173" s="118"/>
      <c r="AB173" s="117" t="s">
        <v>254</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253</v>
      </c>
      <c r="R180" s="118"/>
      <c r="S180" s="118"/>
      <c r="T180" s="118"/>
      <c r="U180" s="118"/>
      <c r="V180" s="118"/>
      <c r="W180" s="118"/>
      <c r="X180" s="118"/>
      <c r="Y180" s="118"/>
      <c r="Z180" s="118"/>
      <c r="AA180" s="118"/>
      <c r="AB180" s="117" t="s">
        <v>254</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732</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302</v>
      </c>
      <c r="AF192" s="118"/>
      <c r="AG192" s="118"/>
      <c r="AH192" s="119"/>
      <c r="AI192" s="143" t="s">
        <v>324</v>
      </c>
      <c r="AJ192" s="118"/>
      <c r="AK192" s="118"/>
      <c r="AL192" s="119"/>
      <c r="AM192" s="143" t="s">
        <v>611</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302</v>
      </c>
      <c r="AF196" s="118"/>
      <c r="AG196" s="118"/>
      <c r="AH196" s="119"/>
      <c r="AI196" s="143" t="s">
        <v>324</v>
      </c>
      <c r="AJ196" s="118"/>
      <c r="AK196" s="118"/>
      <c r="AL196" s="119"/>
      <c r="AM196" s="143" t="s">
        <v>611</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302</v>
      </c>
      <c r="AF200" s="118"/>
      <c r="AG200" s="118"/>
      <c r="AH200" s="119"/>
      <c r="AI200" s="143" t="s">
        <v>324</v>
      </c>
      <c r="AJ200" s="118"/>
      <c r="AK200" s="118"/>
      <c r="AL200" s="119"/>
      <c r="AM200" s="143" t="s">
        <v>611</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302</v>
      </c>
      <c r="AF204" s="118"/>
      <c r="AG204" s="118"/>
      <c r="AH204" s="119"/>
      <c r="AI204" s="143" t="s">
        <v>324</v>
      </c>
      <c r="AJ204" s="118"/>
      <c r="AK204" s="118"/>
      <c r="AL204" s="119"/>
      <c r="AM204" s="143" t="s">
        <v>611</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302</v>
      </c>
      <c r="AF208" s="118"/>
      <c r="AG208" s="118"/>
      <c r="AH208" s="119"/>
      <c r="AI208" s="143" t="s">
        <v>324</v>
      </c>
      <c r="AJ208" s="118"/>
      <c r="AK208" s="118"/>
      <c r="AL208" s="119"/>
      <c r="AM208" s="143" t="s">
        <v>611</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253</v>
      </c>
      <c r="R212" s="118"/>
      <c r="S212" s="118"/>
      <c r="T212" s="118"/>
      <c r="U212" s="118"/>
      <c r="V212" s="118"/>
      <c r="W212" s="118"/>
      <c r="X212" s="118"/>
      <c r="Y212" s="118"/>
      <c r="Z212" s="118"/>
      <c r="AA212" s="118"/>
      <c r="AB212" s="117" t="s">
        <v>254</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253</v>
      </c>
      <c r="R219" s="118"/>
      <c r="S219" s="118"/>
      <c r="T219" s="118"/>
      <c r="U219" s="118"/>
      <c r="V219" s="118"/>
      <c r="W219" s="118"/>
      <c r="X219" s="118"/>
      <c r="Y219" s="118"/>
      <c r="Z219" s="118"/>
      <c r="AA219" s="118"/>
      <c r="AB219" s="117" t="s">
        <v>254</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253</v>
      </c>
      <c r="R226" s="118"/>
      <c r="S226" s="118"/>
      <c r="T226" s="118"/>
      <c r="U226" s="118"/>
      <c r="V226" s="118"/>
      <c r="W226" s="118"/>
      <c r="X226" s="118"/>
      <c r="Y226" s="118"/>
      <c r="Z226" s="118"/>
      <c r="AA226" s="118"/>
      <c r="AB226" s="117" t="s">
        <v>254</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253</v>
      </c>
      <c r="R233" s="118"/>
      <c r="S233" s="118"/>
      <c r="T233" s="118"/>
      <c r="U233" s="118"/>
      <c r="V233" s="118"/>
      <c r="W233" s="118"/>
      <c r="X233" s="118"/>
      <c r="Y233" s="118"/>
      <c r="Z233" s="118"/>
      <c r="AA233" s="118"/>
      <c r="AB233" s="117" t="s">
        <v>254</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253</v>
      </c>
      <c r="R240" s="118"/>
      <c r="S240" s="118"/>
      <c r="T240" s="118"/>
      <c r="U240" s="118"/>
      <c r="V240" s="118"/>
      <c r="W240" s="118"/>
      <c r="X240" s="118"/>
      <c r="Y240" s="118"/>
      <c r="Z240" s="118"/>
      <c r="AA240" s="118"/>
      <c r="AB240" s="117" t="s">
        <v>254</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302</v>
      </c>
      <c r="AF252" s="118"/>
      <c r="AG252" s="118"/>
      <c r="AH252" s="119"/>
      <c r="AI252" s="143" t="s">
        <v>324</v>
      </c>
      <c r="AJ252" s="118"/>
      <c r="AK252" s="118"/>
      <c r="AL252" s="119"/>
      <c r="AM252" s="143" t="s">
        <v>611</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302</v>
      </c>
      <c r="AF256" s="118"/>
      <c r="AG256" s="118"/>
      <c r="AH256" s="119"/>
      <c r="AI256" s="143" t="s">
        <v>324</v>
      </c>
      <c r="AJ256" s="118"/>
      <c r="AK256" s="118"/>
      <c r="AL256" s="119"/>
      <c r="AM256" s="143" t="s">
        <v>611</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302</v>
      </c>
      <c r="AF260" s="118"/>
      <c r="AG260" s="118"/>
      <c r="AH260" s="119"/>
      <c r="AI260" s="143" t="s">
        <v>324</v>
      </c>
      <c r="AJ260" s="118"/>
      <c r="AK260" s="118"/>
      <c r="AL260" s="119"/>
      <c r="AM260" s="143" t="s">
        <v>611</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302</v>
      </c>
      <c r="AF264" s="118"/>
      <c r="AG264" s="118"/>
      <c r="AH264" s="119"/>
      <c r="AI264" s="143" t="s">
        <v>324</v>
      </c>
      <c r="AJ264" s="118"/>
      <c r="AK264" s="118"/>
      <c r="AL264" s="119"/>
      <c r="AM264" s="143" t="s">
        <v>611</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302</v>
      </c>
      <c r="AF268" s="118"/>
      <c r="AG268" s="118"/>
      <c r="AH268" s="119"/>
      <c r="AI268" s="143" t="s">
        <v>324</v>
      </c>
      <c r="AJ268" s="118"/>
      <c r="AK268" s="118"/>
      <c r="AL268" s="119"/>
      <c r="AM268" s="143" t="s">
        <v>611</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253</v>
      </c>
      <c r="R272" s="118"/>
      <c r="S272" s="118"/>
      <c r="T272" s="118"/>
      <c r="U272" s="118"/>
      <c r="V272" s="118"/>
      <c r="W272" s="118"/>
      <c r="X272" s="118"/>
      <c r="Y272" s="118"/>
      <c r="Z272" s="118"/>
      <c r="AA272" s="118"/>
      <c r="AB272" s="117" t="s">
        <v>254</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253</v>
      </c>
      <c r="R279" s="118"/>
      <c r="S279" s="118"/>
      <c r="T279" s="118"/>
      <c r="U279" s="118"/>
      <c r="V279" s="118"/>
      <c r="W279" s="118"/>
      <c r="X279" s="118"/>
      <c r="Y279" s="118"/>
      <c r="Z279" s="118"/>
      <c r="AA279" s="118"/>
      <c r="AB279" s="117" t="s">
        <v>254</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253</v>
      </c>
      <c r="R286" s="118"/>
      <c r="S286" s="118"/>
      <c r="T286" s="118"/>
      <c r="U286" s="118"/>
      <c r="V286" s="118"/>
      <c r="W286" s="118"/>
      <c r="X286" s="118"/>
      <c r="Y286" s="118"/>
      <c r="Z286" s="118"/>
      <c r="AA286" s="118"/>
      <c r="AB286" s="117" t="s">
        <v>254</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253</v>
      </c>
      <c r="R293" s="118"/>
      <c r="S293" s="118"/>
      <c r="T293" s="118"/>
      <c r="U293" s="118"/>
      <c r="V293" s="118"/>
      <c r="W293" s="118"/>
      <c r="X293" s="118"/>
      <c r="Y293" s="118"/>
      <c r="Z293" s="118"/>
      <c r="AA293" s="118"/>
      <c r="AB293" s="117" t="s">
        <v>254</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253</v>
      </c>
      <c r="R300" s="118"/>
      <c r="S300" s="118"/>
      <c r="T300" s="118"/>
      <c r="U300" s="118"/>
      <c r="V300" s="118"/>
      <c r="W300" s="118"/>
      <c r="X300" s="118"/>
      <c r="Y300" s="118"/>
      <c r="Z300" s="118"/>
      <c r="AA300" s="118"/>
      <c r="AB300" s="117" t="s">
        <v>254</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302</v>
      </c>
      <c r="AF312" s="118"/>
      <c r="AG312" s="118"/>
      <c r="AH312" s="119"/>
      <c r="AI312" s="143" t="s">
        <v>324</v>
      </c>
      <c r="AJ312" s="118"/>
      <c r="AK312" s="118"/>
      <c r="AL312" s="119"/>
      <c r="AM312" s="143" t="s">
        <v>611</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302</v>
      </c>
      <c r="AF316" s="118"/>
      <c r="AG316" s="118"/>
      <c r="AH316" s="119"/>
      <c r="AI316" s="143" t="s">
        <v>324</v>
      </c>
      <c r="AJ316" s="118"/>
      <c r="AK316" s="118"/>
      <c r="AL316" s="119"/>
      <c r="AM316" s="143" t="s">
        <v>611</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302</v>
      </c>
      <c r="AF320" s="118"/>
      <c r="AG320" s="118"/>
      <c r="AH320" s="119"/>
      <c r="AI320" s="143" t="s">
        <v>324</v>
      </c>
      <c r="AJ320" s="118"/>
      <c r="AK320" s="118"/>
      <c r="AL320" s="119"/>
      <c r="AM320" s="143" t="s">
        <v>611</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302</v>
      </c>
      <c r="AF324" s="118"/>
      <c r="AG324" s="118"/>
      <c r="AH324" s="119"/>
      <c r="AI324" s="143" t="s">
        <v>324</v>
      </c>
      <c r="AJ324" s="118"/>
      <c r="AK324" s="118"/>
      <c r="AL324" s="119"/>
      <c r="AM324" s="143" t="s">
        <v>611</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302</v>
      </c>
      <c r="AF328" s="118"/>
      <c r="AG328" s="118"/>
      <c r="AH328" s="119"/>
      <c r="AI328" s="143" t="s">
        <v>324</v>
      </c>
      <c r="AJ328" s="118"/>
      <c r="AK328" s="118"/>
      <c r="AL328" s="119"/>
      <c r="AM328" s="143" t="s">
        <v>611</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253</v>
      </c>
      <c r="R332" s="118"/>
      <c r="S332" s="118"/>
      <c r="T332" s="118"/>
      <c r="U332" s="118"/>
      <c r="V332" s="118"/>
      <c r="W332" s="118"/>
      <c r="X332" s="118"/>
      <c r="Y332" s="118"/>
      <c r="Z332" s="118"/>
      <c r="AA332" s="118"/>
      <c r="AB332" s="117" t="s">
        <v>254</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253</v>
      </c>
      <c r="R339" s="118"/>
      <c r="S339" s="118"/>
      <c r="T339" s="118"/>
      <c r="U339" s="118"/>
      <c r="V339" s="118"/>
      <c r="W339" s="118"/>
      <c r="X339" s="118"/>
      <c r="Y339" s="118"/>
      <c r="Z339" s="118"/>
      <c r="AA339" s="118"/>
      <c r="AB339" s="117" t="s">
        <v>254</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253</v>
      </c>
      <c r="R346" s="118"/>
      <c r="S346" s="118"/>
      <c r="T346" s="118"/>
      <c r="U346" s="118"/>
      <c r="V346" s="118"/>
      <c r="W346" s="118"/>
      <c r="X346" s="118"/>
      <c r="Y346" s="118"/>
      <c r="Z346" s="118"/>
      <c r="AA346" s="118"/>
      <c r="AB346" s="117" t="s">
        <v>254</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253</v>
      </c>
      <c r="R353" s="118"/>
      <c r="S353" s="118"/>
      <c r="T353" s="118"/>
      <c r="U353" s="118"/>
      <c r="V353" s="118"/>
      <c r="W353" s="118"/>
      <c r="X353" s="118"/>
      <c r="Y353" s="118"/>
      <c r="Z353" s="118"/>
      <c r="AA353" s="118"/>
      <c r="AB353" s="117" t="s">
        <v>254</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253</v>
      </c>
      <c r="R360" s="118"/>
      <c r="S360" s="118"/>
      <c r="T360" s="118"/>
      <c r="U360" s="118"/>
      <c r="V360" s="118"/>
      <c r="W360" s="118"/>
      <c r="X360" s="118"/>
      <c r="Y360" s="118"/>
      <c r="Z360" s="118"/>
      <c r="AA360" s="118"/>
      <c r="AB360" s="117" t="s">
        <v>254</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302</v>
      </c>
      <c r="AF372" s="118"/>
      <c r="AG372" s="118"/>
      <c r="AH372" s="119"/>
      <c r="AI372" s="143" t="s">
        <v>324</v>
      </c>
      <c r="AJ372" s="118"/>
      <c r="AK372" s="118"/>
      <c r="AL372" s="119"/>
      <c r="AM372" s="143" t="s">
        <v>611</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302</v>
      </c>
      <c r="AF376" s="118"/>
      <c r="AG376" s="118"/>
      <c r="AH376" s="119"/>
      <c r="AI376" s="143" t="s">
        <v>324</v>
      </c>
      <c r="AJ376" s="118"/>
      <c r="AK376" s="118"/>
      <c r="AL376" s="119"/>
      <c r="AM376" s="143" t="s">
        <v>611</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302</v>
      </c>
      <c r="AF380" s="118"/>
      <c r="AG380" s="118"/>
      <c r="AH380" s="119"/>
      <c r="AI380" s="143" t="s">
        <v>324</v>
      </c>
      <c r="AJ380" s="118"/>
      <c r="AK380" s="118"/>
      <c r="AL380" s="119"/>
      <c r="AM380" s="143" t="s">
        <v>611</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302</v>
      </c>
      <c r="AF384" s="118"/>
      <c r="AG384" s="118"/>
      <c r="AH384" s="119"/>
      <c r="AI384" s="143" t="s">
        <v>324</v>
      </c>
      <c r="AJ384" s="118"/>
      <c r="AK384" s="118"/>
      <c r="AL384" s="119"/>
      <c r="AM384" s="143" t="s">
        <v>611</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302</v>
      </c>
      <c r="AF388" s="118"/>
      <c r="AG388" s="118"/>
      <c r="AH388" s="119"/>
      <c r="AI388" s="143" t="s">
        <v>324</v>
      </c>
      <c r="AJ388" s="118"/>
      <c r="AK388" s="118"/>
      <c r="AL388" s="119"/>
      <c r="AM388" s="143" t="s">
        <v>611</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253</v>
      </c>
      <c r="R392" s="118"/>
      <c r="S392" s="118"/>
      <c r="T392" s="118"/>
      <c r="U392" s="118"/>
      <c r="V392" s="118"/>
      <c r="W392" s="118"/>
      <c r="X392" s="118"/>
      <c r="Y392" s="118"/>
      <c r="Z392" s="118"/>
      <c r="AA392" s="118"/>
      <c r="AB392" s="117" t="s">
        <v>254</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253</v>
      </c>
      <c r="R399" s="118"/>
      <c r="S399" s="118"/>
      <c r="T399" s="118"/>
      <c r="U399" s="118"/>
      <c r="V399" s="118"/>
      <c r="W399" s="118"/>
      <c r="X399" s="118"/>
      <c r="Y399" s="118"/>
      <c r="Z399" s="118"/>
      <c r="AA399" s="118"/>
      <c r="AB399" s="117" t="s">
        <v>254</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253</v>
      </c>
      <c r="R406" s="118"/>
      <c r="S406" s="118"/>
      <c r="T406" s="118"/>
      <c r="U406" s="118"/>
      <c r="V406" s="118"/>
      <c r="W406" s="118"/>
      <c r="X406" s="118"/>
      <c r="Y406" s="118"/>
      <c r="Z406" s="118"/>
      <c r="AA406" s="118"/>
      <c r="AB406" s="117" t="s">
        <v>254</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253</v>
      </c>
      <c r="R413" s="118"/>
      <c r="S413" s="118"/>
      <c r="T413" s="118"/>
      <c r="U413" s="118"/>
      <c r="V413" s="118"/>
      <c r="W413" s="118"/>
      <c r="X413" s="118"/>
      <c r="Y413" s="118"/>
      <c r="Z413" s="118"/>
      <c r="AA413" s="118"/>
      <c r="AB413" s="117" t="s">
        <v>254</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253</v>
      </c>
      <c r="R420" s="118"/>
      <c r="S420" s="118"/>
      <c r="T420" s="118"/>
      <c r="U420" s="118"/>
      <c r="V420" s="118"/>
      <c r="W420" s="118"/>
      <c r="X420" s="118"/>
      <c r="Y420" s="118"/>
      <c r="Z420" s="118"/>
      <c r="AA420" s="118"/>
      <c r="AB420" s="117" t="s">
        <v>254</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583</v>
      </c>
      <c r="D430" s="913"/>
      <c r="E430" s="160" t="s">
        <v>311</v>
      </c>
      <c r="F430" s="879"/>
      <c r="G430" s="880" t="s">
        <v>204</v>
      </c>
      <c r="H430" s="111"/>
      <c r="I430" s="111"/>
      <c r="J430" s="881" t="s">
        <v>628</v>
      </c>
      <c r="K430" s="882"/>
      <c r="L430" s="882"/>
      <c r="M430" s="882"/>
      <c r="N430" s="882"/>
      <c r="O430" s="882"/>
      <c r="P430" s="882"/>
      <c r="Q430" s="882"/>
      <c r="R430" s="882"/>
      <c r="S430" s="882"/>
      <c r="T430" s="883"/>
      <c r="U430" s="572" t="s">
        <v>674</v>
      </c>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884"/>
      <c r="AY430" s="78" t="str">
        <f>IF(SUBSTITUTE($J$430,"-","")="","0","1")</f>
        <v>0</v>
      </c>
    </row>
    <row r="431" spans="1:51" ht="18.75"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455</v>
      </c>
      <c r="AJ431" s="319"/>
      <c r="AK431" s="319"/>
      <c r="AL431" s="143"/>
      <c r="AM431" s="319" t="s">
        <v>456</v>
      </c>
      <c r="AN431" s="319"/>
      <c r="AO431" s="319"/>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628</v>
      </c>
      <c r="AF432" s="186"/>
      <c r="AG432" s="121" t="s">
        <v>185</v>
      </c>
      <c r="AH432" s="122"/>
      <c r="AI432" s="320"/>
      <c r="AJ432" s="320"/>
      <c r="AK432" s="320"/>
      <c r="AL432" s="142"/>
      <c r="AM432" s="320"/>
      <c r="AN432" s="320"/>
      <c r="AO432" s="320"/>
      <c r="AP432" s="142"/>
      <c r="AQ432" s="235" t="s">
        <v>628</v>
      </c>
      <c r="AR432" s="186"/>
      <c r="AS432" s="121" t="s">
        <v>185</v>
      </c>
      <c r="AT432" s="122"/>
      <c r="AU432" s="186" t="s">
        <v>628</v>
      </c>
      <c r="AV432" s="186"/>
      <c r="AW432" s="121" t="s">
        <v>175</v>
      </c>
      <c r="AX432" s="181"/>
      <c r="AY432">
        <f>$AY$431</f>
        <v>1</v>
      </c>
    </row>
    <row r="433" spans="1:51" ht="23.25" customHeight="1" x14ac:dyDescent="0.15">
      <c r="A433" s="175"/>
      <c r="B433" s="172"/>
      <c r="C433" s="166"/>
      <c r="D433" s="172"/>
      <c r="E433" s="323"/>
      <c r="F433" s="324"/>
      <c r="G433" s="92" t="s">
        <v>628</v>
      </c>
      <c r="H433" s="93"/>
      <c r="I433" s="93"/>
      <c r="J433" s="93"/>
      <c r="K433" s="93"/>
      <c r="L433" s="93"/>
      <c r="M433" s="93"/>
      <c r="N433" s="93"/>
      <c r="O433" s="93"/>
      <c r="P433" s="93"/>
      <c r="Q433" s="93"/>
      <c r="R433" s="93"/>
      <c r="S433" s="93"/>
      <c r="T433" s="93"/>
      <c r="U433" s="93"/>
      <c r="V433" s="93"/>
      <c r="W433" s="93"/>
      <c r="X433" s="94"/>
      <c r="Y433" s="187" t="s">
        <v>12</v>
      </c>
      <c r="Z433" s="188"/>
      <c r="AA433" s="189"/>
      <c r="AB433" s="199" t="s">
        <v>628</v>
      </c>
      <c r="AC433" s="199"/>
      <c r="AD433" s="199"/>
      <c r="AE433" s="321" t="s">
        <v>628</v>
      </c>
      <c r="AF433" s="193"/>
      <c r="AG433" s="193"/>
      <c r="AH433" s="193"/>
      <c r="AI433" s="321" t="s">
        <v>628</v>
      </c>
      <c r="AJ433" s="193"/>
      <c r="AK433" s="193"/>
      <c r="AL433" s="193"/>
      <c r="AM433" s="321" t="s">
        <v>674</v>
      </c>
      <c r="AN433" s="193"/>
      <c r="AO433" s="193"/>
      <c r="AP433" s="322"/>
      <c r="AQ433" s="321" t="s">
        <v>628</v>
      </c>
      <c r="AR433" s="193"/>
      <c r="AS433" s="193"/>
      <c r="AT433" s="322"/>
      <c r="AU433" s="193" t="s">
        <v>628</v>
      </c>
      <c r="AV433" s="193"/>
      <c r="AW433" s="193"/>
      <c r="AX433" s="194"/>
      <c r="AY433">
        <f t="shared" ref="AY433:AY435" si="63">$AY$431</f>
        <v>1</v>
      </c>
    </row>
    <row r="434" spans="1:51" ht="23.25"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628</v>
      </c>
      <c r="AC434" s="191"/>
      <c r="AD434" s="191"/>
      <c r="AE434" s="321" t="s">
        <v>628</v>
      </c>
      <c r="AF434" s="193"/>
      <c r="AG434" s="193"/>
      <c r="AH434" s="322"/>
      <c r="AI434" s="321" t="s">
        <v>628</v>
      </c>
      <c r="AJ434" s="193"/>
      <c r="AK434" s="193"/>
      <c r="AL434" s="193"/>
      <c r="AM434" s="321" t="s">
        <v>674</v>
      </c>
      <c r="AN434" s="193"/>
      <c r="AO434" s="193"/>
      <c r="AP434" s="322"/>
      <c r="AQ434" s="321" t="s">
        <v>628</v>
      </c>
      <c r="AR434" s="193"/>
      <c r="AS434" s="193"/>
      <c r="AT434" s="322"/>
      <c r="AU434" s="193" t="s">
        <v>628</v>
      </c>
      <c r="AV434" s="193"/>
      <c r="AW434" s="193"/>
      <c r="AX434" s="194"/>
      <c r="AY434">
        <f t="shared" si="63"/>
        <v>1</v>
      </c>
    </row>
    <row r="435" spans="1:51" ht="23.25"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3" t="s">
        <v>176</v>
      </c>
      <c r="AC435" s="563"/>
      <c r="AD435" s="563"/>
      <c r="AE435" s="321" t="s">
        <v>628</v>
      </c>
      <c r="AF435" s="193"/>
      <c r="AG435" s="193"/>
      <c r="AH435" s="322"/>
      <c r="AI435" s="321" t="s">
        <v>628</v>
      </c>
      <c r="AJ435" s="193"/>
      <c r="AK435" s="193"/>
      <c r="AL435" s="193"/>
      <c r="AM435" s="321" t="s">
        <v>674</v>
      </c>
      <c r="AN435" s="193"/>
      <c r="AO435" s="193"/>
      <c r="AP435" s="322"/>
      <c r="AQ435" s="321" t="s">
        <v>628</v>
      </c>
      <c r="AR435" s="193"/>
      <c r="AS435" s="193"/>
      <c r="AT435" s="322"/>
      <c r="AU435" s="193" t="s">
        <v>628</v>
      </c>
      <c r="AV435" s="193"/>
      <c r="AW435" s="193"/>
      <c r="AX435" s="194"/>
      <c r="AY435">
        <f t="shared" si="63"/>
        <v>1</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455</v>
      </c>
      <c r="AJ436" s="319"/>
      <c r="AK436" s="319"/>
      <c r="AL436" s="143"/>
      <c r="AM436" s="319" t="s">
        <v>456</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3" t="s">
        <v>176</v>
      </c>
      <c r="AC440" s="563"/>
      <c r="AD440" s="563"/>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455</v>
      </c>
      <c r="AJ441" s="319"/>
      <c r="AK441" s="319"/>
      <c r="AL441" s="143"/>
      <c r="AM441" s="319" t="s">
        <v>456</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3" t="s">
        <v>176</v>
      </c>
      <c r="AC445" s="563"/>
      <c r="AD445" s="563"/>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455</v>
      </c>
      <c r="AJ446" s="319"/>
      <c r="AK446" s="319"/>
      <c r="AL446" s="143"/>
      <c r="AM446" s="319" t="s">
        <v>456</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3" t="s">
        <v>176</v>
      </c>
      <c r="AC450" s="563"/>
      <c r="AD450" s="563"/>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455</v>
      </c>
      <c r="AJ451" s="319"/>
      <c r="AK451" s="319"/>
      <c r="AL451" s="143"/>
      <c r="AM451" s="319" t="s">
        <v>456</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3" t="s">
        <v>176</v>
      </c>
      <c r="AC455" s="563"/>
      <c r="AD455" s="563"/>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455</v>
      </c>
      <c r="AJ456" s="319"/>
      <c r="AK456" s="319"/>
      <c r="AL456" s="143"/>
      <c r="AM456" s="319" t="s">
        <v>456</v>
      </c>
      <c r="AN456" s="319"/>
      <c r="AO456" s="319"/>
      <c r="AP456" s="143"/>
      <c r="AQ456" s="143" t="s">
        <v>184</v>
      </c>
      <c r="AR456" s="118"/>
      <c r="AS456" s="118"/>
      <c r="AT456" s="119"/>
      <c r="AU456" s="124" t="s">
        <v>133</v>
      </c>
      <c r="AV456" s="124"/>
      <c r="AW456" s="124"/>
      <c r="AX456" s="125"/>
      <c r="AY456">
        <f>COUNTA($G$458)</f>
        <v>1</v>
      </c>
    </row>
    <row r="457" spans="1:51" ht="18.75"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628</v>
      </c>
      <c r="AF457" s="186"/>
      <c r="AG457" s="121" t="s">
        <v>185</v>
      </c>
      <c r="AH457" s="122"/>
      <c r="AI457" s="320"/>
      <c r="AJ457" s="320"/>
      <c r="AK457" s="320"/>
      <c r="AL457" s="142"/>
      <c r="AM457" s="320"/>
      <c r="AN457" s="320"/>
      <c r="AO457" s="320"/>
      <c r="AP457" s="142"/>
      <c r="AQ457" s="235" t="s">
        <v>628</v>
      </c>
      <c r="AR457" s="186"/>
      <c r="AS457" s="121" t="s">
        <v>185</v>
      </c>
      <c r="AT457" s="122"/>
      <c r="AU457" s="186" t="s">
        <v>628</v>
      </c>
      <c r="AV457" s="186"/>
      <c r="AW457" s="121" t="s">
        <v>175</v>
      </c>
      <c r="AX457" s="181"/>
      <c r="AY457">
        <f>$AY$456</f>
        <v>1</v>
      </c>
    </row>
    <row r="458" spans="1:51" ht="23.25" customHeight="1" x14ac:dyDescent="0.15">
      <c r="A458" s="175"/>
      <c r="B458" s="172"/>
      <c r="C458" s="166"/>
      <c r="D458" s="172"/>
      <c r="E458" s="323"/>
      <c r="F458" s="324"/>
      <c r="G458" s="92" t="s">
        <v>628</v>
      </c>
      <c r="H458" s="93"/>
      <c r="I458" s="93"/>
      <c r="J458" s="93"/>
      <c r="K458" s="93"/>
      <c r="L458" s="93"/>
      <c r="M458" s="93"/>
      <c r="N458" s="93"/>
      <c r="O458" s="93"/>
      <c r="P458" s="93"/>
      <c r="Q458" s="93"/>
      <c r="R458" s="93"/>
      <c r="S458" s="93"/>
      <c r="T458" s="93"/>
      <c r="U458" s="93"/>
      <c r="V458" s="93"/>
      <c r="W458" s="93"/>
      <c r="X458" s="94"/>
      <c r="Y458" s="187" t="s">
        <v>12</v>
      </c>
      <c r="Z458" s="188"/>
      <c r="AA458" s="189"/>
      <c r="AB458" s="199" t="s">
        <v>628</v>
      </c>
      <c r="AC458" s="199"/>
      <c r="AD458" s="199"/>
      <c r="AE458" s="321" t="s">
        <v>628</v>
      </c>
      <c r="AF458" s="193"/>
      <c r="AG458" s="193"/>
      <c r="AH458" s="193"/>
      <c r="AI458" s="321" t="s">
        <v>628</v>
      </c>
      <c r="AJ458" s="193"/>
      <c r="AK458" s="193"/>
      <c r="AL458" s="193"/>
      <c r="AM458" s="321" t="s">
        <v>674</v>
      </c>
      <c r="AN458" s="193"/>
      <c r="AO458" s="193"/>
      <c r="AP458" s="322"/>
      <c r="AQ458" s="321" t="s">
        <v>628</v>
      </c>
      <c r="AR458" s="193"/>
      <c r="AS458" s="193"/>
      <c r="AT458" s="322"/>
      <c r="AU458" s="193" t="s">
        <v>628</v>
      </c>
      <c r="AV458" s="193"/>
      <c r="AW458" s="193"/>
      <c r="AX458" s="194"/>
      <c r="AY458">
        <f t="shared" ref="AY458:AY460" si="68">$AY$456</f>
        <v>1</v>
      </c>
    </row>
    <row r="459" spans="1:51" ht="23.25"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628</v>
      </c>
      <c r="AC459" s="191"/>
      <c r="AD459" s="191"/>
      <c r="AE459" s="321" t="s">
        <v>628</v>
      </c>
      <c r="AF459" s="193"/>
      <c r="AG459" s="193"/>
      <c r="AH459" s="322"/>
      <c r="AI459" s="321" t="s">
        <v>628</v>
      </c>
      <c r="AJ459" s="193"/>
      <c r="AK459" s="193"/>
      <c r="AL459" s="193"/>
      <c r="AM459" s="321" t="s">
        <v>674</v>
      </c>
      <c r="AN459" s="193"/>
      <c r="AO459" s="193"/>
      <c r="AP459" s="322"/>
      <c r="AQ459" s="321" t="s">
        <v>628</v>
      </c>
      <c r="AR459" s="193"/>
      <c r="AS459" s="193"/>
      <c r="AT459" s="322"/>
      <c r="AU459" s="193" t="s">
        <v>628</v>
      </c>
      <c r="AV459" s="193"/>
      <c r="AW459" s="193"/>
      <c r="AX459" s="194"/>
      <c r="AY459">
        <f t="shared" si="68"/>
        <v>1</v>
      </c>
    </row>
    <row r="460" spans="1:51" ht="23.25"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3" t="s">
        <v>14</v>
      </c>
      <c r="AC460" s="563"/>
      <c r="AD460" s="563"/>
      <c r="AE460" s="321" t="s">
        <v>628</v>
      </c>
      <c r="AF460" s="193"/>
      <c r="AG460" s="193"/>
      <c r="AH460" s="322"/>
      <c r="AI460" s="321" t="s">
        <v>628</v>
      </c>
      <c r="AJ460" s="193"/>
      <c r="AK460" s="193"/>
      <c r="AL460" s="193"/>
      <c r="AM460" s="321" t="s">
        <v>674</v>
      </c>
      <c r="AN460" s="193"/>
      <c r="AO460" s="193"/>
      <c r="AP460" s="322"/>
      <c r="AQ460" s="321" t="s">
        <v>628</v>
      </c>
      <c r="AR460" s="193"/>
      <c r="AS460" s="193"/>
      <c r="AT460" s="322"/>
      <c r="AU460" s="193" t="s">
        <v>628</v>
      </c>
      <c r="AV460" s="193"/>
      <c r="AW460" s="193"/>
      <c r="AX460" s="194"/>
      <c r="AY460">
        <f t="shared" si="68"/>
        <v>1</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455</v>
      </c>
      <c r="AJ461" s="319"/>
      <c r="AK461" s="319"/>
      <c r="AL461" s="143"/>
      <c r="AM461" s="319" t="s">
        <v>456</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3" t="s">
        <v>14</v>
      </c>
      <c r="AC465" s="563"/>
      <c r="AD465" s="563"/>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455</v>
      </c>
      <c r="AJ466" s="319"/>
      <c r="AK466" s="319"/>
      <c r="AL466" s="143"/>
      <c r="AM466" s="319" t="s">
        <v>456</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3" t="s">
        <v>14</v>
      </c>
      <c r="AC470" s="563"/>
      <c r="AD470" s="563"/>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455</v>
      </c>
      <c r="AJ471" s="319"/>
      <c r="AK471" s="319"/>
      <c r="AL471" s="143"/>
      <c r="AM471" s="319" t="s">
        <v>456</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3" t="s">
        <v>14</v>
      </c>
      <c r="AC475" s="563"/>
      <c r="AD475" s="563"/>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455</v>
      </c>
      <c r="AJ476" s="319"/>
      <c r="AK476" s="319"/>
      <c r="AL476" s="143"/>
      <c r="AM476" s="319" t="s">
        <v>456</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3" t="s">
        <v>14</v>
      </c>
      <c r="AC480" s="563"/>
      <c r="AD480" s="563"/>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hidden="1" customHeight="1" x14ac:dyDescent="0.15">
      <c r="A481" s="175"/>
      <c r="B481" s="172"/>
      <c r="C481" s="166"/>
      <c r="D481" s="172"/>
      <c r="E481" s="110" t="s">
        <v>319</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t="24.75" hidden="1" customHeight="1" x14ac:dyDescent="0.15">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t="24.75" hidden="1" customHeight="1" x14ac:dyDescent="0.15">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t="34.5" hidden="1" customHeight="1" x14ac:dyDescent="0.15">
      <c r="A484" s="175"/>
      <c r="B484" s="172"/>
      <c r="C484" s="166"/>
      <c r="D484" s="172"/>
      <c r="E484" s="160" t="s">
        <v>314</v>
      </c>
      <c r="F484" s="161"/>
      <c r="G484" s="880" t="s">
        <v>204</v>
      </c>
      <c r="H484" s="111"/>
      <c r="I484" s="111"/>
      <c r="J484" s="881"/>
      <c r="K484" s="882"/>
      <c r="L484" s="882"/>
      <c r="M484" s="882"/>
      <c r="N484" s="882"/>
      <c r="O484" s="882"/>
      <c r="P484" s="882"/>
      <c r="Q484" s="882"/>
      <c r="R484" s="882"/>
      <c r="S484" s="882"/>
      <c r="T484" s="883"/>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884"/>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455</v>
      </c>
      <c r="AJ485" s="319"/>
      <c r="AK485" s="319"/>
      <c r="AL485" s="143"/>
      <c r="AM485" s="319" t="s">
        <v>456</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3" t="s">
        <v>176</v>
      </c>
      <c r="AC489" s="563"/>
      <c r="AD489" s="563"/>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455</v>
      </c>
      <c r="AJ490" s="319"/>
      <c r="AK490" s="319"/>
      <c r="AL490" s="143"/>
      <c r="AM490" s="319" t="s">
        <v>456</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3" t="s">
        <v>176</v>
      </c>
      <c r="AC494" s="563"/>
      <c r="AD494" s="563"/>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455</v>
      </c>
      <c r="AJ495" s="319"/>
      <c r="AK495" s="319"/>
      <c r="AL495" s="143"/>
      <c r="AM495" s="319" t="s">
        <v>456</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3" t="s">
        <v>176</v>
      </c>
      <c r="AC499" s="563"/>
      <c r="AD499" s="563"/>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455</v>
      </c>
      <c r="AJ500" s="319"/>
      <c r="AK500" s="319"/>
      <c r="AL500" s="143"/>
      <c r="AM500" s="319" t="s">
        <v>456</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3" t="s">
        <v>176</v>
      </c>
      <c r="AC504" s="563"/>
      <c r="AD504" s="563"/>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455</v>
      </c>
      <c r="AJ505" s="319"/>
      <c r="AK505" s="319"/>
      <c r="AL505" s="143"/>
      <c r="AM505" s="319" t="s">
        <v>456</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3" t="s">
        <v>176</v>
      </c>
      <c r="AC509" s="563"/>
      <c r="AD509" s="563"/>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455</v>
      </c>
      <c r="AJ510" s="319"/>
      <c r="AK510" s="319"/>
      <c r="AL510" s="143"/>
      <c r="AM510" s="319" t="s">
        <v>456</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3" t="s">
        <v>14</v>
      </c>
      <c r="AC514" s="563"/>
      <c r="AD514" s="563"/>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455</v>
      </c>
      <c r="AJ515" s="319"/>
      <c r="AK515" s="319"/>
      <c r="AL515" s="143"/>
      <c r="AM515" s="319" t="s">
        <v>456</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3" t="s">
        <v>14</v>
      </c>
      <c r="AC519" s="563"/>
      <c r="AD519" s="563"/>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455</v>
      </c>
      <c r="AJ520" s="319"/>
      <c r="AK520" s="319"/>
      <c r="AL520" s="143"/>
      <c r="AM520" s="319" t="s">
        <v>456</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3" t="s">
        <v>14</v>
      </c>
      <c r="AC524" s="563"/>
      <c r="AD524" s="563"/>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455</v>
      </c>
      <c r="AJ525" s="319"/>
      <c r="AK525" s="319"/>
      <c r="AL525" s="143"/>
      <c r="AM525" s="319" t="s">
        <v>456</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3" t="s">
        <v>14</v>
      </c>
      <c r="AC529" s="563"/>
      <c r="AD529" s="563"/>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455</v>
      </c>
      <c r="AJ530" s="319"/>
      <c r="AK530" s="319"/>
      <c r="AL530" s="143"/>
      <c r="AM530" s="319" t="s">
        <v>456</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3" t="s">
        <v>14</v>
      </c>
      <c r="AC534" s="563"/>
      <c r="AD534" s="563"/>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320</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315</v>
      </c>
      <c r="F538" s="161"/>
      <c r="G538" s="880" t="s">
        <v>204</v>
      </c>
      <c r="H538" s="111"/>
      <c r="I538" s="111"/>
      <c r="J538" s="881"/>
      <c r="K538" s="882"/>
      <c r="L538" s="882"/>
      <c r="M538" s="882"/>
      <c r="N538" s="882"/>
      <c r="O538" s="882"/>
      <c r="P538" s="882"/>
      <c r="Q538" s="882"/>
      <c r="R538" s="882"/>
      <c r="S538" s="882"/>
      <c r="T538" s="883"/>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884"/>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455</v>
      </c>
      <c r="AJ539" s="319"/>
      <c r="AK539" s="319"/>
      <c r="AL539" s="143"/>
      <c r="AM539" s="319" t="s">
        <v>456</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3" t="s">
        <v>176</v>
      </c>
      <c r="AC543" s="563"/>
      <c r="AD543" s="563"/>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455</v>
      </c>
      <c r="AJ544" s="319"/>
      <c r="AK544" s="319"/>
      <c r="AL544" s="143"/>
      <c r="AM544" s="319" t="s">
        <v>456</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3" t="s">
        <v>176</v>
      </c>
      <c r="AC548" s="563"/>
      <c r="AD548" s="563"/>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455</v>
      </c>
      <c r="AJ549" s="319"/>
      <c r="AK549" s="319"/>
      <c r="AL549" s="143"/>
      <c r="AM549" s="319" t="s">
        <v>456</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3" t="s">
        <v>176</v>
      </c>
      <c r="AC553" s="563"/>
      <c r="AD553" s="563"/>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455</v>
      </c>
      <c r="AJ554" s="319"/>
      <c r="AK554" s="319"/>
      <c r="AL554" s="143"/>
      <c r="AM554" s="319" t="s">
        <v>456</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3" t="s">
        <v>176</v>
      </c>
      <c r="AC558" s="563"/>
      <c r="AD558" s="563"/>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455</v>
      </c>
      <c r="AJ559" s="319"/>
      <c r="AK559" s="319"/>
      <c r="AL559" s="143"/>
      <c r="AM559" s="319" t="s">
        <v>456</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3" t="s">
        <v>176</v>
      </c>
      <c r="AC563" s="563"/>
      <c r="AD563" s="563"/>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455</v>
      </c>
      <c r="AJ564" s="319"/>
      <c r="AK564" s="319"/>
      <c r="AL564" s="143"/>
      <c r="AM564" s="319" t="s">
        <v>456</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3" t="s">
        <v>14</v>
      </c>
      <c r="AC568" s="563"/>
      <c r="AD568" s="563"/>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455</v>
      </c>
      <c r="AJ569" s="319"/>
      <c r="AK569" s="319"/>
      <c r="AL569" s="143"/>
      <c r="AM569" s="319" t="s">
        <v>456</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3" t="s">
        <v>14</v>
      </c>
      <c r="AC573" s="563"/>
      <c r="AD573" s="563"/>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455</v>
      </c>
      <c r="AJ574" s="319"/>
      <c r="AK574" s="319"/>
      <c r="AL574" s="143"/>
      <c r="AM574" s="319" t="s">
        <v>456</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3" t="s">
        <v>14</v>
      </c>
      <c r="AC578" s="563"/>
      <c r="AD578" s="563"/>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455</v>
      </c>
      <c r="AJ579" s="319"/>
      <c r="AK579" s="319"/>
      <c r="AL579" s="143"/>
      <c r="AM579" s="319" t="s">
        <v>456</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3" t="s">
        <v>14</v>
      </c>
      <c r="AC583" s="563"/>
      <c r="AD583" s="563"/>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455</v>
      </c>
      <c r="AJ584" s="319"/>
      <c r="AK584" s="319"/>
      <c r="AL584" s="143"/>
      <c r="AM584" s="319" t="s">
        <v>456</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3" t="s">
        <v>14</v>
      </c>
      <c r="AC588" s="563"/>
      <c r="AD588" s="563"/>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320</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314</v>
      </c>
      <c r="F592" s="161"/>
      <c r="G592" s="880" t="s">
        <v>204</v>
      </c>
      <c r="H592" s="111"/>
      <c r="I592" s="111"/>
      <c r="J592" s="881"/>
      <c r="K592" s="882"/>
      <c r="L592" s="882"/>
      <c r="M592" s="882"/>
      <c r="N592" s="882"/>
      <c r="O592" s="882"/>
      <c r="P592" s="882"/>
      <c r="Q592" s="882"/>
      <c r="R592" s="882"/>
      <c r="S592" s="882"/>
      <c r="T592" s="883"/>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884"/>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455</v>
      </c>
      <c r="AJ593" s="319"/>
      <c r="AK593" s="319"/>
      <c r="AL593" s="143"/>
      <c r="AM593" s="319" t="s">
        <v>456</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3" t="s">
        <v>176</v>
      </c>
      <c r="AC597" s="563"/>
      <c r="AD597" s="563"/>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455</v>
      </c>
      <c r="AJ598" s="319"/>
      <c r="AK598" s="319"/>
      <c r="AL598" s="143"/>
      <c r="AM598" s="319" t="s">
        <v>456</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3" t="s">
        <v>176</v>
      </c>
      <c r="AC602" s="563"/>
      <c r="AD602" s="563"/>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455</v>
      </c>
      <c r="AJ603" s="319"/>
      <c r="AK603" s="319"/>
      <c r="AL603" s="143"/>
      <c r="AM603" s="319" t="s">
        <v>456</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3" t="s">
        <v>176</v>
      </c>
      <c r="AC607" s="563"/>
      <c r="AD607" s="563"/>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455</v>
      </c>
      <c r="AJ608" s="319"/>
      <c r="AK608" s="319"/>
      <c r="AL608" s="143"/>
      <c r="AM608" s="319" t="s">
        <v>456</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3" t="s">
        <v>176</v>
      </c>
      <c r="AC612" s="563"/>
      <c r="AD612" s="563"/>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455</v>
      </c>
      <c r="AJ613" s="319"/>
      <c r="AK613" s="319"/>
      <c r="AL613" s="143"/>
      <c r="AM613" s="319" t="s">
        <v>456</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3" t="s">
        <v>176</v>
      </c>
      <c r="AC617" s="563"/>
      <c r="AD617" s="563"/>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455</v>
      </c>
      <c r="AJ618" s="319"/>
      <c r="AK618" s="319"/>
      <c r="AL618" s="143"/>
      <c r="AM618" s="319" t="s">
        <v>456</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3" t="s">
        <v>14</v>
      </c>
      <c r="AC622" s="563"/>
      <c r="AD622" s="563"/>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455</v>
      </c>
      <c r="AJ623" s="319"/>
      <c r="AK623" s="319"/>
      <c r="AL623" s="143"/>
      <c r="AM623" s="319" t="s">
        <v>456</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3" t="s">
        <v>14</v>
      </c>
      <c r="AC627" s="563"/>
      <c r="AD627" s="563"/>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455</v>
      </c>
      <c r="AJ628" s="319"/>
      <c r="AK628" s="319"/>
      <c r="AL628" s="143"/>
      <c r="AM628" s="319" t="s">
        <v>456</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3" t="s">
        <v>14</v>
      </c>
      <c r="AC632" s="563"/>
      <c r="AD632" s="563"/>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455</v>
      </c>
      <c r="AJ633" s="319"/>
      <c r="AK633" s="319"/>
      <c r="AL633" s="143"/>
      <c r="AM633" s="319" t="s">
        <v>456</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3" t="s">
        <v>14</v>
      </c>
      <c r="AC637" s="563"/>
      <c r="AD637" s="563"/>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455</v>
      </c>
      <c r="AJ638" s="319"/>
      <c r="AK638" s="319"/>
      <c r="AL638" s="143"/>
      <c r="AM638" s="319" t="s">
        <v>456</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3" t="s">
        <v>14</v>
      </c>
      <c r="AC642" s="563"/>
      <c r="AD642" s="563"/>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320</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315</v>
      </c>
      <c r="F646" s="161"/>
      <c r="G646" s="880" t="s">
        <v>204</v>
      </c>
      <c r="H646" s="111"/>
      <c r="I646" s="111"/>
      <c r="J646" s="881"/>
      <c r="K646" s="882"/>
      <c r="L646" s="882"/>
      <c r="M646" s="882"/>
      <c r="N646" s="882"/>
      <c r="O646" s="882"/>
      <c r="P646" s="882"/>
      <c r="Q646" s="882"/>
      <c r="R646" s="882"/>
      <c r="S646" s="882"/>
      <c r="T646" s="883"/>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884"/>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455</v>
      </c>
      <c r="AJ647" s="319"/>
      <c r="AK647" s="319"/>
      <c r="AL647" s="143"/>
      <c r="AM647" s="319" t="s">
        <v>456</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3" t="s">
        <v>176</v>
      </c>
      <c r="AC651" s="563"/>
      <c r="AD651" s="563"/>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455</v>
      </c>
      <c r="AJ652" s="319"/>
      <c r="AK652" s="319"/>
      <c r="AL652" s="143"/>
      <c r="AM652" s="319" t="s">
        <v>456</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3" t="s">
        <v>176</v>
      </c>
      <c r="AC656" s="563"/>
      <c r="AD656" s="563"/>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455</v>
      </c>
      <c r="AJ657" s="319"/>
      <c r="AK657" s="319"/>
      <c r="AL657" s="143"/>
      <c r="AM657" s="319" t="s">
        <v>456</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3" t="s">
        <v>176</v>
      </c>
      <c r="AC661" s="563"/>
      <c r="AD661" s="563"/>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455</v>
      </c>
      <c r="AJ662" s="319"/>
      <c r="AK662" s="319"/>
      <c r="AL662" s="143"/>
      <c r="AM662" s="319" t="s">
        <v>456</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3" t="s">
        <v>176</v>
      </c>
      <c r="AC666" s="563"/>
      <c r="AD666" s="563"/>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455</v>
      </c>
      <c r="AJ667" s="319"/>
      <c r="AK667" s="319"/>
      <c r="AL667" s="143"/>
      <c r="AM667" s="319" t="s">
        <v>456</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3" t="s">
        <v>176</v>
      </c>
      <c r="AC671" s="563"/>
      <c r="AD671" s="563"/>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455</v>
      </c>
      <c r="AJ672" s="319"/>
      <c r="AK672" s="319"/>
      <c r="AL672" s="143"/>
      <c r="AM672" s="319" t="s">
        <v>456</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3" t="s">
        <v>14</v>
      </c>
      <c r="AC676" s="563"/>
      <c r="AD676" s="563"/>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455</v>
      </c>
      <c r="AJ677" s="319"/>
      <c r="AK677" s="319"/>
      <c r="AL677" s="143"/>
      <c r="AM677" s="319" t="s">
        <v>456</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3" t="s">
        <v>14</v>
      </c>
      <c r="AC681" s="563"/>
      <c r="AD681" s="563"/>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455</v>
      </c>
      <c r="AJ682" s="319"/>
      <c r="AK682" s="319"/>
      <c r="AL682" s="143"/>
      <c r="AM682" s="319" t="s">
        <v>456</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3" t="s">
        <v>14</v>
      </c>
      <c r="AC686" s="563"/>
      <c r="AD686" s="563"/>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455</v>
      </c>
      <c r="AJ687" s="319"/>
      <c r="AK687" s="319"/>
      <c r="AL687" s="143"/>
      <c r="AM687" s="319" t="s">
        <v>456</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3" t="s">
        <v>14</v>
      </c>
      <c r="AC691" s="563"/>
      <c r="AD691" s="563"/>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455</v>
      </c>
      <c r="AJ692" s="319"/>
      <c r="AK692" s="319"/>
      <c r="AL692" s="143"/>
      <c r="AM692" s="319" t="s">
        <v>456</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3" t="s">
        <v>14</v>
      </c>
      <c r="AC696" s="563"/>
      <c r="AD696" s="563"/>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customHeight="1" x14ac:dyDescent="0.15">
      <c r="A697" s="175"/>
      <c r="B697" s="172"/>
      <c r="C697" s="166"/>
      <c r="D697" s="172"/>
      <c r="E697" s="110" t="s">
        <v>320</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1</v>
      </c>
    </row>
    <row r="698" spans="1:51" ht="10.5" customHeight="1" x14ac:dyDescent="0.15">
      <c r="A698" s="175"/>
      <c r="B698" s="172"/>
      <c r="C698" s="166"/>
      <c r="D698" s="172"/>
      <c r="E698" s="113" t="s">
        <v>674</v>
      </c>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1</v>
      </c>
    </row>
    <row r="699" spans="1:51" ht="10.5" customHeight="1" thickBot="1" x14ac:dyDescent="0.2">
      <c r="A699" s="176"/>
      <c r="B699" s="177"/>
      <c r="C699" s="914"/>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1</v>
      </c>
    </row>
    <row r="700" spans="1:51" ht="27" customHeight="1" x14ac:dyDescent="0.15">
      <c r="A700" s="888" t="s">
        <v>46</v>
      </c>
      <c r="B700" s="889"/>
      <c r="C700" s="889"/>
      <c r="D700" s="889"/>
      <c r="E700" s="889"/>
      <c r="F700" s="889"/>
      <c r="G700" s="889"/>
      <c r="H700" s="889"/>
      <c r="I700" s="889"/>
      <c r="J700" s="889"/>
      <c r="K700" s="889"/>
      <c r="L700" s="889"/>
      <c r="M700" s="889"/>
      <c r="N700" s="889"/>
      <c r="O700" s="889"/>
      <c r="P700" s="889"/>
      <c r="Q700" s="889"/>
      <c r="R700" s="889"/>
      <c r="S700" s="889"/>
      <c r="T700" s="889"/>
      <c r="U700" s="889"/>
      <c r="V700" s="889"/>
      <c r="W700" s="889"/>
      <c r="X700" s="889"/>
      <c r="Y700" s="889"/>
      <c r="Z700" s="889"/>
      <c r="AA700" s="889"/>
      <c r="AB700" s="889"/>
      <c r="AC700" s="889"/>
      <c r="AD700" s="889"/>
      <c r="AE700" s="889"/>
      <c r="AF700" s="889"/>
      <c r="AG700" s="889"/>
      <c r="AH700" s="889"/>
      <c r="AI700" s="889"/>
      <c r="AJ700" s="889"/>
      <c r="AK700" s="889"/>
      <c r="AL700" s="889"/>
      <c r="AM700" s="889"/>
      <c r="AN700" s="889"/>
      <c r="AO700" s="889"/>
      <c r="AP700" s="889"/>
      <c r="AQ700" s="889"/>
      <c r="AR700" s="889"/>
      <c r="AS700" s="889"/>
      <c r="AT700" s="889"/>
      <c r="AU700" s="889"/>
      <c r="AV700" s="889"/>
      <c r="AW700" s="889"/>
      <c r="AX700" s="890"/>
    </row>
    <row r="701" spans="1:51" ht="27" customHeight="1" x14ac:dyDescent="0.15">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05" t="s">
        <v>30</v>
      </c>
      <c r="AH701" s="361"/>
      <c r="AI701" s="361"/>
      <c r="AJ701" s="361"/>
      <c r="AK701" s="361"/>
      <c r="AL701" s="361"/>
      <c r="AM701" s="361"/>
      <c r="AN701" s="361"/>
      <c r="AO701" s="361"/>
      <c r="AP701" s="361"/>
      <c r="AQ701" s="361"/>
      <c r="AR701" s="361"/>
      <c r="AS701" s="361"/>
      <c r="AT701" s="361"/>
      <c r="AU701" s="361"/>
      <c r="AV701" s="361"/>
      <c r="AW701" s="361"/>
      <c r="AX701" s="806"/>
    </row>
    <row r="702" spans="1:51" ht="65.25" customHeight="1" x14ac:dyDescent="0.15">
      <c r="A702" s="851" t="s">
        <v>139</v>
      </c>
      <c r="B702" s="852"/>
      <c r="C702" s="692" t="s">
        <v>140</v>
      </c>
      <c r="D702" s="693"/>
      <c r="E702" s="693"/>
      <c r="F702" s="693"/>
      <c r="G702" s="693"/>
      <c r="H702" s="693"/>
      <c r="I702" s="693"/>
      <c r="J702" s="693"/>
      <c r="K702" s="693"/>
      <c r="L702" s="693"/>
      <c r="M702" s="693"/>
      <c r="N702" s="693"/>
      <c r="O702" s="693"/>
      <c r="P702" s="693"/>
      <c r="Q702" s="693"/>
      <c r="R702" s="693"/>
      <c r="S702" s="693"/>
      <c r="T702" s="693"/>
      <c r="U702" s="693"/>
      <c r="V702" s="693"/>
      <c r="W702" s="693"/>
      <c r="X702" s="693"/>
      <c r="Y702" s="693"/>
      <c r="Z702" s="693"/>
      <c r="AA702" s="693"/>
      <c r="AB702" s="693"/>
      <c r="AC702" s="694"/>
      <c r="AD702" s="326" t="s">
        <v>672</v>
      </c>
      <c r="AE702" s="327"/>
      <c r="AF702" s="327"/>
      <c r="AG702" s="364" t="s">
        <v>713</v>
      </c>
      <c r="AH702" s="365"/>
      <c r="AI702" s="365"/>
      <c r="AJ702" s="365"/>
      <c r="AK702" s="365"/>
      <c r="AL702" s="365"/>
      <c r="AM702" s="365"/>
      <c r="AN702" s="365"/>
      <c r="AO702" s="365"/>
      <c r="AP702" s="365"/>
      <c r="AQ702" s="365"/>
      <c r="AR702" s="365"/>
      <c r="AS702" s="365"/>
      <c r="AT702" s="365"/>
      <c r="AU702" s="365"/>
      <c r="AV702" s="365"/>
      <c r="AW702" s="365"/>
      <c r="AX702" s="366"/>
    </row>
    <row r="703" spans="1:51" ht="73.5" customHeight="1" x14ac:dyDescent="0.15">
      <c r="A703" s="853"/>
      <c r="B703" s="854"/>
      <c r="C703" s="797" t="s">
        <v>36</v>
      </c>
      <c r="D703" s="798"/>
      <c r="E703" s="798"/>
      <c r="F703" s="798"/>
      <c r="G703" s="798"/>
      <c r="H703" s="798"/>
      <c r="I703" s="798"/>
      <c r="J703" s="798"/>
      <c r="K703" s="798"/>
      <c r="L703" s="798"/>
      <c r="M703" s="798"/>
      <c r="N703" s="798"/>
      <c r="O703" s="798"/>
      <c r="P703" s="798"/>
      <c r="Q703" s="798"/>
      <c r="R703" s="798"/>
      <c r="S703" s="798"/>
      <c r="T703" s="798"/>
      <c r="U703" s="798"/>
      <c r="V703" s="798"/>
      <c r="W703" s="798"/>
      <c r="X703" s="798"/>
      <c r="Y703" s="798"/>
      <c r="Z703" s="798"/>
      <c r="AA703" s="798"/>
      <c r="AB703" s="798"/>
      <c r="AC703" s="371"/>
      <c r="AD703" s="307" t="s">
        <v>672</v>
      </c>
      <c r="AE703" s="308"/>
      <c r="AF703" s="308"/>
      <c r="AG703" s="89" t="s">
        <v>714</v>
      </c>
      <c r="AH703" s="90"/>
      <c r="AI703" s="90"/>
      <c r="AJ703" s="90"/>
      <c r="AK703" s="90"/>
      <c r="AL703" s="90"/>
      <c r="AM703" s="90"/>
      <c r="AN703" s="90"/>
      <c r="AO703" s="90"/>
      <c r="AP703" s="90"/>
      <c r="AQ703" s="90"/>
      <c r="AR703" s="90"/>
      <c r="AS703" s="90"/>
      <c r="AT703" s="90"/>
      <c r="AU703" s="90"/>
      <c r="AV703" s="90"/>
      <c r="AW703" s="90"/>
      <c r="AX703" s="91"/>
    </row>
    <row r="704" spans="1:51" ht="48.75" customHeight="1" x14ac:dyDescent="0.15">
      <c r="A704" s="855"/>
      <c r="B704" s="856"/>
      <c r="C704" s="799" t="s">
        <v>141</v>
      </c>
      <c r="D704" s="800"/>
      <c r="E704" s="800"/>
      <c r="F704" s="800"/>
      <c r="G704" s="800"/>
      <c r="H704" s="800"/>
      <c r="I704" s="800"/>
      <c r="J704" s="800"/>
      <c r="K704" s="800"/>
      <c r="L704" s="800"/>
      <c r="M704" s="800"/>
      <c r="N704" s="800"/>
      <c r="O704" s="800"/>
      <c r="P704" s="800"/>
      <c r="Q704" s="800"/>
      <c r="R704" s="800"/>
      <c r="S704" s="800"/>
      <c r="T704" s="800"/>
      <c r="U704" s="800"/>
      <c r="V704" s="800"/>
      <c r="W704" s="800"/>
      <c r="X704" s="800"/>
      <c r="Y704" s="800"/>
      <c r="Z704" s="800"/>
      <c r="AA704" s="800"/>
      <c r="AB704" s="800"/>
      <c r="AC704" s="801"/>
      <c r="AD704" s="766" t="s">
        <v>672</v>
      </c>
      <c r="AE704" s="767"/>
      <c r="AF704" s="767"/>
      <c r="AG704" s="153" t="s">
        <v>715</v>
      </c>
      <c r="AH704" s="96"/>
      <c r="AI704" s="96"/>
      <c r="AJ704" s="96"/>
      <c r="AK704" s="96"/>
      <c r="AL704" s="96"/>
      <c r="AM704" s="96"/>
      <c r="AN704" s="96"/>
      <c r="AO704" s="96"/>
      <c r="AP704" s="96"/>
      <c r="AQ704" s="96"/>
      <c r="AR704" s="96"/>
      <c r="AS704" s="96"/>
      <c r="AT704" s="96"/>
      <c r="AU704" s="96"/>
      <c r="AV704" s="96"/>
      <c r="AW704" s="96"/>
      <c r="AX704" s="154"/>
    </row>
    <row r="705" spans="1:50" ht="39.950000000000003" customHeight="1" x14ac:dyDescent="0.15">
      <c r="A705" s="624" t="s">
        <v>38</v>
      </c>
      <c r="B705" s="625"/>
      <c r="C705" s="802" t="s">
        <v>40</v>
      </c>
      <c r="D705" s="803"/>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804"/>
      <c r="AD705" s="698" t="s">
        <v>672</v>
      </c>
      <c r="AE705" s="699"/>
      <c r="AF705" s="699"/>
      <c r="AG705" s="113" t="s">
        <v>743</v>
      </c>
      <c r="AH705" s="93"/>
      <c r="AI705" s="93"/>
      <c r="AJ705" s="93"/>
      <c r="AK705" s="93"/>
      <c r="AL705" s="93"/>
      <c r="AM705" s="93"/>
      <c r="AN705" s="93"/>
      <c r="AO705" s="93"/>
      <c r="AP705" s="93"/>
      <c r="AQ705" s="93"/>
      <c r="AR705" s="93"/>
      <c r="AS705" s="93"/>
      <c r="AT705" s="93"/>
      <c r="AU705" s="93"/>
      <c r="AV705" s="93"/>
      <c r="AW705" s="93"/>
      <c r="AX705" s="114"/>
    </row>
    <row r="706" spans="1:50" ht="39.950000000000003" customHeight="1" x14ac:dyDescent="0.15">
      <c r="A706" s="626"/>
      <c r="B706" s="627"/>
      <c r="C706" s="778"/>
      <c r="D706" s="779"/>
      <c r="E706" s="714" t="s">
        <v>293</v>
      </c>
      <c r="F706" s="715"/>
      <c r="G706" s="715"/>
      <c r="H706" s="715"/>
      <c r="I706" s="715"/>
      <c r="J706" s="715"/>
      <c r="K706" s="715"/>
      <c r="L706" s="715"/>
      <c r="M706" s="715"/>
      <c r="N706" s="715"/>
      <c r="O706" s="715"/>
      <c r="P706" s="715"/>
      <c r="Q706" s="715"/>
      <c r="R706" s="715"/>
      <c r="S706" s="715"/>
      <c r="T706" s="715"/>
      <c r="U706" s="715"/>
      <c r="V706" s="715"/>
      <c r="W706" s="715"/>
      <c r="X706" s="715"/>
      <c r="Y706" s="715"/>
      <c r="Z706" s="715"/>
      <c r="AA706" s="715"/>
      <c r="AB706" s="715"/>
      <c r="AC706" s="716"/>
      <c r="AD706" s="307" t="s">
        <v>737</v>
      </c>
      <c r="AE706" s="308"/>
      <c r="AF706" s="647"/>
      <c r="AG706" s="153"/>
      <c r="AH706" s="96"/>
      <c r="AI706" s="96"/>
      <c r="AJ706" s="96"/>
      <c r="AK706" s="96"/>
      <c r="AL706" s="96"/>
      <c r="AM706" s="96"/>
      <c r="AN706" s="96"/>
      <c r="AO706" s="96"/>
      <c r="AP706" s="96"/>
      <c r="AQ706" s="96"/>
      <c r="AR706" s="96"/>
      <c r="AS706" s="96"/>
      <c r="AT706" s="96"/>
      <c r="AU706" s="96"/>
      <c r="AV706" s="96"/>
      <c r="AW706" s="96"/>
      <c r="AX706" s="154"/>
    </row>
    <row r="707" spans="1:50" ht="39.950000000000003" customHeight="1" x14ac:dyDescent="0.15">
      <c r="A707" s="626"/>
      <c r="B707" s="627"/>
      <c r="C707" s="780"/>
      <c r="D707" s="781"/>
      <c r="E707" s="717" t="s">
        <v>239</v>
      </c>
      <c r="F707" s="718"/>
      <c r="G707" s="718"/>
      <c r="H707" s="718"/>
      <c r="I707" s="718"/>
      <c r="J707" s="718"/>
      <c r="K707" s="718"/>
      <c r="L707" s="718"/>
      <c r="M707" s="718"/>
      <c r="N707" s="718"/>
      <c r="O707" s="718"/>
      <c r="P707" s="718"/>
      <c r="Q707" s="718"/>
      <c r="R707" s="718"/>
      <c r="S707" s="718"/>
      <c r="T707" s="718"/>
      <c r="U707" s="718"/>
      <c r="V707" s="718"/>
      <c r="W707" s="718"/>
      <c r="X707" s="718"/>
      <c r="Y707" s="718"/>
      <c r="Z707" s="718"/>
      <c r="AA707" s="718"/>
      <c r="AB707" s="718"/>
      <c r="AC707" s="719"/>
      <c r="AD707" s="816" t="s">
        <v>675</v>
      </c>
      <c r="AE707" s="817"/>
      <c r="AF707" s="817"/>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26"/>
      <c r="B708" s="628"/>
      <c r="C708" s="794" t="s">
        <v>41</v>
      </c>
      <c r="D708" s="795"/>
      <c r="E708" s="795"/>
      <c r="F708" s="795"/>
      <c r="G708" s="795"/>
      <c r="H708" s="795"/>
      <c r="I708" s="795"/>
      <c r="J708" s="795"/>
      <c r="K708" s="795"/>
      <c r="L708" s="795"/>
      <c r="M708" s="795"/>
      <c r="N708" s="795"/>
      <c r="O708" s="795"/>
      <c r="P708" s="795"/>
      <c r="Q708" s="795"/>
      <c r="R708" s="795"/>
      <c r="S708" s="795"/>
      <c r="T708" s="795"/>
      <c r="U708" s="795"/>
      <c r="V708" s="795"/>
      <c r="W708" s="795"/>
      <c r="X708" s="795"/>
      <c r="Y708" s="795"/>
      <c r="Z708" s="795"/>
      <c r="AA708" s="795"/>
      <c r="AB708" s="795"/>
      <c r="AC708" s="795"/>
      <c r="AD708" s="588" t="s">
        <v>676</v>
      </c>
      <c r="AE708" s="589"/>
      <c r="AF708" s="589"/>
      <c r="AG708" s="726" t="s">
        <v>716</v>
      </c>
      <c r="AH708" s="727"/>
      <c r="AI708" s="727"/>
      <c r="AJ708" s="727"/>
      <c r="AK708" s="727"/>
      <c r="AL708" s="727"/>
      <c r="AM708" s="727"/>
      <c r="AN708" s="727"/>
      <c r="AO708" s="727"/>
      <c r="AP708" s="727"/>
      <c r="AQ708" s="727"/>
      <c r="AR708" s="727"/>
      <c r="AS708" s="727"/>
      <c r="AT708" s="727"/>
      <c r="AU708" s="727"/>
      <c r="AV708" s="727"/>
      <c r="AW708" s="727"/>
      <c r="AX708" s="728"/>
    </row>
    <row r="709" spans="1:50" ht="26.25" customHeight="1" x14ac:dyDescent="0.15">
      <c r="A709" s="626"/>
      <c r="B709" s="628"/>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7" t="s">
        <v>672</v>
      </c>
      <c r="AE709" s="308"/>
      <c r="AF709" s="308"/>
      <c r="AG709" s="89" t="s">
        <v>717</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6"/>
      <c r="B710" s="628"/>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7" t="s">
        <v>672</v>
      </c>
      <c r="AE710" s="308"/>
      <c r="AF710" s="308"/>
      <c r="AG710" s="89" t="s">
        <v>718</v>
      </c>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15">
      <c r="A711" s="626"/>
      <c r="B711" s="628"/>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7"/>
      <c r="AD711" s="307" t="s">
        <v>672</v>
      </c>
      <c r="AE711" s="308"/>
      <c r="AF711" s="308"/>
      <c r="AG711" s="89" t="s">
        <v>717</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26"/>
      <c r="B712" s="628"/>
      <c r="C712" s="370" t="s">
        <v>264</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7"/>
      <c r="AD712" s="766" t="s">
        <v>676</v>
      </c>
      <c r="AE712" s="767"/>
      <c r="AF712" s="767"/>
      <c r="AG712" s="791" t="s">
        <v>716</v>
      </c>
      <c r="AH712" s="792"/>
      <c r="AI712" s="792"/>
      <c r="AJ712" s="792"/>
      <c r="AK712" s="792"/>
      <c r="AL712" s="792"/>
      <c r="AM712" s="792"/>
      <c r="AN712" s="792"/>
      <c r="AO712" s="792"/>
      <c r="AP712" s="792"/>
      <c r="AQ712" s="792"/>
      <c r="AR712" s="792"/>
      <c r="AS712" s="792"/>
      <c r="AT712" s="792"/>
      <c r="AU712" s="792"/>
      <c r="AV712" s="792"/>
      <c r="AW712" s="792"/>
      <c r="AX712" s="793"/>
    </row>
    <row r="713" spans="1:50" ht="26.25" customHeight="1" x14ac:dyDescent="0.15">
      <c r="A713" s="626"/>
      <c r="B713" s="628"/>
      <c r="C713" s="929" t="s">
        <v>265</v>
      </c>
      <c r="D713" s="930"/>
      <c r="E713" s="930"/>
      <c r="F713" s="930"/>
      <c r="G713" s="930"/>
      <c r="H713" s="930"/>
      <c r="I713" s="930"/>
      <c r="J713" s="930"/>
      <c r="K713" s="930"/>
      <c r="L713" s="930"/>
      <c r="M713" s="930"/>
      <c r="N713" s="930"/>
      <c r="O713" s="930"/>
      <c r="P713" s="930"/>
      <c r="Q713" s="930"/>
      <c r="R713" s="930"/>
      <c r="S713" s="930"/>
      <c r="T713" s="930"/>
      <c r="U713" s="930"/>
      <c r="V713" s="930"/>
      <c r="W713" s="930"/>
      <c r="X713" s="930"/>
      <c r="Y713" s="930"/>
      <c r="Z713" s="930"/>
      <c r="AA713" s="930"/>
      <c r="AB713" s="930"/>
      <c r="AC713" s="931"/>
      <c r="AD713" s="307" t="s">
        <v>676</v>
      </c>
      <c r="AE713" s="308"/>
      <c r="AF713" s="647"/>
      <c r="AG713" s="89" t="s">
        <v>716</v>
      </c>
      <c r="AH713" s="90"/>
      <c r="AI713" s="90"/>
      <c r="AJ713" s="90"/>
      <c r="AK713" s="90"/>
      <c r="AL713" s="90"/>
      <c r="AM713" s="90"/>
      <c r="AN713" s="90"/>
      <c r="AO713" s="90"/>
      <c r="AP713" s="90"/>
      <c r="AQ713" s="90"/>
      <c r="AR713" s="90"/>
      <c r="AS713" s="90"/>
      <c r="AT713" s="90"/>
      <c r="AU713" s="90"/>
      <c r="AV713" s="90"/>
      <c r="AW713" s="90"/>
      <c r="AX713" s="91"/>
    </row>
    <row r="714" spans="1:50" ht="54" customHeight="1" x14ac:dyDescent="0.15">
      <c r="A714" s="629"/>
      <c r="B714" s="630"/>
      <c r="C714" s="631" t="s">
        <v>243</v>
      </c>
      <c r="D714" s="632"/>
      <c r="E714" s="632"/>
      <c r="F714" s="632"/>
      <c r="G714" s="632"/>
      <c r="H714" s="632"/>
      <c r="I714" s="632"/>
      <c r="J714" s="632"/>
      <c r="K714" s="632"/>
      <c r="L714" s="632"/>
      <c r="M714" s="632"/>
      <c r="N714" s="632"/>
      <c r="O714" s="632"/>
      <c r="P714" s="632"/>
      <c r="Q714" s="632"/>
      <c r="R714" s="632"/>
      <c r="S714" s="632"/>
      <c r="T714" s="632"/>
      <c r="U714" s="632"/>
      <c r="V714" s="632"/>
      <c r="W714" s="632"/>
      <c r="X714" s="632"/>
      <c r="Y714" s="632"/>
      <c r="Z714" s="632"/>
      <c r="AA714" s="632"/>
      <c r="AB714" s="632"/>
      <c r="AC714" s="633"/>
      <c r="AD714" s="788" t="s">
        <v>672</v>
      </c>
      <c r="AE714" s="789"/>
      <c r="AF714" s="790"/>
      <c r="AG714" s="720" t="s">
        <v>719</v>
      </c>
      <c r="AH714" s="721"/>
      <c r="AI714" s="721"/>
      <c r="AJ714" s="721"/>
      <c r="AK714" s="721"/>
      <c r="AL714" s="721"/>
      <c r="AM714" s="721"/>
      <c r="AN714" s="721"/>
      <c r="AO714" s="721"/>
      <c r="AP714" s="721"/>
      <c r="AQ714" s="721"/>
      <c r="AR714" s="721"/>
      <c r="AS714" s="721"/>
      <c r="AT714" s="721"/>
      <c r="AU714" s="721"/>
      <c r="AV714" s="721"/>
      <c r="AW714" s="721"/>
      <c r="AX714" s="722"/>
    </row>
    <row r="715" spans="1:50" ht="27" customHeight="1" x14ac:dyDescent="0.15">
      <c r="A715" s="624" t="s">
        <v>39</v>
      </c>
      <c r="B715" s="768"/>
      <c r="C715" s="769" t="s">
        <v>244</v>
      </c>
      <c r="D715" s="770"/>
      <c r="E715" s="770"/>
      <c r="F715" s="770"/>
      <c r="G715" s="770"/>
      <c r="H715" s="770"/>
      <c r="I715" s="770"/>
      <c r="J715" s="770"/>
      <c r="K715" s="770"/>
      <c r="L715" s="770"/>
      <c r="M715" s="770"/>
      <c r="N715" s="770"/>
      <c r="O715" s="770"/>
      <c r="P715" s="770"/>
      <c r="Q715" s="770"/>
      <c r="R715" s="770"/>
      <c r="S715" s="770"/>
      <c r="T715" s="770"/>
      <c r="U715" s="770"/>
      <c r="V715" s="770"/>
      <c r="W715" s="770"/>
      <c r="X715" s="770"/>
      <c r="Y715" s="770"/>
      <c r="Z715" s="770"/>
      <c r="AA715" s="770"/>
      <c r="AB715" s="770"/>
      <c r="AC715" s="771"/>
      <c r="AD715" s="588" t="s">
        <v>676</v>
      </c>
      <c r="AE715" s="589"/>
      <c r="AF715" s="640"/>
      <c r="AG715" s="726" t="s">
        <v>716</v>
      </c>
      <c r="AH715" s="727"/>
      <c r="AI715" s="727"/>
      <c r="AJ715" s="727"/>
      <c r="AK715" s="727"/>
      <c r="AL715" s="727"/>
      <c r="AM715" s="727"/>
      <c r="AN715" s="727"/>
      <c r="AO715" s="727"/>
      <c r="AP715" s="727"/>
      <c r="AQ715" s="727"/>
      <c r="AR715" s="727"/>
      <c r="AS715" s="727"/>
      <c r="AT715" s="727"/>
      <c r="AU715" s="727"/>
      <c r="AV715" s="727"/>
      <c r="AW715" s="727"/>
      <c r="AX715" s="728"/>
    </row>
    <row r="716" spans="1:50" ht="35.25" customHeight="1" x14ac:dyDescent="0.15">
      <c r="A716" s="626"/>
      <c r="B716" s="628"/>
      <c r="C716" s="604" t="s">
        <v>44</v>
      </c>
      <c r="D716" s="605"/>
      <c r="E716" s="605"/>
      <c r="F716" s="605"/>
      <c r="G716" s="605"/>
      <c r="H716" s="605"/>
      <c r="I716" s="605"/>
      <c r="J716" s="605"/>
      <c r="K716" s="605"/>
      <c r="L716" s="605"/>
      <c r="M716" s="605"/>
      <c r="N716" s="605"/>
      <c r="O716" s="605"/>
      <c r="P716" s="605"/>
      <c r="Q716" s="605"/>
      <c r="R716" s="605"/>
      <c r="S716" s="605"/>
      <c r="T716" s="605"/>
      <c r="U716" s="605"/>
      <c r="V716" s="605"/>
      <c r="W716" s="605"/>
      <c r="X716" s="605"/>
      <c r="Y716" s="605"/>
      <c r="Z716" s="605"/>
      <c r="AA716" s="605"/>
      <c r="AB716" s="605"/>
      <c r="AC716" s="606"/>
      <c r="AD716" s="610" t="s">
        <v>676</v>
      </c>
      <c r="AE716" s="611"/>
      <c r="AF716" s="611"/>
      <c r="AG716" s="89" t="s">
        <v>716</v>
      </c>
      <c r="AH716" s="90"/>
      <c r="AI716" s="90"/>
      <c r="AJ716" s="90"/>
      <c r="AK716" s="90"/>
      <c r="AL716" s="90"/>
      <c r="AM716" s="90"/>
      <c r="AN716" s="90"/>
      <c r="AO716" s="90"/>
      <c r="AP716" s="90"/>
      <c r="AQ716" s="90"/>
      <c r="AR716" s="90"/>
      <c r="AS716" s="90"/>
      <c r="AT716" s="90"/>
      <c r="AU716" s="90"/>
      <c r="AV716" s="90"/>
      <c r="AW716" s="90"/>
      <c r="AX716" s="91"/>
    </row>
    <row r="717" spans="1:50" ht="75" customHeight="1" x14ac:dyDescent="0.15">
      <c r="A717" s="626"/>
      <c r="B717" s="628"/>
      <c r="C717" s="370" t="s">
        <v>195</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7" t="s">
        <v>672</v>
      </c>
      <c r="AE717" s="308"/>
      <c r="AF717" s="308"/>
      <c r="AG717" s="89" t="s">
        <v>733</v>
      </c>
      <c r="AH717" s="90"/>
      <c r="AI717" s="90"/>
      <c r="AJ717" s="90"/>
      <c r="AK717" s="90"/>
      <c r="AL717" s="90"/>
      <c r="AM717" s="90"/>
      <c r="AN717" s="90"/>
      <c r="AO717" s="90"/>
      <c r="AP717" s="90"/>
      <c r="AQ717" s="90"/>
      <c r="AR717" s="90"/>
      <c r="AS717" s="90"/>
      <c r="AT717" s="90"/>
      <c r="AU717" s="90"/>
      <c r="AV717" s="90"/>
      <c r="AW717" s="90"/>
      <c r="AX717" s="91"/>
    </row>
    <row r="718" spans="1:50" ht="45.75" customHeight="1" x14ac:dyDescent="0.15">
      <c r="A718" s="629"/>
      <c r="B718" s="630"/>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7" t="s">
        <v>672</v>
      </c>
      <c r="AE718" s="308"/>
      <c r="AF718" s="308"/>
      <c r="AG718" s="115" t="s">
        <v>720</v>
      </c>
      <c r="AH718" s="99"/>
      <c r="AI718" s="99"/>
      <c r="AJ718" s="99"/>
      <c r="AK718" s="99"/>
      <c r="AL718" s="99"/>
      <c r="AM718" s="99"/>
      <c r="AN718" s="99"/>
      <c r="AO718" s="99"/>
      <c r="AP718" s="99"/>
      <c r="AQ718" s="99"/>
      <c r="AR718" s="99"/>
      <c r="AS718" s="99"/>
      <c r="AT718" s="99"/>
      <c r="AU718" s="99"/>
      <c r="AV718" s="99"/>
      <c r="AW718" s="99"/>
      <c r="AX718" s="116"/>
    </row>
    <row r="719" spans="1:50" ht="196.5" customHeight="1" x14ac:dyDescent="0.15">
      <c r="A719" s="760" t="s">
        <v>57</v>
      </c>
      <c r="B719" s="761"/>
      <c r="C719" s="607" t="s">
        <v>143</v>
      </c>
      <c r="D719" s="608"/>
      <c r="E719" s="608"/>
      <c r="F719" s="608"/>
      <c r="G719" s="608"/>
      <c r="H719" s="608"/>
      <c r="I719" s="608"/>
      <c r="J719" s="608"/>
      <c r="K719" s="608"/>
      <c r="L719" s="608"/>
      <c r="M719" s="608"/>
      <c r="N719" s="608"/>
      <c r="O719" s="608"/>
      <c r="P719" s="608"/>
      <c r="Q719" s="608"/>
      <c r="R719" s="608"/>
      <c r="S719" s="608"/>
      <c r="T719" s="608"/>
      <c r="U719" s="608"/>
      <c r="V719" s="608"/>
      <c r="W719" s="608"/>
      <c r="X719" s="608"/>
      <c r="Y719" s="608"/>
      <c r="Z719" s="608"/>
      <c r="AA719" s="608"/>
      <c r="AB719" s="608"/>
      <c r="AC719" s="609"/>
      <c r="AD719" s="588" t="s">
        <v>672</v>
      </c>
      <c r="AE719" s="589"/>
      <c r="AF719" s="589"/>
      <c r="AG719" s="113" t="s">
        <v>722</v>
      </c>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2"/>
      <c r="B720" s="763"/>
      <c r="C720" s="284" t="s">
        <v>257</v>
      </c>
      <c r="D720" s="282"/>
      <c r="E720" s="282"/>
      <c r="F720" s="285"/>
      <c r="G720" s="281" t="s">
        <v>258</v>
      </c>
      <c r="H720" s="282"/>
      <c r="I720" s="282"/>
      <c r="J720" s="282"/>
      <c r="K720" s="282"/>
      <c r="L720" s="282"/>
      <c r="M720" s="282"/>
      <c r="N720" s="281" t="s">
        <v>261</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2"/>
      <c r="B721" s="763"/>
      <c r="C721" s="278" t="s">
        <v>622</v>
      </c>
      <c r="D721" s="279"/>
      <c r="E721" s="279"/>
      <c r="F721" s="280"/>
      <c r="G721" s="269">
        <v>20</v>
      </c>
      <c r="H721" s="270"/>
      <c r="I721" s="63" t="str">
        <f>IF(OR(G721="　", G721=""), "", "-")</f>
        <v>-</v>
      </c>
      <c r="J721" s="273">
        <v>439</v>
      </c>
      <c r="K721" s="273"/>
      <c r="L721" s="63" t="str">
        <f>IF(M721="","","-")</f>
        <v/>
      </c>
      <c r="M721" s="64"/>
      <c r="N721" s="286" t="s">
        <v>662</v>
      </c>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customHeight="1" x14ac:dyDescent="0.15">
      <c r="A722" s="762"/>
      <c r="B722" s="763"/>
      <c r="C722" s="278" t="s">
        <v>622</v>
      </c>
      <c r="D722" s="279"/>
      <c r="E722" s="279"/>
      <c r="F722" s="280"/>
      <c r="G722" s="269">
        <v>20</v>
      </c>
      <c r="H722" s="270"/>
      <c r="I722" s="63" t="str">
        <f t="shared" ref="I722:I725" si="113">IF(OR(G722="　", G722=""), "", "-")</f>
        <v>-</v>
      </c>
      <c r="J722" s="273">
        <v>440</v>
      </c>
      <c r="K722" s="273"/>
      <c r="L722" s="63" t="str">
        <f t="shared" ref="L722:L725" si="114">IF(M722="","","-")</f>
        <v/>
      </c>
      <c r="M722" s="64"/>
      <c r="N722" s="286" t="s">
        <v>663</v>
      </c>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62"/>
      <c r="B723" s="763"/>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62"/>
      <c r="B724" s="763"/>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15">
      <c r="A725" s="764"/>
      <c r="B725" s="765"/>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45" customHeight="1" x14ac:dyDescent="0.15">
      <c r="A726" s="624" t="s">
        <v>47</v>
      </c>
      <c r="B726" s="783"/>
      <c r="C726" s="796" t="s">
        <v>52</v>
      </c>
      <c r="D726" s="818"/>
      <c r="E726" s="818"/>
      <c r="F726" s="819"/>
      <c r="G726" s="561" t="s">
        <v>721</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2" ht="77.099999999999994" customHeight="1" thickBot="1" x14ac:dyDescent="0.2">
      <c r="A727" s="784"/>
      <c r="B727" s="785"/>
      <c r="C727" s="732" t="s">
        <v>56</v>
      </c>
      <c r="D727" s="733"/>
      <c r="E727" s="733"/>
      <c r="F727" s="734"/>
      <c r="G727" s="559" t="s">
        <v>734</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2" ht="24" customHeight="1" x14ac:dyDescent="0.15">
      <c r="A728" s="729" t="s">
        <v>32</v>
      </c>
      <c r="B728" s="730"/>
      <c r="C728" s="730"/>
      <c r="D728" s="730"/>
      <c r="E728" s="730"/>
      <c r="F728" s="730"/>
      <c r="G728" s="730"/>
      <c r="H728" s="730"/>
      <c r="I728" s="730"/>
      <c r="J728" s="730"/>
      <c r="K728" s="730"/>
      <c r="L728" s="730"/>
      <c r="M728" s="730"/>
      <c r="N728" s="730"/>
      <c r="O728" s="730"/>
      <c r="P728" s="730"/>
      <c r="Q728" s="730"/>
      <c r="R728" s="730"/>
      <c r="S728" s="730"/>
      <c r="T728" s="730"/>
      <c r="U728" s="730"/>
      <c r="V728" s="730"/>
      <c r="W728" s="730"/>
      <c r="X728" s="730"/>
      <c r="Y728" s="730"/>
      <c r="Z728" s="730"/>
      <c r="AA728" s="730"/>
      <c r="AB728" s="730"/>
      <c r="AC728" s="730"/>
      <c r="AD728" s="730"/>
      <c r="AE728" s="730"/>
      <c r="AF728" s="730"/>
      <c r="AG728" s="730"/>
      <c r="AH728" s="730"/>
      <c r="AI728" s="730"/>
      <c r="AJ728" s="730"/>
      <c r="AK728" s="730"/>
      <c r="AL728" s="730"/>
      <c r="AM728" s="730"/>
      <c r="AN728" s="730"/>
      <c r="AO728" s="730"/>
      <c r="AP728" s="730"/>
      <c r="AQ728" s="730"/>
      <c r="AR728" s="730"/>
      <c r="AS728" s="730"/>
      <c r="AT728" s="730"/>
      <c r="AU728" s="730"/>
      <c r="AV728" s="730"/>
      <c r="AW728" s="730"/>
      <c r="AX728" s="731"/>
    </row>
    <row r="729" spans="1:52" ht="22.5" customHeight="1" thickBot="1" x14ac:dyDescent="0.2">
      <c r="A729" s="618" t="s">
        <v>742</v>
      </c>
      <c r="B729" s="619"/>
      <c r="C729" s="619"/>
      <c r="D729" s="619"/>
      <c r="E729" s="619"/>
      <c r="F729" s="619"/>
      <c r="G729" s="619"/>
      <c r="H729" s="619"/>
      <c r="I729" s="619"/>
      <c r="J729" s="619"/>
      <c r="K729" s="619"/>
      <c r="L729" s="619"/>
      <c r="M729" s="619"/>
      <c r="N729" s="619"/>
      <c r="O729" s="619"/>
      <c r="P729" s="619"/>
      <c r="Q729" s="619"/>
      <c r="R729" s="619"/>
      <c r="S729" s="619"/>
      <c r="T729" s="619"/>
      <c r="U729" s="619"/>
      <c r="V729" s="619"/>
      <c r="W729" s="619"/>
      <c r="X729" s="619"/>
      <c r="Y729" s="619"/>
      <c r="Z729" s="619"/>
      <c r="AA729" s="619"/>
      <c r="AB729" s="619"/>
      <c r="AC729" s="619"/>
      <c r="AD729" s="619"/>
      <c r="AE729" s="619"/>
      <c r="AF729" s="619"/>
      <c r="AG729" s="619"/>
      <c r="AH729" s="619"/>
      <c r="AI729" s="619"/>
      <c r="AJ729" s="619"/>
      <c r="AK729" s="619"/>
      <c r="AL729" s="619"/>
      <c r="AM729" s="619"/>
      <c r="AN729" s="619"/>
      <c r="AO729" s="619"/>
      <c r="AP729" s="619"/>
      <c r="AQ729" s="619"/>
      <c r="AR729" s="619"/>
      <c r="AS729" s="619"/>
      <c r="AT729" s="619"/>
      <c r="AU729" s="619"/>
      <c r="AV729" s="619"/>
      <c r="AW729" s="619"/>
      <c r="AX729" s="620"/>
    </row>
    <row r="730" spans="1:52" ht="24.75" customHeight="1" x14ac:dyDescent="0.15">
      <c r="A730" s="723" t="s">
        <v>33</v>
      </c>
      <c r="B730" s="724"/>
      <c r="C730" s="724"/>
      <c r="D730" s="724"/>
      <c r="E730" s="724"/>
      <c r="F730" s="724"/>
      <c r="G730" s="724"/>
      <c r="H730" s="724"/>
      <c r="I730" s="724"/>
      <c r="J730" s="724"/>
      <c r="K730" s="724"/>
      <c r="L730" s="724"/>
      <c r="M730" s="724"/>
      <c r="N730" s="724"/>
      <c r="O730" s="724"/>
      <c r="P730" s="724"/>
      <c r="Q730" s="724"/>
      <c r="R730" s="724"/>
      <c r="S730" s="724"/>
      <c r="T730" s="724"/>
      <c r="U730" s="724"/>
      <c r="V730" s="724"/>
      <c r="W730" s="724"/>
      <c r="X730" s="724"/>
      <c r="Y730" s="724"/>
      <c r="Z730" s="724"/>
      <c r="AA730" s="724"/>
      <c r="AB730" s="724"/>
      <c r="AC730" s="724"/>
      <c r="AD730" s="724"/>
      <c r="AE730" s="724"/>
      <c r="AF730" s="724"/>
      <c r="AG730" s="724"/>
      <c r="AH730" s="724"/>
      <c r="AI730" s="724"/>
      <c r="AJ730" s="724"/>
      <c r="AK730" s="724"/>
      <c r="AL730" s="724"/>
      <c r="AM730" s="724"/>
      <c r="AN730" s="724"/>
      <c r="AO730" s="724"/>
      <c r="AP730" s="724"/>
      <c r="AQ730" s="724"/>
      <c r="AR730" s="724"/>
      <c r="AS730" s="724"/>
      <c r="AT730" s="724"/>
      <c r="AU730" s="724"/>
      <c r="AV730" s="724"/>
      <c r="AW730" s="724"/>
      <c r="AX730" s="725"/>
    </row>
    <row r="731" spans="1:52" ht="39" customHeight="1" thickBot="1" x14ac:dyDescent="0.2">
      <c r="A731" s="657"/>
      <c r="B731" s="658"/>
      <c r="C731" s="658"/>
      <c r="D731" s="658"/>
      <c r="E731" s="659"/>
      <c r="F731" s="713"/>
      <c r="G731" s="619"/>
      <c r="H731" s="619"/>
      <c r="I731" s="619"/>
      <c r="J731" s="619"/>
      <c r="K731" s="619"/>
      <c r="L731" s="619"/>
      <c r="M731" s="619"/>
      <c r="N731" s="619"/>
      <c r="O731" s="619"/>
      <c r="P731" s="619"/>
      <c r="Q731" s="619"/>
      <c r="R731" s="619"/>
      <c r="S731" s="619"/>
      <c r="T731" s="619"/>
      <c r="U731" s="619"/>
      <c r="V731" s="619"/>
      <c r="W731" s="619"/>
      <c r="X731" s="619"/>
      <c r="Y731" s="619"/>
      <c r="Z731" s="619"/>
      <c r="AA731" s="619"/>
      <c r="AB731" s="619"/>
      <c r="AC731" s="619"/>
      <c r="AD731" s="619"/>
      <c r="AE731" s="619"/>
      <c r="AF731" s="619"/>
      <c r="AG731" s="619"/>
      <c r="AH731" s="619"/>
      <c r="AI731" s="619"/>
      <c r="AJ731" s="619"/>
      <c r="AK731" s="619"/>
      <c r="AL731" s="619"/>
      <c r="AM731" s="619"/>
      <c r="AN731" s="619"/>
      <c r="AO731" s="619"/>
      <c r="AP731" s="619"/>
      <c r="AQ731" s="619"/>
      <c r="AR731" s="619"/>
      <c r="AS731" s="619"/>
      <c r="AT731" s="619"/>
      <c r="AU731" s="619"/>
      <c r="AV731" s="619"/>
      <c r="AW731" s="619"/>
      <c r="AX731" s="620"/>
    </row>
    <row r="732" spans="1:52" ht="24.75" customHeight="1" x14ac:dyDescent="0.15">
      <c r="A732" s="723" t="s">
        <v>45</v>
      </c>
      <c r="B732" s="724"/>
      <c r="C732" s="724"/>
      <c r="D732" s="724"/>
      <c r="E732" s="724"/>
      <c r="F732" s="724"/>
      <c r="G732" s="724"/>
      <c r="H732" s="724"/>
      <c r="I732" s="724"/>
      <c r="J732" s="724"/>
      <c r="K732" s="724"/>
      <c r="L732" s="724"/>
      <c r="M732" s="724"/>
      <c r="N732" s="724"/>
      <c r="O732" s="724"/>
      <c r="P732" s="724"/>
      <c r="Q732" s="724"/>
      <c r="R732" s="724"/>
      <c r="S732" s="724"/>
      <c r="T732" s="724"/>
      <c r="U732" s="724"/>
      <c r="V732" s="724"/>
      <c r="W732" s="724"/>
      <c r="X732" s="724"/>
      <c r="Y732" s="724"/>
      <c r="Z732" s="724"/>
      <c r="AA732" s="724"/>
      <c r="AB732" s="724"/>
      <c r="AC732" s="724"/>
      <c r="AD732" s="724"/>
      <c r="AE732" s="724"/>
      <c r="AF732" s="724"/>
      <c r="AG732" s="724"/>
      <c r="AH732" s="724"/>
      <c r="AI732" s="724"/>
      <c r="AJ732" s="724"/>
      <c r="AK732" s="724"/>
      <c r="AL732" s="724"/>
      <c r="AM732" s="724"/>
      <c r="AN732" s="724"/>
      <c r="AO732" s="724"/>
      <c r="AP732" s="724"/>
      <c r="AQ732" s="724"/>
      <c r="AR732" s="724"/>
      <c r="AS732" s="724"/>
      <c r="AT732" s="724"/>
      <c r="AU732" s="724"/>
      <c r="AV732" s="724"/>
      <c r="AW732" s="724"/>
      <c r="AX732" s="725"/>
    </row>
    <row r="733" spans="1:52" ht="22.5" customHeight="1" thickBot="1" x14ac:dyDescent="0.2">
      <c r="A733" s="657"/>
      <c r="B733" s="658"/>
      <c r="C733" s="658"/>
      <c r="D733" s="658"/>
      <c r="E733" s="659"/>
      <c r="F733" s="621"/>
      <c r="G733" s="622"/>
      <c r="H733" s="622"/>
      <c r="I733" s="622"/>
      <c r="J733" s="622"/>
      <c r="K733" s="622"/>
      <c r="L733" s="622"/>
      <c r="M733" s="622"/>
      <c r="N733" s="622"/>
      <c r="O733" s="622"/>
      <c r="P733" s="622"/>
      <c r="Q733" s="622"/>
      <c r="R733" s="622"/>
      <c r="S733" s="622"/>
      <c r="T733" s="622"/>
      <c r="U733" s="622"/>
      <c r="V733" s="622"/>
      <c r="W733" s="622"/>
      <c r="X733" s="622"/>
      <c r="Y733" s="622"/>
      <c r="Z733" s="622"/>
      <c r="AA733" s="622"/>
      <c r="AB733" s="622"/>
      <c r="AC733" s="622"/>
      <c r="AD733" s="622"/>
      <c r="AE733" s="622"/>
      <c r="AF733" s="622"/>
      <c r="AG733" s="622"/>
      <c r="AH733" s="622"/>
      <c r="AI733" s="622"/>
      <c r="AJ733" s="622"/>
      <c r="AK733" s="622"/>
      <c r="AL733" s="622"/>
      <c r="AM733" s="622"/>
      <c r="AN733" s="622"/>
      <c r="AO733" s="622"/>
      <c r="AP733" s="622"/>
      <c r="AQ733" s="622"/>
      <c r="AR733" s="622"/>
      <c r="AS733" s="622"/>
      <c r="AT733" s="622"/>
      <c r="AU733" s="622"/>
      <c r="AV733" s="622"/>
      <c r="AW733" s="622"/>
      <c r="AX733" s="623"/>
    </row>
    <row r="734" spans="1:52" ht="24.75" customHeight="1" x14ac:dyDescent="0.15">
      <c r="A734" s="735" t="s">
        <v>34</v>
      </c>
      <c r="B734" s="736"/>
      <c r="C734" s="736"/>
      <c r="D734" s="736"/>
      <c r="E734" s="736"/>
      <c r="F734" s="736"/>
      <c r="G734" s="736"/>
      <c r="H734" s="736"/>
      <c r="I734" s="736"/>
      <c r="J734" s="736"/>
      <c r="K734" s="736"/>
      <c r="L734" s="736"/>
      <c r="M734" s="736"/>
      <c r="N734" s="736"/>
      <c r="O734" s="736"/>
      <c r="P734" s="736"/>
      <c r="Q734" s="736"/>
      <c r="R734" s="736"/>
      <c r="S734" s="736"/>
      <c r="T734" s="736"/>
      <c r="U734" s="736"/>
      <c r="V734" s="736"/>
      <c r="W734" s="736"/>
      <c r="X734" s="736"/>
      <c r="Y734" s="736"/>
      <c r="Z734" s="736"/>
      <c r="AA734" s="736"/>
      <c r="AB734" s="736"/>
      <c r="AC734" s="736"/>
      <c r="AD734" s="736"/>
      <c r="AE734" s="736"/>
      <c r="AF734" s="736"/>
      <c r="AG734" s="736"/>
      <c r="AH734" s="736"/>
      <c r="AI734" s="736"/>
      <c r="AJ734" s="736"/>
      <c r="AK734" s="736"/>
      <c r="AL734" s="736"/>
      <c r="AM734" s="736"/>
      <c r="AN734" s="736"/>
      <c r="AO734" s="736"/>
      <c r="AP734" s="736"/>
      <c r="AQ734" s="736"/>
      <c r="AR734" s="736"/>
      <c r="AS734" s="736"/>
      <c r="AT734" s="736"/>
      <c r="AU734" s="736"/>
      <c r="AV734" s="736"/>
      <c r="AW734" s="736"/>
      <c r="AX734" s="737"/>
    </row>
    <row r="735" spans="1:52" ht="22.5" customHeight="1" thickBot="1" x14ac:dyDescent="0.2">
      <c r="A735" s="774"/>
      <c r="B735" s="775"/>
      <c r="C735" s="775"/>
      <c r="D735" s="775"/>
      <c r="E735" s="775"/>
      <c r="F735" s="775"/>
      <c r="G735" s="775"/>
      <c r="H735" s="775"/>
      <c r="I735" s="775"/>
      <c r="J735" s="775"/>
      <c r="K735" s="775"/>
      <c r="L735" s="775"/>
      <c r="M735" s="775"/>
      <c r="N735" s="775"/>
      <c r="O735" s="775"/>
      <c r="P735" s="775"/>
      <c r="Q735" s="775"/>
      <c r="R735" s="775"/>
      <c r="S735" s="775"/>
      <c r="T735" s="775"/>
      <c r="U735" s="775"/>
      <c r="V735" s="775"/>
      <c r="W735" s="775"/>
      <c r="X735" s="775"/>
      <c r="Y735" s="775"/>
      <c r="Z735" s="775"/>
      <c r="AA735" s="775"/>
      <c r="AB735" s="775"/>
      <c r="AC735" s="775"/>
      <c r="AD735" s="775"/>
      <c r="AE735" s="775"/>
      <c r="AF735" s="775"/>
      <c r="AG735" s="775"/>
      <c r="AH735" s="775"/>
      <c r="AI735" s="775"/>
      <c r="AJ735" s="775"/>
      <c r="AK735" s="775"/>
      <c r="AL735" s="775"/>
      <c r="AM735" s="775"/>
      <c r="AN735" s="775"/>
      <c r="AO735" s="775"/>
      <c r="AP735" s="775"/>
      <c r="AQ735" s="775"/>
      <c r="AR735" s="775"/>
      <c r="AS735" s="775"/>
      <c r="AT735" s="775"/>
      <c r="AU735" s="775"/>
      <c r="AV735" s="775"/>
      <c r="AW735" s="775"/>
      <c r="AX735" s="776"/>
    </row>
    <row r="736" spans="1:52" ht="24.75" customHeight="1" x14ac:dyDescent="0.15">
      <c r="A736" s="634" t="s">
        <v>270</v>
      </c>
      <c r="B736" s="635"/>
      <c r="C736" s="635"/>
      <c r="D736" s="635"/>
      <c r="E736" s="635"/>
      <c r="F736" s="635"/>
      <c r="G736" s="635"/>
      <c r="H736" s="635"/>
      <c r="I736" s="635"/>
      <c r="J736" s="635"/>
      <c r="K736" s="635"/>
      <c r="L736" s="635"/>
      <c r="M736" s="635"/>
      <c r="N736" s="635"/>
      <c r="O736" s="635"/>
      <c r="P736" s="635"/>
      <c r="Q736" s="635"/>
      <c r="R736" s="635"/>
      <c r="S736" s="635"/>
      <c r="T736" s="635"/>
      <c r="U736" s="635"/>
      <c r="V736" s="635"/>
      <c r="W736" s="635"/>
      <c r="X736" s="635"/>
      <c r="Y736" s="635"/>
      <c r="Z736" s="635"/>
      <c r="AA736" s="635"/>
      <c r="AB736" s="635"/>
      <c r="AC736" s="635"/>
      <c r="AD736" s="635"/>
      <c r="AE736" s="635"/>
      <c r="AF736" s="635"/>
      <c r="AG736" s="635"/>
      <c r="AH736" s="635"/>
      <c r="AI736" s="635"/>
      <c r="AJ736" s="635"/>
      <c r="AK736" s="635"/>
      <c r="AL736" s="635"/>
      <c r="AM736" s="635"/>
      <c r="AN736" s="635"/>
      <c r="AO736" s="635"/>
      <c r="AP736" s="635"/>
      <c r="AQ736" s="635"/>
      <c r="AR736" s="635"/>
      <c r="AS736" s="635"/>
      <c r="AT736" s="635"/>
      <c r="AU736" s="635"/>
      <c r="AV736" s="635"/>
      <c r="AW736" s="635"/>
      <c r="AX736" s="636"/>
      <c r="AZ736" s="10"/>
    </row>
    <row r="737" spans="1:51" ht="24.75" customHeight="1" x14ac:dyDescent="0.15">
      <c r="A737" s="972" t="s">
        <v>584</v>
      </c>
      <c r="B737" s="196"/>
      <c r="C737" s="196"/>
      <c r="D737" s="197"/>
      <c r="E737" s="936" t="s">
        <v>741</v>
      </c>
      <c r="F737" s="937"/>
      <c r="G737" s="937"/>
      <c r="H737" s="937"/>
      <c r="I737" s="937"/>
      <c r="J737" s="937"/>
      <c r="K737" s="937"/>
      <c r="L737" s="937"/>
      <c r="M737" s="937"/>
      <c r="N737" s="937"/>
      <c r="O737" s="937"/>
      <c r="P737" s="939"/>
      <c r="Q737" s="936"/>
      <c r="R737" s="937"/>
      <c r="S737" s="937"/>
      <c r="T737" s="937"/>
      <c r="U737" s="937"/>
      <c r="V737" s="937"/>
      <c r="W737" s="937"/>
      <c r="X737" s="937"/>
      <c r="Y737" s="937"/>
      <c r="Z737" s="937"/>
      <c r="AA737" s="937"/>
      <c r="AB737" s="939"/>
      <c r="AC737" s="936"/>
      <c r="AD737" s="937"/>
      <c r="AE737" s="937"/>
      <c r="AF737" s="937"/>
      <c r="AG737" s="937"/>
      <c r="AH737" s="937"/>
      <c r="AI737" s="937"/>
      <c r="AJ737" s="937"/>
      <c r="AK737" s="937"/>
      <c r="AL737" s="937"/>
      <c r="AM737" s="937"/>
      <c r="AN737" s="939"/>
      <c r="AO737" s="936"/>
      <c r="AP737" s="937"/>
      <c r="AQ737" s="937"/>
      <c r="AR737" s="937"/>
      <c r="AS737" s="937"/>
      <c r="AT737" s="937"/>
      <c r="AU737" s="937"/>
      <c r="AV737" s="937"/>
      <c r="AW737" s="937"/>
      <c r="AX737" s="938"/>
      <c r="AY737" s="82"/>
    </row>
    <row r="738" spans="1:51" ht="24.75" customHeight="1" x14ac:dyDescent="0.15">
      <c r="A738" s="346" t="s">
        <v>309</v>
      </c>
      <c r="B738" s="346"/>
      <c r="C738" s="346"/>
      <c r="D738" s="346"/>
      <c r="E738" s="936" t="s">
        <v>664</v>
      </c>
      <c r="F738" s="937"/>
      <c r="G738" s="937"/>
      <c r="H738" s="937"/>
      <c r="I738" s="937"/>
      <c r="J738" s="937"/>
      <c r="K738" s="937"/>
      <c r="L738" s="937"/>
      <c r="M738" s="937"/>
      <c r="N738" s="937"/>
      <c r="O738" s="937"/>
      <c r="P738" s="939"/>
      <c r="Q738" s="936"/>
      <c r="R738" s="937"/>
      <c r="S738" s="937"/>
      <c r="T738" s="937"/>
      <c r="U738" s="937"/>
      <c r="V738" s="937"/>
      <c r="W738" s="937"/>
      <c r="X738" s="937"/>
      <c r="Y738" s="937"/>
      <c r="Z738" s="937"/>
      <c r="AA738" s="937"/>
      <c r="AB738" s="939"/>
      <c r="AC738" s="936"/>
      <c r="AD738" s="937"/>
      <c r="AE738" s="937"/>
      <c r="AF738" s="937"/>
      <c r="AG738" s="937"/>
      <c r="AH738" s="937"/>
      <c r="AI738" s="937"/>
      <c r="AJ738" s="937"/>
      <c r="AK738" s="937"/>
      <c r="AL738" s="937"/>
      <c r="AM738" s="937"/>
      <c r="AN738" s="939"/>
      <c r="AO738" s="936"/>
      <c r="AP738" s="937"/>
      <c r="AQ738" s="937"/>
      <c r="AR738" s="937"/>
      <c r="AS738" s="937"/>
      <c r="AT738" s="937"/>
      <c r="AU738" s="937"/>
      <c r="AV738" s="937"/>
      <c r="AW738" s="937"/>
      <c r="AX738" s="938"/>
    </row>
    <row r="739" spans="1:51" ht="24.75" customHeight="1" x14ac:dyDescent="0.15">
      <c r="A739" s="346" t="s">
        <v>308</v>
      </c>
      <c r="B739" s="346"/>
      <c r="C739" s="346"/>
      <c r="D739" s="346"/>
      <c r="E739" s="936" t="s">
        <v>665</v>
      </c>
      <c r="F739" s="937"/>
      <c r="G739" s="937"/>
      <c r="H739" s="937"/>
      <c r="I739" s="937"/>
      <c r="J739" s="937"/>
      <c r="K739" s="937"/>
      <c r="L739" s="937"/>
      <c r="M739" s="937"/>
      <c r="N739" s="937"/>
      <c r="O739" s="937"/>
      <c r="P739" s="939"/>
      <c r="Q739" s="936"/>
      <c r="R739" s="937"/>
      <c r="S739" s="937"/>
      <c r="T739" s="937"/>
      <c r="U739" s="937"/>
      <c r="V739" s="937"/>
      <c r="W739" s="937"/>
      <c r="X739" s="937"/>
      <c r="Y739" s="937"/>
      <c r="Z739" s="937"/>
      <c r="AA739" s="937"/>
      <c r="AB739" s="939"/>
      <c r="AC739" s="936"/>
      <c r="AD739" s="937"/>
      <c r="AE739" s="937"/>
      <c r="AF739" s="937"/>
      <c r="AG739" s="937"/>
      <c r="AH739" s="937"/>
      <c r="AI739" s="937"/>
      <c r="AJ739" s="937"/>
      <c r="AK739" s="937"/>
      <c r="AL739" s="937"/>
      <c r="AM739" s="937"/>
      <c r="AN739" s="939"/>
      <c r="AO739" s="936"/>
      <c r="AP739" s="937"/>
      <c r="AQ739" s="937"/>
      <c r="AR739" s="937"/>
      <c r="AS739" s="937"/>
      <c r="AT739" s="937"/>
      <c r="AU739" s="937"/>
      <c r="AV739" s="937"/>
      <c r="AW739" s="937"/>
      <c r="AX739" s="938"/>
    </row>
    <row r="740" spans="1:51" ht="24.75" customHeight="1" x14ac:dyDescent="0.15">
      <c r="A740" s="346" t="s">
        <v>307</v>
      </c>
      <c r="B740" s="346"/>
      <c r="C740" s="346"/>
      <c r="D740" s="346"/>
      <c r="E740" s="936" t="s">
        <v>666</v>
      </c>
      <c r="F740" s="937"/>
      <c r="G740" s="937"/>
      <c r="H740" s="937"/>
      <c r="I740" s="937"/>
      <c r="J740" s="937"/>
      <c r="K740" s="937"/>
      <c r="L740" s="937"/>
      <c r="M740" s="937"/>
      <c r="N740" s="937"/>
      <c r="O740" s="937"/>
      <c r="P740" s="939"/>
      <c r="Q740" s="936"/>
      <c r="R740" s="937"/>
      <c r="S740" s="937"/>
      <c r="T740" s="937"/>
      <c r="U740" s="937"/>
      <c r="V740" s="937"/>
      <c r="W740" s="937"/>
      <c r="X740" s="937"/>
      <c r="Y740" s="937"/>
      <c r="Z740" s="937"/>
      <c r="AA740" s="937"/>
      <c r="AB740" s="939"/>
      <c r="AC740" s="936"/>
      <c r="AD740" s="937"/>
      <c r="AE740" s="937"/>
      <c r="AF740" s="937"/>
      <c r="AG740" s="937"/>
      <c r="AH740" s="937"/>
      <c r="AI740" s="937"/>
      <c r="AJ740" s="937"/>
      <c r="AK740" s="937"/>
      <c r="AL740" s="937"/>
      <c r="AM740" s="937"/>
      <c r="AN740" s="939"/>
      <c r="AO740" s="936"/>
      <c r="AP740" s="937"/>
      <c r="AQ740" s="937"/>
      <c r="AR740" s="937"/>
      <c r="AS740" s="937"/>
      <c r="AT740" s="937"/>
      <c r="AU740" s="937"/>
      <c r="AV740" s="937"/>
      <c r="AW740" s="937"/>
      <c r="AX740" s="938"/>
    </row>
    <row r="741" spans="1:51" ht="24.75" customHeight="1" x14ac:dyDescent="0.15">
      <c r="A741" s="346" t="s">
        <v>306</v>
      </c>
      <c r="B741" s="346"/>
      <c r="C741" s="346"/>
      <c r="D741" s="346"/>
      <c r="E741" s="936" t="s">
        <v>667</v>
      </c>
      <c r="F741" s="937"/>
      <c r="G741" s="937"/>
      <c r="H741" s="937"/>
      <c r="I741" s="937"/>
      <c r="J741" s="937"/>
      <c r="K741" s="937"/>
      <c r="L741" s="937"/>
      <c r="M741" s="937"/>
      <c r="N741" s="937"/>
      <c r="O741" s="937"/>
      <c r="P741" s="939"/>
      <c r="Q741" s="936"/>
      <c r="R741" s="937"/>
      <c r="S741" s="937"/>
      <c r="T741" s="937"/>
      <c r="U741" s="937"/>
      <c r="V741" s="937"/>
      <c r="W741" s="937"/>
      <c r="X741" s="937"/>
      <c r="Y741" s="937"/>
      <c r="Z741" s="937"/>
      <c r="AA741" s="937"/>
      <c r="AB741" s="939"/>
      <c r="AC741" s="936"/>
      <c r="AD741" s="937"/>
      <c r="AE741" s="937"/>
      <c r="AF741" s="937"/>
      <c r="AG741" s="937"/>
      <c r="AH741" s="937"/>
      <c r="AI741" s="937"/>
      <c r="AJ741" s="937"/>
      <c r="AK741" s="937"/>
      <c r="AL741" s="937"/>
      <c r="AM741" s="937"/>
      <c r="AN741" s="939"/>
      <c r="AO741" s="936"/>
      <c r="AP741" s="937"/>
      <c r="AQ741" s="937"/>
      <c r="AR741" s="937"/>
      <c r="AS741" s="937"/>
      <c r="AT741" s="937"/>
      <c r="AU741" s="937"/>
      <c r="AV741" s="937"/>
      <c r="AW741" s="937"/>
      <c r="AX741" s="938"/>
    </row>
    <row r="742" spans="1:51" ht="24.75" customHeight="1" x14ac:dyDescent="0.15">
      <c r="A742" s="346" t="s">
        <v>305</v>
      </c>
      <c r="B742" s="346"/>
      <c r="C742" s="346"/>
      <c r="D742" s="346"/>
      <c r="E742" s="936" t="s">
        <v>668</v>
      </c>
      <c r="F742" s="937"/>
      <c r="G742" s="937"/>
      <c r="H742" s="937"/>
      <c r="I742" s="937"/>
      <c r="J742" s="937"/>
      <c r="K742" s="937"/>
      <c r="L742" s="937"/>
      <c r="M742" s="937"/>
      <c r="N742" s="937"/>
      <c r="O742" s="937"/>
      <c r="P742" s="939"/>
      <c r="Q742" s="936"/>
      <c r="R742" s="937"/>
      <c r="S742" s="937"/>
      <c r="T742" s="937"/>
      <c r="U742" s="937"/>
      <c r="V742" s="937"/>
      <c r="W742" s="937"/>
      <c r="X742" s="937"/>
      <c r="Y742" s="937"/>
      <c r="Z742" s="937"/>
      <c r="AA742" s="937"/>
      <c r="AB742" s="939"/>
      <c r="AC742" s="936"/>
      <c r="AD742" s="937"/>
      <c r="AE742" s="937"/>
      <c r="AF742" s="937"/>
      <c r="AG742" s="937"/>
      <c r="AH742" s="937"/>
      <c r="AI742" s="937"/>
      <c r="AJ742" s="937"/>
      <c r="AK742" s="937"/>
      <c r="AL742" s="937"/>
      <c r="AM742" s="937"/>
      <c r="AN742" s="939"/>
      <c r="AO742" s="936"/>
      <c r="AP742" s="937"/>
      <c r="AQ742" s="937"/>
      <c r="AR742" s="937"/>
      <c r="AS742" s="937"/>
      <c r="AT742" s="937"/>
      <c r="AU742" s="937"/>
      <c r="AV742" s="937"/>
      <c r="AW742" s="937"/>
      <c r="AX742" s="938"/>
    </row>
    <row r="743" spans="1:51" ht="24.75" customHeight="1" x14ac:dyDescent="0.15">
      <c r="A743" s="346" t="s">
        <v>304</v>
      </c>
      <c r="B743" s="346"/>
      <c r="C743" s="346"/>
      <c r="D743" s="346"/>
      <c r="E743" s="936" t="s">
        <v>669</v>
      </c>
      <c r="F743" s="937"/>
      <c r="G743" s="937"/>
      <c r="H743" s="937"/>
      <c r="I743" s="937"/>
      <c r="J743" s="937"/>
      <c r="K743" s="937"/>
      <c r="L743" s="937"/>
      <c r="M743" s="937"/>
      <c r="N743" s="937"/>
      <c r="O743" s="937"/>
      <c r="P743" s="939"/>
      <c r="Q743" s="936"/>
      <c r="R743" s="937"/>
      <c r="S743" s="937"/>
      <c r="T743" s="937"/>
      <c r="U743" s="937"/>
      <c r="V743" s="937"/>
      <c r="W743" s="937"/>
      <c r="X743" s="937"/>
      <c r="Y743" s="937"/>
      <c r="Z743" s="937"/>
      <c r="AA743" s="937"/>
      <c r="AB743" s="939"/>
      <c r="AC743" s="936"/>
      <c r="AD743" s="937"/>
      <c r="AE743" s="937"/>
      <c r="AF743" s="937"/>
      <c r="AG743" s="937"/>
      <c r="AH743" s="937"/>
      <c r="AI743" s="937"/>
      <c r="AJ743" s="937"/>
      <c r="AK743" s="937"/>
      <c r="AL743" s="937"/>
      <c r="AM743" s="937"/>
      <c r="AN743" s="939"/>
      <c r="AO743" s="936"/>
      <c r="AP743" s="937"/>
      <c r="AQ743" s="937"/>
      <c r="AR743" s="937"/>
      <c r="AS743" s="937"/>
      <c r="AT743" s="937"/>
      <c r="AU743" s="937"/>
      <c r="AV743" s="937"/>
      <c r="AW743" s="937"/>
      <c r="AX743" s="938"/>
    </row>
    <row r="744" spans="1:51" ht="24.75" customHeight="1" x14ac:dyDescent="0.15">
      <c r="A744" s="346" t="s">
        <v>303</v>
      </c>
      <c r="B744" s="346"/>
      <c r="C744" s="346"/>
      <c r="D744" s="346"/>
      <c r="E744" s="936" t="s">
        <v>670</v>
      </c>
      <c r="F744" s="937"/>
      <c r="G744" s="937"/>
      <c r="H744" s="937"/>
      <c r="I744" s="937"/>
      <c r="J744" s="937"/>
      <c r="K744" s="937"/>
      <c r="L744" s="937"/>
      <c r="M744" s="937"/>
      <c r="N744" s="937"/>
      <c r="O744" s="937"/>
      <c r="P744" s="939"/>
      <c r="Q744" s="936"/>
      <c r="R744" s="937"/>
      <c r="S744" s="937"/>
      <c r="T744" s="937"/>
      <c r="U744" s="937"/>
      <c r="V744" s="937"/>
      <c r="W744" s="937"/>
      <c r="X744" s="937"/>
      <c r="Y744" s="937"/>
      <c r="Z744" s="937"/>
      <c r="AA744" s="937"/>
      <c r="AB744" s="939"/>
      <c r="AC744" s="936"/>
      <c r="AD744" s="937"/>
      <c r="AE744" s="937"/>
      <c r="AF744" s="937"/>
      <c r="AG744" s="937"/>
      <c r="AH744" s="937"/>
      <c r="AI744" s="937"/>
      <c r="AJ744" s="937"/>
      <c r="AK744" s="937"/>
      <c r="AL744" s="937"/>
      <c r="AM744" s="937"/>
      <c r="AN744" s="939"/>
      <c r="AO744" s="936"/>
      <c r="AP744" s="937"/>
      <c r="AQ744" s="937"/>
      <c r="AR744" s="937"/>
      <c r="AS744" s="937"/>
      <c r="AT744" s="937"/>
      <c r="AU744" s="937"/>
      <c r="AV744" s="937"/>
      <c r="AW744" s="937"/>
      <c r="AX744" s="938"/>
    </row>
    <row r="745" spans="1:51" ht="24.75" customHeight="1" x14ac:dyDescent="0.15">
      <c r="A745" s="346" t="s">
        <v>302</v>
      </c>
      <c r="B745" s="346"/>
      <c r="C745" s="346"/>
      <c r="D745" s="346"/>
      <c r="E745" s="973" t="s">
        <v>671</v>
      </c>
      <c r="F745" s="974"/>
      <c r="G745" s="974"/>
      <c r="H745" s="974"/>
      <c r="I745" s="974"/>
      <c r="J745" s="974"/>
      <c r="K745" s="974"/>
      <c r="L745" s="974"/>
      <c r="M745" s="974"/>
      <c r="N745" s="974"/>
      <c r="O745" s="974"/>
      <c r="P745" s="975"/>
      <c r="Q745" s="973"/>
      <c r="R745" s="974"/>
      <c r="S745" s="974"/>
      <c r="T745" s="974"/>
      <c r="U745" s="974"/>
      <c r="V745" s="974"/>
      <c r="W745" s="974"/>
      <c r="X745" s="974"/>
      <c r="Y745" s="974"/>
      <c r="Z745" s="974"/>
      <c r="AA745" s="974"/>
      <c r="AB745" s="975"/>
      <c r="AC745" s="973"/>
      <c r="AD745" s="974"/>
      <c r="AE745" s="974"/>
      <c r="AF745" s="974"/>
      <c r="AG745" s="974"/>
      <c r="AH745" s="974"/>
      <c r="AI745" s="974"/>
      <c r="AJ745" s="974"/>
      <c r="AK745" s="974"/>
      <c r="AL745" s="974"/>
      <c r="AM745" s="974"/>
      <c r="AN745" s="975"/>
      <c r="AO745" s="936"/>
      <c r="AP745" s="937"/>
      <c r="AQ745" s="937"/>
      <c r="AR745" s="937"/>
      <c r="AS745" s="937"/>
      <c r="AT745" s="937"/>
      <c r="AU745" s="937"/>
      <c r="AV745" s="937"/>
      <c r="AW745" s="937"/>
      <c r="AX745" s="938"/>
    </row>
    <row r="746" spans="1:51" ht="24.75" customHeight="1" x14ac:dyDescent="0.15">
      <c r="A746" s="346" t="s">
        <v>457</v>
      </c>
      <c r="B746" s="346"/>
      <c r="C746" s="346"/>
      <c r="D746" s="346"/>
      <c r="E746" s="942" t="s">
        <v>622</v>
      </c>
      <c r="F746" s="940"/>
      <c r="G746" s="940"/>
      <c r="H746" s="85" t="str">
        <f>IF(E746="","","-")</f>
        <v>-</v>
      </c>
      <c r="I746" s="940"/>
      <c r="J746" s="940"/>
      <c r="K746" s="85" t="str">
        <f>IF(I746="","","-")</f>
        <v/>
      </c>
      <c r="L746" s="941">
        <v>378</v>
      </c>
      <c r="M746" s="941"/>
      <c r="N746" s="85" t="str">
        <f>IF(O746="","","-")</f>
        <v/>
      </c>
      <c r="O746" s="943"/>
      <c r="P746" s="944"/>
      <c r="Q746" s="942"/>
      <c r="R746" s="940"/>
      <c r="S746" s="940"/>
      <c r="T746" s="85" t="str">
        <f>IF(Q746="","","-")</f>
        <v/>
      </c>
      <c r="U746" s="940"/>
      <c r="V746" s="940"/>
      <c r="W746" s="85" t="str">
        <f>IF(U746="","","-")</f>
        <v/>
      </c>
      <c r="X746" s="941"/>
      <c r="Y746" s="941"/>
      <c r="Z746" s="85" t="str">
        <f>IF(AA746="","","-")</f>
        <v/>
      </c>
      <c r="AA746" s="943"/>
      <c r="AB746" s="944"/>
      <c r="AC746" s="942"/>
      <c r="AD746" s="940"/>
      <c r="AE746" s="940"/>
      <c r="AF746" s="85" t="str">
        <f>IF(AC746="","","-")</f>
        <v/>
      </c>
      <c r="AG746" s="940"/>
      <c r="AH746" s="940"/>
      <c r="AI746" s="85" t="str">
        <f>IF(AG746="","","-")</f>
        <v/>
      </c>
      <c r="AJ746" s="941"/>
      <c r="AK746" s="941"/>
      <c r="AL746" s="85" t="str">
        <f>IF(AM746="","","-")</f>
        <v/>
      </c>
      <c r="AM746" s="943"/>
      <c r="AN746" s="944"/>
      <c r="AO746" s="942"/>
      <c r="AP746" s="940"/>
      <c r="AQ746" s="85" t="str">
        <f>IF(AO746="","","-")</f>
        <v/>
      </c>
      <c r="AR746" s="940"/>
      <c r="AS746" s="940"/>
      <c r="AT746" s="85" t="str">
        <f>IF(AR746="","","-")</f>
        <v/>
      </c>
      <c r="AU746" s="941"/>
      <c r="AV746" s="941"/>
      <c r="AW746" s="85" t="str">
        <f>IF(AX746="","","-")</f>
        <v/>
      </c>
      <c r="AX746" s="88"/>
    </row>
    <row r="747" spans="1:51" ht="24.75" customHeight="1" x14ac:dyDescent="0.15">
      <c r="A747" s="346" t="s">
        <v>421</v>
      </c>
      <c r="B747" s="346"/>
      <c r="C747" s="346"/>
      <c r="D747" s="346"/>
      <c r="E747" s="942" t="s">
        <v>622</v>
      </c>
      <c r="F747" s="940"/>
      <c r="G747" s="940"/>
      <c r="H747" s="85" t="str">
        <f>IF(E747="","","-")</f>
        <v>-</v>
      </c>
      <c r="I747" s="940"/>
      <c r="J747" s="940"/>
      <c r="K747" s="85" t="str">
        <f>IF(I747="","","-")</f>
        <v/>
      </c>
      <c r="L747" s="941">
        <v>384</v>
      </c>
      <c r="M747" s="941"/>
      <c r="N747" s="85" t="str">
        <f>IF(O747="","","-")</f>
        <v/>
      </c>
      <c r="O747" s="943"/>
      <c r="P747" s="944"/>
      <c r="Q747" s="942"/>
      <c r="R747" s="940"/>
      <c r="S747" s="940"/>
      <c r="T747" s="85" t="str">
        <f>IF(Q747="","","-")</f>
        <v/>
      </c>
      <c r="U747" s="940"/>
      <c r="V747" s="940"/>
      <c r="W747" s="85" t="str">
        <f>IF(U747="","","-")</f>
        <v/>
      </c>
      <c r="X747" s="941"/>
      <c r="Y747" s="941"/>
      <c r="Z747" s="85" t="str">
        <f>IF(AA747="","","-")</f>
        <v/>
      </c>
      <c r="AA747" s="943"/>
      <c r="AB747" s="944"/>
      <c r="AC747" s="942"/>
      <c r="AD747" s="940"/>
      <c r="AE747" s="940"/>
      <c r="AF747" s="85" t="str">
        <f>IF(AC747="","","-")</f>
        <v/>
      </c>
      <c r="AG747" s="940"/>
      <c r="AH747" s="940"/>
      <c r="AI747" s="85" t="str">
        <f>IF(AG747="","","-")</f>
        <v/>
      </c>
      <c r="AJ747" s="941"/>
      <c r="AK747" s="941"/>
      <c r="AL747" s="85" t="str">
        <f>IF(AM747="","","-")</f>
        <v/>
      </c>
      <c r="AM747" s="943"/>
      <c r="AN747" s="944"/>
      <c r="AO747" s="942"/>
      <c r="AP747" s="940"/>
      <c r="AQ747" s="85" t="str">
        <f>IF(AO747="","","-")</f>
        <v/>
      </c>
      <c r="AR747" s="940"/>
      <c r="AS747" s="940"/>
      <c r="AT747" s="85" t="str">
        <f>IF(AR747="","","-")</f>
        <v/>
      </c>
      <c r="AU747" s="941"/>
      <c r="AV747" s="941"/>
      <c r="AW747" s="85" t="str">
        <f>IF(AX747="","","-")</f>
        <v/>
      </c>
      <c r="AX747" s="88"/>
    </row>
    <row r="748" spans="1:51" ht="28.35" customHeight="1" x14ac:dyDescent="0.15">
      <c r="A748" s="598" t="s">
        <v>296</v>
      </c>
      <c r="B748" s="599"/>
      <c r="C748" s="599"/>
      <c r="D748" s="599"/>
      <c r="E748" s="599"/>
      <c r="F748" s="600"/>
      <c r="G748" s="69" t="s">
        <v>620</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8"/>
      <c r="B749" s="599"/>
      <c r="C749" s="599"/>
      <c r="D749" s="599"/>
      <c r="E749" s="599"/>
      <c r="F749" s="600"/>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8"/>
      <c r="B750" s="599"/>
      <c r="C750" s="599"/>
      <c r="D750" s="599"/>
      <c r="E750" s="599"/>
      <c r="F750" s="600"/>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8"/>
      <c r="B751" s="599"/>
      <c r="C751" s="599"/>
      <c r="D751" s="599"/>
      <c r="E751" s="599"/>
      <c r="F751" s="600"/>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8"/>
      <c r="B752" s="599"/>
      <c r="C752" s="599"/>
      <c r="D752" s="599"/>
      <c r="E752" s="599"/>
      <c r="F752" s="600"/>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8"/>
      <c r="B753" s="599"/>
      <c r="C753" s="599"/>
      <c r="D753" s="599"/>
      <c r="E753" s="599"/>
      <c r="F753" s="600"/>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8"/>
      <c r="B754" s="599"/>
      <c r="C754" s="599"/>
      <c r="D754" s="599"/>
      <c r="E754" s="599"/>
      <c r="F754" s="600"/>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8"/>
      <c r="B755" s="599"/>
      <c r="C755" s="599"/>
      <c r="D755" s="599"/>
      <c r="E755" s="599"/>
      <c r="F755" s="600"/>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8"/>
      <c r="B756" s="599"/>
      <c r="C756" s="599"/>
      <c r="D756" s="599"/>
      <c r="E756" s="599"/>
      <c r="F756" s="600"/>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8"/>
      <c r="B757" s="599"/>
      <c r="C757" s="599"/>
      <c r="D757" s="599"/>
      <c r="E757" s="599"/>
      <c r="F757" s="600"/>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8"/>
      <c r="B758" s="599"/>
      <c r="C758" s="599"/>
      <c r="D758" s="599"/>
      <c r="E758" s="599"/>
      <c r="F758" s="600"/>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98"/>
      <c r="B759" s="599"/>
      <c r="C759" s="599"/>
      <c r="D759" s="599"/>
      <c r="E759" s="599"/>
      <c r="F759" s="600"/>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598"/>
      <c r="B760" s="599"/>
      <c r="C760" s="599"/>
      <c r="D760" s="599"/>
      <c r="E760" s="599"/>
      <c r="F760" s="600"/>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598"/>
      <c r="B761" s="599"/>
      <c r="C761" s="599"/>
      <c r="D761" s="599"/>
      <c r="E761" s="599"/>
      <c r="F761" s="600"/>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598"/>
      <c r="B762" s="599"/>
      <c r="C762" s="599"/>
      <c r="D762" s="599"/>
      <c r="E762" s="599"/>
      <c r="F762" s="600"/>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598"/>
      <c r="B763" s="599"/>
      <c r="C763" s="599"/>
      <c r="D763" s="599"/>
      <c r="E763" s="599"/>
      <c r="F763" s="600"/>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598"/>
      <c r="B764" s="599"/>
      <c r="C764" s="599"/>
      <c r="D764" s="599"/>
      <c r="E764" s="599"/>
      <c r="F764" s="600"/>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thickBot="1" x14ac:dyDescent="0.2">
      <c r="A765" s="598"/>
      <c r="B765" s="599"/>
      <c r="C765" s="599"/>
      <c r="D765" s="599"/>
      <c r="E765" s="599"/>
      <c r="F765" s="600"/>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598"/>
      <c r="B766" s="599"/>
      <c r="C766" s="599"/>
      <c r="D766" s="599"/>
      <c r="E766" s="599"/>
      <c r="F766" s="600"/>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598"/>
      <c r="B767" s="599"/>
      <c r="C767" s="599"/>
      <c r="D767" s="599"/>
      <c r="E767" s="599"/>
      <c r="F767" s="600"/>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598"/>
      <c r="B768" s="599"/>
      <c r="C768" s="599"/>
      <c r="D768" s="599"/>
      <c r="E768" s="599"/>
      <c r="F768" s="600"/>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598"/>
      <c r="B769" s="599"/>
      <c r="C769" s="599"/>
      <c r="D769" s="599"/>
      <c r="E769" s="599"/>
      <c r="F769" s="600"/>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598"/>
      <c r="B770" s="599"/>
      <c r="C770" s="599"/>
      <c r="D770" s="599"/>
      <c r="E770" s="599"/>
      <c r="F770" s="600"/>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598"/>
      <c r="B771" s="599"/>
      <c r="C771" s="599"/>
      <c r="D771" s="599"/>
      <c r="E771" s="599"/>
      <c r="F771" s="600"/>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598"/>
      <c r="B772" s="599"/>
      <c r="C772" s="599"/>
      <c r="D772" s="599"/>
      <c r="E772" s="599"/>
      <c r="F772" s="600"/>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98"/>
      <c r="B773" s="599"/>
      <c r="C773" s="599"/>
      <c r="D773" s="599"/>
      <c r="E773" s="599"/>
      <c r="F773" s="600"/>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98"/>
      <c r="B774" s="599"/>
      <c r="C774" s="599"/>
      <c r="D774" s="599"/>
      <c r="E774" s="599"/>
      <c r="F774" s="600"/>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98"/>
      <c r="B775" s="599"/>
      <c r="C775" s="599"/>
      <c r="D775" s="599"/>
      <c r="E775" s="599"/>
      <c r="F775" s="600"/>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8"/>
      <c r="B776" s="599"/>
      <c r="C776" s="599"/>
      <c r="D776" s="599"/>
      <c r="E776" s="599"/>
      <c r="F776" s="600"/>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8"/>
      <c r="B777" s="599"/>
      <c r="C777" s="599"/>
      <c r="D777" s="599"/>
      <c r="E777" s="599"/>
      <c r="F777" s="600"/>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8"/>
      <c r="B778" s="599"/>
      <c r="C778" s="599"/>
      <c r="D778" s="599"/>
      <c r="E778" s="599"/>
      <c r="F778" s="600"/>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8"/>
      <c r="B779" s="599"/>
      <c r="C779" s="599"/>
      <c r="D779" s="599"/>
      <c r="E779" s="599"/>
      <c r="F779" s="600"/>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8"/>
      <c r="B780" s="599"/>
      <c r="C780" s="599"/>
      <c r="D780" s="599"/>
      <c r="E780" s="599"/>
      <c r="F780" s="600"/>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8"/>
      <c r="B781" s="599"/>
      <c r="C781" s="599"/>
      <c r="D781" s="599"/>
      <c r="E781" s="599"/>
      <c r="F781" s="600"/>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8"/>
      <c r="B782" s="599"/>
      <c r="C782" s="599"/>
      <c r="D782" s="599"/>
      <c r="E782" s="599"/>
      <c r="F782" s="600"/>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8"/>
      <c r="B783" s="599"/>
      <c r="C783" s="599"/>
      <c r="D783" s="599"/>
      <c r="E783" s="599"/>
      <c r="F783" s="600"/>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8"/>
      <c r="B784" s="599"/>
      <c r="C784" s="599"/>
      <c r="D784" s="599"/>
      <c r="E784" s="599"/>
      <c r="F784" s="600"/>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598"/>
      <c r="B785" s="599"/>
      <c r="C785" s="599"/>
      <c r="D785" s="599"/>
      <c r="E785" s="599"/>
      <c r="F785" s="600"/>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01"/>
      <c r="B786" s="602"/>
      <c r="C786" s="602"/>
      <c r="D786" s="602"/>
      <c r="E786" s="602"/>
      <c r="F786" s="603"/>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2" t="s">
        <v>298</v>
      </c>
      <c r="B787" s="613"/>
      <c r="C787" s="613"/>
      <c r="D787" s="613"/>
      <c r="E787" s="613"/>
      <c r="F787" s="614"/>
      <c r="G787" s="579" t="s">
        <v>679</v>
      </c>
      <c r="H787" s="580"/>
      <c r="I787" s="580"/>
      <c r="J787" s="580"/>
      <c r="K787" s="580"/>
      <c r="L787" s="580"/>
      <c r="M787" s="580"/>
      <c r="N787" s="580"/>
      <c r="O787" s="580"/>
      <c r="P787" s="580"/>
      <c r="Q787" s="580"/>
      <c r="R787" s="580"/>
      <c r="S787" s="580"/>
      <c r="T787" s="580"/>
      <c r="U787" s="580"/>
      <c r="V787" s="580"/>
      <c r="W787" s="580"/>
      <c r="X787" s="580"/>
      <c r="Y787" s="580"/>
      <c r="Z787" s="580"/>
      <c r="AA787" s="580"/>
      <c r="AB787" s="581"/>
      <c r="AC787" s="579" t="s">
        <v>680</v>
      </c>
      <c r="AD787" s="580"/>
      <c r="AE787" s="580"/>
      <c r="AF787" s="580"/>
      <c r="AG787" s="580"/>
      <c r="AH787" s="580"/>
      <c r="AI787" s="580"/>
      <c r="AJ787" s="580"/>
      <c r="AK787" s="580"/>
      <c r="AL787" s="580"/>
      <c r="AM787" s="580"/>
      <c r="AN787" s="580"/>
      <c r="AO787" s="580"/>
      <c r="AP787" s="580"/>
      <c r="AQ787" s="580"/>
      <c r="AR787" s="580"/>
      <c r="AS787" s="580"/>
      <c r="AT787" s="580"/>
      <c r="AU787" s="580"/>
      <c r="AV787" s="580"/>
      <c r="AW787" s="580"/>
      <c r="AX787" s="777"/>
    </row>
    <row r="788" spans="1:51" ht="24.75" customHeight="1" x14ac:dyDescent="0.15">
      <c r="A788" s="615"/>
      <c r="B788" s="616"/>
      <c r="C788" s="616"/>
      <c r="D788" s="616"/>
      <c r="E788" s="616"/>
      <c r="F788" s="617"/>
      <c r="G788" s="796" t="s">
        <v>17</v>
      </c>
      <c r="H788" s="652"/>
      <c r="I788" s="652"/>
      <c r="J788" s="652"/>
      <c r="K788" s="652"/>
      <c r="L788" s="651" t="s">
        <v>18</v>
      </c>
      <c r="M788" s="652"/>
      <c r="N788" s="652"/>
      <c r="O788" s="652"/>
      <c r="P788" s="652"/>
      <c r="Q788" s="652"/>
      <c r="R788" s="652"/>
      <c r="S788" s="652"/>
      <c r="T788" s="652"/>
      <c r="U788" s="652"/>
      <c r="V788" s="652"/>
      <c r="W788" s="652"/>
      <c r="X788" s="653"/>
      <c r="Y788" s="637" t="s">
        <v>19</v>
      </c>
      <c r="Z788" s="638"/>
      <c r="AA788" s="638"/>
      <c r="AB788" s="782"/>
      <c r="AC788" s="796" t="s">
        <v>17</v>
      </c>
      <c r="AD788" s="652"/>
      <c r="AE788" s="652"/>
      <c r="AF788" s="652"/>
      <c r="AG788" s="652"/>
      <c r="AH788" s="651" t="s">
        <v>18</v>
      </c>
      <c r="AI788" s="652"/>
      <c r="AJ788" s="652"/>
      <c r="AK788" s="652"/>
      <c r="AL788" s="652"/>
      <c r="AM788" s="652"/>
      <c r="AN788" s="652"/>
      <c r="AO788" s="652"/>
      <c r="AP788" s="652"/>
      <c r="AQ788" s="652"/>
      <c r="AR788" s="652"/>
      <c r="AS788" s="652"/>
      <c r="AT788" s="653"/>
      <c r="AU788" s="637" t="s">
        <v>19</v>
      </c>
      <c r="AV788" s="638"/>
      <c r="AW788" s="638"/>
      <c r="AX788" s="639"/>
    </row>
    <row r="789" spans="1:51" ht="24.75" customHeight="1" x14ac:dyDescent="0.15">
      <c r="A789" s="615"/>
      <c r="B789" s="616"/>
      <c r="C789" s="616"/>
      <c r="D789" s="616"/>
      <c r="E789" s="616"/>
      <c r="F789" s="617"/>
      <c r="G789" s="654" t="s">
        <v>677</v>
      </c>
      <c r="H789" s="655"/>
      <c r="I789" s="655"/>
      <c r="J789" s="655"/>
      <c r="K789" s="656"/>
      <c r="L789" s="648" t="s">
        <v>678</v>
      </c>
      <c r="M789" s="649"/>
      <c r="N789" s="649"/>
      <c r="O789" s="649"/>
      <c r="P789" s="649"/>
      <c r="Q789" s="649"/>
      <c r="R789" s="649"/>
      <c r="S789" s="649"/>
      <c r="T789" s="649"/>
      <c r="U789" s="649"/>
      <c r="V789" s="649"/>
      <c r="W789" s="649"/>
      <c r="X789" s="650"/>
      <c r="Y789" s="367">
        <v>50.6</v>
      </c>
      <c r="Z789" s="368"/>
      <c r="AA789" s="368"/>
      <c r="AB789" s="786"/>
      <c r="AC789" s="654" t="s">
        <v>681</v>
      </c>
      <c r="AD789" s="655"/>
      <c r="AE789" s="655"/>
      <c r="AF789" s="655"/>
      <c r="AG789" s="656"/>
      <c r="AH789" s="648" t="s">
        <v>682</v>
      </c>
      <c r="AI789" s="649"/>
      <c r="AJ789" s="649"/>
      <c r="AK789" s="649"/>
      <c r="AL789" s="649"/>
      <c r="AM789" s="649"/>
      <c r="AN789" s="649"/>
      <c r="AO789" s="649"/>
      <c r="AP789" s="649"/>
      <c r="AQ789" s="649"/>
      <c r="AR789" s="649"/>
      <c r="AS789" s="649"/>
      <c r="AT789" s="650"/>
      <c r="AU789" s="367">
        <v>3.5</v>
      </c>
      <c r="AV789" s="368"/>
      <c r="AW789" s="368"/>
      <c r="AX789" s="369"/>
    </row>
    <row r="790" spans="1:51" ht="24.75" hidden="1" customHeight="1" x14ac:dyDescent="0.15">
      <c r="A790" s="615"/>
      <c r="B790" s="616"/>
      <c r="C790" s="616"/>
      <c r="D790" s="616"/>
      <c r="E790" s="616"/>
      <c r="F790" s="617"/>
      <c r="G790" s="590"/>
      <c r="H790" s="591"/>
      <c r="I790" s="591"/>
      <c r="J790" s="591"/>
      <c r="K790" s="592"/>
      <c r="L790" s="582"/>
      <c r="M790" s="583"/>
      <c r="N790" s="583"/>
      <c r="O790" s="583"/>
      <c r="P790" s="583"/>
      <c r="Q790" s="583"/>
      <c r="R790" s="583"/>
      <c r="S790" s="583"/>
      <c r="T790" s="583"/>
      <c r="U790" s="583"/>
      <c r="V790" s="583"/>
      <c r="W790" s="583"/>
      <c r="X790" s="584"/>
      <c r="Y790" s="585"/>
      <c r="Z790" s="586"/>
      <c r="AA790" s="586"/>
      <c r="AB790" s="596"/>
      <c r="AC790" s="590"/>
      <c r="AD790" s="591"/>
      <c r="AE790" s="591"/>
      <c r="AF790" s="591"/>
      <c r="AG790" s="592"/>
      <c r="AH790" s="582"/>
      <c r="AI790" s="583"/>
      <c r="AJ790" s="583"/>
      <c r="AK790" s="583"/>
      <c r="AL790" s="583"/>
      <c r="AM790" s="583"/>
      <c r="AN790" s="583"/>
      <c r="AO790" s="583"/>
      <c r="AP790" s="583"/>
      <c r="AQ790" s="583"/>
      <c r="AR790" s="583"/>
      <c r="AS790" s="583"/>
      <c r="AT790" s="584"/>
      <c r="AU790" s="585"/>
      <c r="AV790" s="586"/>
      <c r="AW790" s="586"/>
      <c r="AX790" s="587"/>
    </row>
    <row r="791" spans="1:51" ht="24.75" hidden="1" customHeight="1" x14ac:dyDescent="0.15">
      <c r="A791" s="615"/>
      <c r="B791" s="616"/>
      <c r="C791" s="616"/>
      <c r="D791" s="616"/>
      <c r="E791" s="616"/>
      <c r="F791" s="617"/>
      <c r="G791" s="590"/>
      <c r="H791" s="591"/>
      <c r="I791" s="591"/>
      <c r="J791" s="591"/>
      <c r="K791" s="592"/>
      <c r="L791" s="582"/>
      <c r="M791" s="583"/>
      <c r="N791" s="583"/>
      <c r="O791" s="583"/>
      <c r="P791" s="583"/>
      <c r="Q791" s="583"/>
      <c r="R791" s="583"/>
      <c r="S791" s="583"/>
      <c r="T791" s="583"/>
      <c r="U791" s="583"/>
      <c r="V791" s="583"/>
      <c r="W791" s="583"/>
      <c r="X791" s="584"/>
      <c r="Y791" s="585"/>
      <c r="Z791" s="586"/>
      <c r="AA791" s="586"/>
      <c r="AB791" s="596"/>
      <c r="AC791" s="590"/>
      <c r="AD791" s="591"/>
      <c r="AE791" s="591"/>
      <c r="AF791" s="591"/>
      <c r="AG791" s="592"/>
      <c r="AH791" s="582"/>
      <c r="AI791" s="583"/>
      <c r="AJ791" s="583"/>
      <c r="AK791" s="583"/>
      <c r="AL791" s="583"/>
      <c r="AM791" s="583"/>
      <c r="AN791" s="583"/>
      <c r="AO791" s="583"/>
      <c r="AP791" s="583"/>
      <c r="AQ791" s="583"/>
      <c r="AR791" s="583"/>
      <c r="AS791" s="583"/>
      <c r="AT791" s="584"/>
      <c r="AU791" s="585"/>
      <c r="AV791" s="586"/>
      <c r="AW791" s="586"/>
      <c r="AX791" s="587"/>
    </row>
    <row r="792" spans="1:51" ht="24.75" hidden="1" customHeight="1" x14ac:dyDescent="0.15">
      <c r="A792" s="615"/>
      <c r="B792" s="616"/>
      <c r="C792" s="616"/>
      <c r="D792" s="616"/>
      <c r="E792" s="616"/>
      <c r="F792" s="617"/>
      <c r="G792" s="590"/>
      <c r="H792" s="591"/>
      <c r="I792" s="591"/>
      <c r="J792" s="591"/>
      <c r="K792" s="592"/>
      <c r="L792" s="582"/>
      <c r="M792" s="583"/>
      <c r="N792" s="583"/>
      <c r="O792" s="583"/>
      <c r="P792" s="583"/>
      <c r="Q792" s="583"/>
      <c r="R792" s="583"/>
      <c r="S792" s="583"/>
      <c r="T792" s="583"/>
      <c r="U792" s="583"/>
      <c r="V792" s="583"/>
      <c r="W792" s="583"/>
      <c r="X792" s="584"/>
      <c r="Y792" s="585"/>
      <c r="Z792" s="586"/>
      <c r="AA792" s="586"/>
      <c r="AB792" s="596"/>
      <c r="AC792" s="590"/>
      <c r="AD792" s="591"/>
      <c r="AE792" s="591"/>
      <c r="AF792" s="591"/>
      <c r="AG792" s="592"/>
      <c r="AH792" s="582"/>
      <c r="AI792" s="583"/>
      <c r="AJ792" s="583"/>
      <c r="AK792" s="583"/>
      <c r="AL792" s="583"/>
      <c r="AM792" s="583"/>
      <c r="AN792" s="583"/>
      <c r="AO792" s="583"/>
      <c r="AP792" s="583"/>
      <c r="AQ792" s="583"/>
      <c r="AR792" s="583"/>
      <c r="AS792" s="583"/>
      <c r="AT792" s="584"/>
      <c r="AU792" s="585"/>
      <c r="AV792" s="586"/>
      <c r="AW792" s="586"/>
      <c r="AX792" s="587"/>
    </row>
    <row r="793" spans="1:51" ht="24.75" hidden="1" customHeight="1" x14ac:dyDescent="0.15">
      <c r="A793" s="615"/>
      <c r="B793" s="616"/>
      <c r="C793" s="616"/>
      <c r="D793" s="616"/>
      <c r="E793" s="616"/>
      <c r="F793" s="617"/>
      <c r="G793" s="590"/>
      <c r="H793" s="591"/>
      <c r="I793" s="591"/>
      <c r="J793" s="591"/>
      <c r="K793" s="592"/>
      <c r="L793" s="582"/>
      <c r="M793" s="583"/>
      <c r="N793" s="583"/>
      <c r="O793" s="583"/>
      <c r="P793" s="583"/>
      <c r="Q793" s="583"/>
      <c r="R793" s="583"/>
      <c r="S793" s="583"/>
      <c r="T793" s="583"/>
      <c r="U793" s="583"/>
      <c r="V793" s="583"/>
      <c r="W793" s="583"/>
      <c r="X793" s="584"/>
      <c r="Y793" s="585"/>
      <c r="Z793" s="586"/>
      <c r="AA793" s="586"/>
      <c r="AB793" s="596"/>
      <c r="AC793" s="590"/>
      <c r="AD793" s="591"/>
      <c r="AE793" s="591"/>
      <c r="AF793" s="591"/>
      <c r="AG793" s="592"/>
      <c r="AH793" s="582"/>
      <c r="AI793" s="583"/>
      <c r="AJ793" s="583"/>
      <c r="AK793" s="583"/>
      <c r="AL793" s="583"/>
      <c r="AM793" s="583"/>
      <c r="AN793" s="583"/>
      <c r="AO793" s="583"/>
      <c r="AP793" s="583"/>
      <c r="AQ793" s="583"/>
      <c r="AR793" s="583"/>
      <c r="AS793" s="583"/>
      <c r="AT793" s="584"/>
      <c r="AU793" s="585"/>
      <c r="AV793" s="586"/>
      <c r="AW793" s="586"/>
      <c r="AX793" s="587"/>
    </row>
    <row r="794" spans="1:51" ht="24.75" hidden="1" customHeight="1" x14ac:dyDescent="0.15">
      <c r="A794" s="615"/>
      <c r="B794" s="616"/>
      <c r="C794" s="616"/>
      <c r="D794" s="616"/>
      <c r="E794" s="616"/>
      <c r="F794" s="617"/>
      <c r="G794" s="590"/>
      <c r="H794" s="591"/>
      <c r="I794" s="591"/>
      <c r="J794" s="591"/>
      <c r="K794" s="592"/>
      <c r="L794" s="582"/>
      <c r="M794" s="583"/>
      <c r="N794" s="583"/>
      <c r="O794" s="583"/>
      <c r="P794" s="583"/>
      <c r="Q794" s="583"/>
      <c r="R794" s="583"/>
      <c r="S794" s="583"/>
      <c r="T794" s="583"/>
      <c r="U794" s="583"/>
      <c r="V794" s="583"/>
      <c r="W794" s="583"/>
      <c r="X794" s="584"/>
      <c r="Y794" s="585"/>
      <c r="Z794" s="586"/>
      <c r="AA794" s="586"/>
      <c r="AB794" s="596"/>
      <c r="AC794" s="590"/>
      <c r="AD794" s="591"/>
      <c r="AE794" s="591"/>
      <c r="AF794" s="591"/>
      <c r="AG794" s="592"/>
      <c r="AH794" s="582"/>
      <c r="AI794" s="583"/>
      <c r="AJ794" s="583"/>
      <c r="AK794" s="583"/>
      <c r="AL794" s="583"/>
      <c r="AM794" s="583"/>
      <c r="AN794" s="583"/>
      <c r="AO794" s="583"/>
      <c r="AP794" s="583"/>
      <c r="AQ794" s="583"/>
      <c r="AR794" s="583"/>
      <c r="AS794" s="583"/>
      <c r="AT794" s="584"/>
      <c r="AU794" s="585"/>
      <c r="AV794" s="586"/>
      <c r="AW794" s="586"/>
      <c r="AX794" s="587"/>
    </row>
    <row r="795" spans="1:51" ht="24.75" hidden="1" customHeight="1" x14ac:dyDescent="0.15">
      <c r="A795" s="615"/>
      <c r="B795" s="616"/>
      <c r="C795" s="616"/>
      <c r="D795" s="616"/>
      <c r="E795" s="616"/>
      <c r="F795" s="617"/>
      <c r="G795" s="590"/>
      <c r="H795" s="591"/>
      <c r="I795" s="591"/>
      <c r="J795" s="591"/>
      <c r="K795" s="592"/>
      <c r="L795" s="582"/>
      <c r="M795" s="583"/>
      <c r="N795" s="583"/>
      <c r="O795" s="583"/>
      <c r="P795" s="583"/>
      <c r="Q795" s="583"/>
      <c r="R795" s="583"/>
      <c r="S795" s="583"/>
      <c r="T795" s="583"/>
      <c r="U795" s="583"/>
      <c r="V795" s="583"/>
      <c r="W795" s="583"/>
      <c r="X795" s="584"/>
      <c r="Y795" s="585"/>
      <c r="Z795" s="586"/>
      <c r="AA795" s="586"/>
      <c r="AB795" s="596"/>
      <c r="AC795" s="590"/>
      <c r="AD795" s="591"/>
      <c r="AE795" s="591"/>
      <c r="AF795" s="591"/>
      <c r="AG795" s="592"/>
      <c r="AH795" s="582"/>
      <c r="AI795" s="583"/>
      <c r="AJ795" s="583"/>
      <c r="AK795" s="583"/>
      <c r="AL795" s="583"/>
      <c r="AM795" s="583"/>
      <c r="AN795" s="583"/>
      <c r="AO795" s="583"/>
      <c r="AP795" s="583"/>
      <c r="AQ795" s="583"/>
      <c r="AR795" s="583"/>
      <c r="AS795" s="583"/>
      <c r="AT795" s="584"/>
      <c r="AU795" s="585"/>
      <c r="AV795" s="586"/>
      <c r="AW795" s="586"/>
      <c r="AX795" s="587"/>
    </row>
    <row r="796" spans="1:51" ht="24.75" hidden="1" customHeight="1" x14ac:dyDescent="0.15">
      <c r="A796" s="615"/>
      <c r="B796" s="616"/>
      <c r="C796" s="616"/>
      <c r="D796" s="616"/>
      <c r="E796" s="616"/>
      <c r="F796" s="617"/>
      <c r="G796" s="590"/>
      <c r="H796" s="591"/>
      <c r="I796" s="591"/>
      <c r="J796" s="591"/>
      <c r="K796" s="592"/>
      <c r="L796" s="582"/>
      <c r="M796" s="583"/>
      <c r="N796" s="583"/>
      <c r="O796" s="583"/>
      <c r="P796" s="583"/>
      <c r="Q796" s="583"/>
      <c r="R796" s="583"/>
      <c r="S796" s="583"/>
      <c r="T796" s="583"/>
      <c r="U796" s="583"/>
      <c r="V796" s="583"/>
      <c r="W796" s="583"/>
      <c r="X796" s="584"/>
      <c r="Y796" s="585"/>
      <c r="Z796" s="586"/>
      <c r="AA796" s="586"/>
      <c r="AB796" s="596"/>
      <c r="AC796" s="590"/>
      <c r="AD796" s="591"/>
      <c r="AE796" s="591"/>
      <c r="AF796" s="591"/>
      <c r="AG796" s="592"/>
      <c r="AH796" s="582"/>
      <c r="AI796" s="583"/>
      <c r="AJ796" s="583"/>
      <c r="AK796" s="583"/>
      <c r="AL796" s="583"/>
      <c r="AM796" s="583"/>
      <c r="AN796" s="583"/>
      <c r="AO796" s="583"/>
      <c r="AP796" s="583"/>
      <c r="AQ796" s="583"/>
      <c r="AR796" s="583"/>
      <c r="AS796" s="583"/>
      <c r="AT796" s="584"/>
      <c r="AU796" s="585"/>
      <c r="AV796" s="586"/>
      <c r="AW796" s="586"/>
      <c r="AX796" s="587"/>
    </row>
    <row r="797" spans="1:51" ht="24.75" hidden="1" customHeight="1" x14ac:dyDescent="0.15">
      <c r="A797" s="615"/>
      <c r="B797" s="616"/>
      <c r="C797" s="616"/>
      <c r="D797" s="616"/>
      <c r="E797" s="616"/>
      <c r="F797" s="617"/>
      <c r="G797" s="590"/>
      <c r="H797" s="591"/>
      <c r="I797" s="591"/>
      <c r="J797" s="591"/>
      <c r="K797" s="592"/>
      <c r="L797" s="582"/>
      <c r="M797" s="583"/>
      <c r="N797" s="583"/>
      <c r="O797" s="583"/>
      <c r="P797" s="583"/>
      <c r="Q797" s="583"/>
      <c r="R797" s="583"/>
      <c r="S797" s="583"/>
      <c r="T797" s="583"/>
      <c r="U797" s="583"/>
      <c r="V797" s="583"/>
      <c r="W797" s="583"/>
      <c r="X797" s="584"/>
      <c r="Y797" s="585"/>
      <c r="Z797" s="586"/>
      <c r="AA797" s="586"/>
      <c r="AB797" s="596"/>
      <c r="AC797" s="590"/>
      <c r="AD797" s="591"/>
      <c r="AE797" s="591"/>
      <c r="AF797" s="591"/>
      <c r="AG797" s="592"/>
      <c r="AH797" s="582"/>
      <c r="AI797" s="583"/>
      <c r="AJ797" s="583"/>
      <c r="AK797" s="583"/>
      <c r="AL797" s="583"/>
      <c r="AM797" s="583"/>
      <c r="AN797" s="583"/>
      <c r="AO797" s="583"/>
      <c r="AP797" s="583"/>
      <c r="AQ797" s="583"/>
      <c r="AR797" s="583"/>
      <c r="AS797" s="583"/>
      <c r="AT797" s="584"/>
      <c r="AU797" s="585"/>
      <c r="AV797" s="586"/>
      <c r="AW797" s="586"/>
      <c r="AX797" s="587"/>
    </row>
    <row r="798" spans="1:51" ht="24.75" hidden="1" customHeight="1" x14ac:dyDescent="0.15">
      <c r="A798" s="615"/>
      <c r="B798" s="616"/>
      <c r="C798" s="616"/>
      <c r="D798" s="616"/>
      <c r="E798" s="616"/>
      <c r="F798" s="617"/>
      <c r="G798" s="590"/>
      <c r="H798" s="591"/>
      <c r="I798" s="591"/>
      <c r="J798" s="591"/>
      <c r="K798" s="592"/>
      <c r="L798" s="582"/>
      <c r="M798" s="583"/>
      <c r="N798" s="583"/>
      <c r="O798" s="583"/>
      <c r="P798" s="583"/>
      <c r="Q798" s="583"/>
      <c r="R798" s="583"/>
      <c r="S798" s="583"/>
      <c r="T798" s="583"/>
      <c r="U798" s="583"/>
      <c r="V798" s="583"/>
      <c r="W798" s="583"/>
      <c r="X798" s="584"/>
      <c r="Y798" s="585"/>
      <c r="Z798" s="586"/>
      <c r="AA798" s="586"/>
      <c r="AB798" s="596"/>
      <c r="AC798" s="590"/>
      <c r="AD798" s="591"/>
      <c r="AE798" s="591"/>
      <c r="AF798" s="591"/>
      <c r="AG798" s="592"/>
      <c r="AH798" s="582"/>
      <c r="AI798" s="583"/>
      <c r="AJ798" s="583"/>
      <c r="AK798" s="583"/>
      <c r="AL798" s="583"/>
      <c r="AM798" s="583"/>
      <c r="AN798" s="583"/>
      <c r="AO798" s="583"/>
      <c r="AP798" s="583"/>
      <c r="AQ798" s="583"/>
      <c r="AR798" s="583"/>
      <c r="AS798" s="583"/>
      <c r="AT798" s="584"/>
      <c r="AU798" s="585"/>
      <c r="AV798" s="586"/>
      <c r="AW798" s="586"/>
      <c r="AX798" s="587"/>
    </row>
    <row r="799" spans="1:51" ht="24.75" customHeight="1" thickBot="1" x14ac:dyDescent="0.2">
      <c r="A799" s="615"/>
      <c r="B799" s="616"/>
      <c r="C799" s="616"/>
      <c r="D799" s="616"/>
      <c r="E799" s="616"/>
      <c r="F799" s="617"/>
      <c r="G799" s="807" t="s">
        <v>20</v>
      </c>
      <c r="H799" s="808"/>
      <c r="I799" s="808"/>
      <c r="J799" s="808"/>
      <c r="K799" s="808"/>
      <c r="L799" s="809"/>
      <c r="M799" s="810"/>
      <c r="N799" s="810"/>
      <c r="O799" s="810"/>
      <c r="P799" s="810"/>
      <c r="Q799" s="810"/>
      <c r="R799" s="810"/>
      <c r="S799" s="810"/>
      <c r="T799" s="810"/>
      <c r="U799" s="810"/>
      <c r="V799" s="810"/>
      <c r="W799" s="810"/>
      <c r="X799" s="811"/>
      <c r="Y799" s="812">
        <f>SUM(Y789:AB798)</f>
        <v>50.6</v>
      </c>
      <c r="Z799" s="813"/>
      <c r="AA799" s="813"/>
      <c r="AB799" s="814"/>
      <c r="AC799" s="807" t="s">
        <v>20</v>
      </c>
      <c r="AD799" s="808"/>
      <c r="AE799" s="808"/>
      <c r="AF799" s="808"/>
      <c r="AG799" s="808"/>
      <c r="AH799" s="809"/>
      <c r="AI799" s="810"/>
      <c r="AJ799" s="810"/>
      <c r="AK799" s="810"/>
      <c r="AL799" s="810"/>
      <c r="AM799" s="810"/>
      <c r="AN799" s="810"/>
      <c r="AO799" s="810"/>
      <c r="AP799" s="810"/>
      <c r="AQ799" s="810"/>
      <c r="AR799" s="810"/>
      <c r="AS799" s="810"/>
      <c r="AT799" s="811"/>
      <c r="AU799" s="812">
        <f>SUM(AU789:AX798)</f>
        <v>3.5</v>
      </c>
      <c r="AV799" s="813"/>
      <c r="AW799" s="813"/>
      <c r="AX799" s="815"/>
    </row>
    <row r="800" spans="1:51" ht="24.75" customHeight="1" x14ac:dyDescent="0.15">
      <c r="A800" s="615"/>
      <c r="B800" s="616"/>
      <c r="C800" s="616"/>
      <c r="D800" s="616"/>
      <c r="E800" s="616"/>
      <c r="F800" s="617"/>
      <c r="G800" s="579" t="s">
        <v>683</v>
      </c>
      <c r="H800" s="580"/>
      <c r="I800" s="580"/>
      <c r="J800" s="580"/>
      <c r="K800" s="580"/>
      <c r="L800" s="580"/>
      <c r="M800" s="580"/>
      <c r="N800" s="580"/>
      <c r="O800" s="580"/>
      <c r="P800" s="580"/>
      <c r="Q800" s="580"/>
      <c r="R800" s="580"/>
      <c r="S800" s="580"/>
      <c r="T800" s="580"/>
      <c r="U800" s="580"/>
      <c r="V800" s="580"/>
      <c r="W800" s="580"/>
      <c r="X800" s="580"/>
      <c r="Y800" s="580"/>
      <c r="Z800" s="580"/>
      <c r="AA800" s="580"/>
      <c r="AB800" s="581"/>
      <c r="AC800" s="579" t="s">
        <v>686</v>
      </c>
      <c r="AD800" s="580"/>
      <c r="AE800" s="580"/>
      <c r="AF800" s="580"/>
      <c r="AG800" s="580"/>
      <c r="AH800" s="580"/>
      <c r="AI800" s="580"/>
      <c r="AJ800" s="580"/>
      <c r="AK800" s="580"/>
      <c r="AL800" s="580"/>
      <c r="AM800" s="580"/>
      <c r="AN800" s="580"/>
      <c r="AO800" s="580"/>
      <c r="AP800" s="580"/>
      <c r="AQ800" s="580"/>
      <c r="AR800" s="580"/>
      <c r="AS800" s="580"/>
      <c r="AT800" s="580"/>
      <c r="AU800" s="580"/>
      <c r="AV800" s="580"/>
      <c r="AW800" s="580"/>
      <c r="AX800" s="777"/>
      <c r="AY800">
        <f>COUNTA($G$802,$AC$802)</f>
        <v>2</v>
      </c>
    </row>
    <row r="801" spans="1:51" ht="24.75" customHeight="1" x14ac:dyDescent="0.15">
      <c r="A801" s="615"/>
      <c r="B801" s="616"/>
      <c r="C801" s="616"/>
      <c r="D801" s="616"/>
      <c r="E801" s="616"/>
      <c r="F801" s="617"/>
      <c r="G801" s="796" t="s">
        <v>17</v>
      </c>
      <c r="H801" s="652"/>
      <c r="I801" s="652"/>
      <c r="J801" s="652"/>
      <c r="K801" s="652"/>
      <c r="L801" s="651" t="s">
        <v>18</v>
      </c>
      <c r="M801" s="652"/>
      <c r="N801" s="652"/>
      <c r="O801" s="652"/>
      <c r="P801" s="652"/>
      <c r="Q801" s="652"/>
      <c r="R801" s="652"/>
      <c r="S801" s="652"/>
      <c r="T801" s="652"/>
      <c r="U801" s="652"/>
      <c r="V801" s="652"/>
      <c r="W801" s="652"/>
      <c r="X801" s="653"/>
      <c r="Y801" s="637" t="s">
        <v>19</v>
      </c>
      <c r="Z801" s="638"/>
      <c r="AA801" s="638"/>
      <c r="AB801" s="782"/>
      <c r="AC801" s="796" t="s">
        <v>17</v>
      </c>
      <c r="AD801" s="652"/>
      <c r="AE801" s="652"/>
      <c r="AF801" s="652"/>
      <c r="AG801" s="652"/>
      <c r="AH801" s="651" t="s">
        <v>18</v>
      </c>
      <c r="AI801" s="652"/>
      <c r="AJ801" s="652"/>
      <c r="AK801" s="652"/>
      <c r="AL801" s="652"/>
      <c r="AM801" s="652"/>
      <c r="AN801" s="652"/>
      <c r="AO801" s="652"/>
      <c r="AP801" s="652"/>
      <c r="AQ801" s="652"/>
      <c r="AR801" s="652"/>
      <c r="AS801" s="652"/>
      <c r="AT801" s="653"/>
      <c r="AU801" s="637" t="s">
        <v>19</v>
      </c>
      <c r="AV801" s="638"/>
      <c r="AW801" s="638"/>
      <c r="AX801" s="639"/>
      <c r="AY801">
        <f>$AY$800</f>
        <v>2</v>
      </c>
    </row>
    <row r="802" spans="1:51" ht="24.75" customHeight="1" x14ac:dyDescent="0.15">
      <c r="A802" s="615"/>
      <c r="B802" s="616"/>
      <c r="C802" s="616"/>
      <c r="D802" s="616"/>
      <c r="E802" s="616"/>
      <c r="F802" s="617"/>
      <c r="G802" s="654" t="s">
        <v>684</v>
      </c>
      <c r="H802" s="655"/>
      <c r="I802" s="655"/>
      <c r="J802" s="655"/>
      <c r="K802" s="656"/>
      <c r="L802" s="648" t="s">
        <v>685</v>
      </c>
      <c r="M802" s="649"/>
      <c r="N802" s="649"/>
      <c r="O802" s="649"/>
      <c r="P802" s="649"/>
      <c r="Q802" s="649"/>
      <c r="R802" s="649"/>
      <c r="S802" s="649"/>
      <c r="T802" s="649"/>
      <c r="U802" s="649"/>
      <c r="V802" s="649"/>
      <c r="W802" s="649"/>
      <c r="X802" s="650"/>
      <c r="Y802" s="367">
        <v>5.5</v>
      </c>
      <c r="Z802" s="368"/>
      <c r="AA802" s="368"/>
      <c r="AB802" s="786"/>
      <c r="AC802" s="654" t="s">
        <v>709</v>
      </c>
      <c r="AD802" s="655"/>
      <c r="AE802" s="655"/>
      <c r="AF802" s="655"/>
      <c r="AG802" s="656"/>
      <c r="AH802" s="648" t="s">
        <v>700</v>
      </c>
      <c r="AI802" s="649"/>
      <c r="AJ802" s="649"/>
      <c r="AK802" s="649"/>
      <c r="AL802" s="649"/>
      <c r="AM802" s="649"/>
      <c r="AN802" s="649"/>
      <c r="AO802" s="649"/>
      <c r="AP802" s="649"/>
      <c r="AQ802" s="649"/>
      <c r="AR802" s="649"/>
      <c r="AS802" s="649"/>
      <c r="AT802" s="650"/>
      <c r="AU802" s="367">
        <v>2.4</v>
      </c>
      <c r="AV802" s="368"/>
      <c r="AW802" s="368"/>
      <c r="AX802" s="369"/>
      <c r="AY802">
        <f t="shared" ref="AY802:AY812" si="115">$AY$800</f>
        <v>2</v>
      </c>
    </row>
    <row r="803" spans="1:51" ht="24.75" hidden="1" customHeight="1" x14ac:dyDescent="0.15">
      <c r="A803" s="615"/>
      <c r="B803" s="616"/>
      <c r="C803" s="616"/>
      <c r="D803" s="616"/>
      <c r="E803" s="616"/>
      <c r="F803" s="617"/>
      <c r="G803" s="590"/>
      <c r="H803" s="591"/>
      <c r="I803" s="591"/>
      <c r="J803" s="591"/>
      <c r="K803" s="592"/>
      <c r="L803" s="582"/>
      <c r="M803" s="583"/>
      <c r="N803" s="583"/>
      <c r="O803" s="583"/>
      <c r="P803" s="583"/>
      <c r="Q803" s="583"/>
      <c r="R803" s="583"/>
      <c r="S803" s="583"/>
      <c r="T803" s="583"/>
      <c r="U803" s="583"/>
      <c r="V803" s="583"/>
      <c r="W803" s="583"/>
      <c r="X803" s="584"/>
      <c r="Y803" s="585"/>
      <c r="Z803" s="586"/>
      <c r="AA803" s="586"/>
      <c r="AB803" s="596"/>
      <c r="AC803" s="590"/>
      <c r="AD803" s="591"/>
      <c r="AE803" s="591"/>
      <c r="AF803" s="591"/>
      <c r="AG803" s="592"/>
      <c r="AH803" s="582"/>
      <c r="AI803" s="583"/>
      <c r="AJ803" s="583"/>
      <c r="AK803" s="583"/>
      <c r="AL803" s="583"/>
      <c r="AM803" s="583"/>
      <c r="AN803" s="583"/>
      <c r="AO803" s="583"/>
      <c r="AP803" s="583"/>
      <c r="AQ803" s="583"/>
      <c r="AR803" s="583"/>
      <c r="AS803" s="583"/>
      <c r="AT803" s="584"/>
      <c r="AU803" s="585"/>
      <c r="AV803" s="586"/>
      <c r="AW803" s="586"/>
      <c r="AX803" s="587"/>
      <c r="AY803">
        <f t="shared" si="115"/>
        <v>2</v>
      </c>
    </row>
    <row r="804" spans="1:51" ht="24.75" hidden="1" customHeight="1" x14ac:dyDescent="0.15">
      <c r="A804" s="615"/>
      <c r="B804" s="616"/>
      <c r="C804" s="616"/>
      <c r="D804" s="616"/>
      <c r="E804" s="616"/>
      <c r="F804" s="617"/>
      <c r="G804" s="590"/>
      <c r="H804" s="591"/>
      <c r="I804" s="591"/>
      <c r="J804" s="591"/>
      <c r="K804" s="592"/>
      <c r="L804" s="582"/>
      <c r="M804" s="583"/>
      <c r="N804" s="583"/>
      <c r="O804" s="583"/>
      <c r="P804" s="583"/>
      <c r="Q804" s="583"/>
      <c r="R804" s="583"/>
      <c r="S804" s="583"/>
      <c r="T804" s="583"/>
      <c r="U804" s="583"/>
      <c r="V804" s="583"/>
      <c r="W804" s="583"/>
      <c r="X804" s="584"/>
      <c r="Y804" s="585"/>
      <c r="Z804" s="586"/>
      <c r="AA804" s="586"/>
      <c r="AB804" s="596"/>
      <c r="AC804" s="590"/>
      <c r="AD804" s="591"/>
      <c r="AE804" s="591"/>
      <c r="AF804" s="591"/>
      <c r="AG804" s="592"/>
      <c r="AH804" s="582"/>
      <c r="AI804" s="583"/>
      <c r="AJ804" s="583"/>
      <c r="AK804" s="583"/>
      <c r="AL804" s="583"/>
      <c r="AM804" s="583"/>
      <c r="AN804" s="583"/>
      <c r="AO804" s="583"/>
      <c r="AP804" s="583"/>
      <c r="AQ804" s="583"/>
      <c r="AR804" s="583"/>
      <c r="AS804" s="583"/>
      <c r="AT804" s="584"/>
      <c r="AU804" s="585"/>
      <c r="AV804" s="586"/>
      <c r="AW804" s="586"/>
      <c r="AX804" s="587"/>
      <c r="AY804">
        <f t="shared" si="115"/>
        <v>2</v>
      </c>
    </row>
    <row r="805" spans="1:51" ht="24.75" hidden="1" customHeight="1" x14ac:dyDescent="0.15">
      <c r="A805" s="615"/>
      <c r="B805" s="616"/>
      <c r="C805" s="616"/>
      <c r="D805" s="616"/>
      <c r="E805" s="616"/>
      <c r="F805" s="617"/>
      <c r="G805" s="590"/>
      <c r="H805" s="591"/>
      <c r="I805" s="591"/>
      <c r="J805" s="591"/>
      <c r="K805" s="592"/>
      <c r="L805" s="582"/>
      <c r="M805" s="583"/>
      <c r="N805" s="583"/>
      <c r="O805" s="583"/>
      <c r="P805" s="583"/>
      <c r="Q805" s="583"/>
      <c r="R805" s="583"/>
      <c r="S805" s="583"/>
      <c r="T805" s="583"/>
      <c r="U805" s="583"/>
      <c r="V805" s="583"/>
      <c r="W805" s="583"/>
      <c r="X805" s="584"/>
      <c r="Y805" s="585"/>
      <c r="Z805" s="586"/>
      <c r="AA805" s="586"/>
      <c r="AB805" s="596"/>
      <c r="AC805" s="590"/>
      <c r="AD805" s="591"/>
      <c r="AE805" s="591"/>
      <c r="AF805" s="591"/>
      <c r="AG805" s="592"/>
      <c r="AH805" s="582"/>
      <c r="AI805" s="583"/>
      <c r="AJ805" s="583"/>
      <c r="AK805" s="583"/>
      <c r="AL805" s="583"/>
      <c r="AM805" s="583"/>
      <c r="AN805" s="583"/>
      <c r="AO805" s="583"/>
      <c r="AP805" s="583"/>
      <c r="AQ805" s="583"/>
      <c r="AR805" s="583"/>
      <c r="AS805" s="583"/>
      <c r="AT805" s="584"/>
      <c r="AU805" s="585"/>
      <c r="AV805" s="586"/>
      <c r="AW805" s="586"/>
      <c r="AX805" s="587"/>
      <c r="AY805">
        <f t="shared" si="115"/>
        <v>2</v>
      </c>
    </row>
    <row r="806" spans="1:51" ht="24.75" hidden="1" customHeight="1" x14ac:dyDescent="0.15">
      <c r="A806" s="615"/>
      <c r="B806" s="616"/>
      <c r="C806" s="616"/>
      <c r="D806" s="616"/>
      <c r="E806" s="616"/>
      <c r="F806" s="617"/>
      <c r="G806" s="590"/>
      <c r="H806" s="591"/>
      <c r="I806" s="591"/>
      <c r="J806" s="591"/>
      <c r="K806" s="592"/>
      <c r="L806" s="582"/>
      <c r="M806" s="583"/>
      <c r="N806" s="583"/>
      <c r="O806" s="583"/>
      <c r="P806" s="583"/>
      <c r="Q806" s="583"/>
      <c r="R806" s="583"/>
      <c r="S806" s="583"/>
      <c r="T806" s="583"/>
      <c r="U806" s="583"/>
      <c r="V806" s="583"/>
      <c r="W806" s="583"/>
      <c r="X806" s="584"/>
      <c r="Y806" s="585"/>
      <c r="Z806" s="586"/>
      <c r="AA806" s="586"/>
      <c r="AB806" s="596"/>
      <c r="AC806" s="590"/>
      <c r="AD806" s="591"/>
      <c r="AE806" s="591"/>
      <c r="AF806" s="591"/>
      <c r="AG806" s="592"/>
      <c r="AH806" s="582"/>
      <c r="AI806" s="583"/>
      <c r="AJ806" s="583"/>
      <c r="AK806" s="583"/>
      <c r="AL806" s="583"/>
      <c r="AM806" s="583"/>
      <c r="AN806" s="583"/>
      <c r="AO806" s="583"/>
      <c r="AP806" s="583"/>
      <c r="AQ806" s="583"/>
      <c r="AR806" s="583"/>
      <c r="AS806" s="583"/>
      <c r="AT806" s="584"/>
      <c r="AU806" s="585"/>
      <c r="AV806" s="586"/>
      <c r="AW806" s="586"/>
      <c r="AX806" s="587"/>
      <c r="AY806">
        <f t="shared" si="115"/>
        <v>2</v>
      </c>
    </row>
    <row r="807" spans="1:51" ht="24.75" hidden="1" customHeight="1" x14ac:dyDescent="0.15">
      <c r="A807" s="615"/>
      <c r="B807" s="616"/>
      <c r="C807" s="616"/>
      <c r="D807" s="616"/>
      <c r="E807" s="616"/>
      <c r="F807" s="617"/>
      <c r="G807" s="590"/>
      <c r="H807" s="591"/>
      <c r="I807" s="591"/>
      <c r="J807" s="591"/>
      <c r="K807" s="592"/>
      <c r="L807" s="582"/>
      <c r="M807" s="583"/>
      <c r="N807" s="583"/>
      <c r="O807" s="583"/>
      <c r="P807" s="583"/>
      <c r="Q807" s="583"/>
      <c r="R807" s="583"/>
      <c r="S807" s="583"/>
      <c r="T807" s="583"/>
      <c r="U807" s="583"/>
      <c r="V807" s="583"/>
      <c r="W807" s="583"/>
      <c r="X807" s="584"/>
      <c r="Y807" s="585"/>
      <c r="Z807" s="586"/>
      <c r="AA807" s="586"/>
      <c r="AB807" s="596"/>
      <c r="AC807" s="590"/>
      <c r="AD807" s="591"/>
      <c r="AE807" s="591"/>
      <c r="AF807" s="591"/>
      <c r="AG807" s="592"/>
      <c r="AH807" s="582"/>
      <c r="AI807" s="583"/>
      <c r="AJ807" s="583"/>
      <c r="AK807" s="583"/>
      <c r="AL807" s="583"/>
      <c r="AM807" s="583"/>
      <c r="AN807" s="583"/>
      <c r="AO807" s="583"/>
      <c r="AP807" s="583"/>
      <c r="AQ807" s="583"/>
      <c r="AR807" s="583"/>
      <c r="AS807" s="583"/>
      <c r="AT807" s="584"/>
      <c r="AU807" s="585"/>
      <c r="AV807" s="586"/>
      <c r="AW807" s="586"/>
      <c r="AX807" s="587"/>
      <c r="AY807">
        <f t="shared" si="115"/>
        <v>2</v>
      </c>
    </row>
    <row r="808" spans="1:51" ht="24.75" hidden="1" customHeight="1" x14ac:dyDescent="0.15">
      <c r="A808" s="615"/>
      <c r="B808" s="616"/>
      <c r="C808" s="616"/>
      <c r="D808" s="616"/>
      <c r="E808" s="616"/>
      <c r="F808" s="617"/>
      <c r="G808" s="590"/>
      <c r="H808" s="591"/>
      <c r="I808" s="591"/>
      <c r="J808" s="591"/>
      <c r="K808" s="592"/>
      <c r="L808" s="582"/>
      <c r="M808" s="583"/>
      <c r="N808" s="583"/>
      <c r="O808" s="583"/>
      <c r="P808" s="583"/>
      <c r="Q808" s="583"/>
      <c r="R808" s="583"/>
      <c r="S808" s="583"/>
      <c r="T808" s="583"/>
      <c r="U808" s="583"/>
      <c r="V808" s="583"/>
      <c r="W808" s="583"/>
      <c r="X808" s="584"/>
      <c r="Y808" s="585"/>
      <c r="Z808" s="586"/>
      <c r="AA808" s="586"/>
      <c r="AB808" s="596"/>
      <c r="AC808" s="590"/>
      <c r="AD808" s="591"/>
      <c r="AE808" s="591"/>
      <c r="AF808" s="591"/>
      <c r="AG808" s="592"/>
      <c r="AH808" s="582"/>
      <c r="AI808" s="583"/>
      <c r="AJ808" s="583"/>
      <c r="AK808" s="583"/>
      <c r="AL808" s="583"/>
      <c r="AM808" s="583"/>
      <c r="AN808" s="583"/>
      <c r="AO808" s="583"/>
      <c r="AP808" s="583"/>
      <c r="AQ808" s="583"/>
      <c r="AR808" s="583"/>
      <c r="AS808" s="583"/>
      <c r="AT808" s="584"/>
      <c r="AU808" s="585"/>
      <c r="AV808" s="586"/>
      <c r="AW808" s="586"/>
      <c r="AX808" s="587"/>
      <c r="AY808">
        <f t="shared" si="115"/>
        <v>2</v>
      </c>
    </row>
    <row r="809" spans="1:51" ht="24.75" hidden="1" customHeight="1" x14ac:dyDescent="0.15">
      <c r="A809" s="615"/>
      <c r="B809" s="616"/>
      <c r="C809" s="616"/>
      <c r="D809" s="616"/>
      <c r="E809" s="616"/>
      <c r="F809" s="617"/>
      <c r="G809" s="590"/>
      <c r="H809" s="591"/>
      <c r="I809" s="591"/>
      <c r="J809" s="591"/>
      <c r="K809" s="592"/>
      <c r="L809" s="582"/>
      <c r="M809" s="583"/>
      <c r="N809" s="583"/>
      <c r="O809" s="583"/>
      <c r="P809" s="583"/>
      <c r="Q809" s="583"/>
      <c r="R809" s="583"/>
      <c r="S809" s="583"/>
      <c r="T809" s="583"/>
      <c r="U809" s="583"/>
      <c r="V809" s="583"/>
      <c r="W809" s="583"/>
      <c r="X809" s="584"/>
      <c r="Y809" s="585"/>
      <c r="Z809" s="586"/>
      <c r="AA809" s="586"/>
      <c r="AB809" s="596"/>
      <c r="AC809" s="590"/>
      <c r="AD809" s="591"/>
      <c r="AE809" s="591"/>
      <c r="AF809" s="591"/>
      <c r="AG809" s="592"/>
      <c r="AH809" s="582"/>
      <c r="AI809" s="583"/>
      <c r="AJ809" s="583"/>
      <c r="AK809" s="583"/>
      <c r="AL809" s="583"/>
      <c r="AM809" s="583"/>
      <c r="AN809" s="583"/>
      <c r="AO809" s="583"/>
      <c r="AP809" s="583"/>
      <c r="AQ809" s="583"/>
      <c r="AR809" s="583"/>
      <c r="AS809" s="583"/>
      <c r="AT809" s="584"/>
      <c r="AU809" s="585"/>
      <c r="AV809" s="586"/>
      <c r="AW809" s="586"/>
      <c r="AX809" s="587"/>
      <c r="AY809">
        <f t="shared" si="115"/>
        <v>2</v>
      </c>
    </row>
    <row r="810" spans="1:51" ht="24.75" hidden="1" customHeight="1" x14ac:dyDescent="0.15">
      <c r="A810" s="615"/>
      <c r="B810" s="616"/>
      <c r="C810" s="616"/>
      <c r="D810" s="616"/>
      <c r="E810" s="616"/>
      <c r="F810" s="617"/>
      <c r="G810" s="590"/>
      <c r="H810" s="591"/>
      <c r="I810" s="591"/>
      <c r="J810" s="591"/>
      <c r="K810" s="592"/>
      <c r="L810" s="582"/>
      <c r="M810" s="583"/>
      <c r="N810" s="583"/>
      <c r="O810" s="583"/>
      <c r="P810" s="583"/>
      <c r="Q810" s="583"/>
      <c r="R810" s="583"/>
      <c r="S810" s="583"/>
      <c r="T810" s="583"/>
      <c r="U810" s="583"/>
      <c r="V810" s="583"/>
      <c r="W810" s="583"/>
      <c r="X810" s="584"/>
      <c r="Y810" s="585"/>
      <c r="Z810" s="586"/>
      <c r="AA810" s="586"/>
      <c r="AB810" s="596"/>
      <c r="AC810" s="590"/>
      <c r="AD810" s="591"/>
      <c r="AE810" s="591"/>
      <c r="AF810" s="591"/>
      <c r="AG810" s="592"/>
      <c r="AH810" s="582"/>
      <c r="AI810" s="583"/>
      <c r="AJ810" s="583"/>
      <c r="AK810" s="583"/>
      <c r="AL810" s="583"/>
      <c r="AM810" s="583"/>
      <c r="AN810" s="583"/>
      <c r="AO810" s="583"/>
      <c r="AP810" s="583"/>
      <c r="AQ810" s="583"/>
      <c r="AR810" s="583"/>
      <c r="AS810" s="583"/>
      <c r="AT810" s="584"/>
      <c r="AU810" s="585"/>
      <c r="AV810" s="586"/>
      <c r="AW810" s="586"/>
      <c r="AX810" s="587"/>
      <c r="AY810">
        <f t="shared" si="115"/>
        <v>2</v>
      </c>
    </row>
    <row r="811" spans="1:51" ht="24.75" hidden="1" customHeight="1" x14ac:dyDescent="0.15">
      <c r="A811" s="615"/>
      <c r="B811" s="616"/>
      <c r="C811" s="616"/>
      <c r="D811" s="616"/>
      <c r="E811" s="616"/>
      <c r="F811" s="617"/>
      <c r="G811" s="590"/>
      <c r="H811" s="591"/>
      <c r="I811" s="591"/>
      <c r="J811" s="591"/>
      <c r="K811" s="592"/>
      <c r="L811" s="582"/>
      <c r="M811" s="583"/>
      <c r="N811" s="583"/>
      <c r="O811" s="583"/>
      <c r="P811" s="583"/>
      <c r="Q811" s="583"/>
      <c r="R811" s="583"/>
      <c r="S811" s="583"/>
      <c r="T811" s="583"/>
      <c r="U811" s="583"/>
      <c r="V811" s="583"/>
      <c r="W811" s="583"/>
      <c r="X811" s="584"/>
      <c r="Y811" s="585"/>
      <c r="Z811" s="586"/>
      <c r="AA811" s="586"/>
      <c r="AB811" s="596"/>
      <c r="AC811" s="590"/>
      <c r="AD811" s="591"/>
      <c r="AE811" s="591"/>
      <c r="AF811" s="591"/>
      <c r="AG811" s="592"/>
      <c r="AH811" s="582"/>
      <c r="AI811" s="583"/>
      <c r="AJ811" s="583"/>
      <c r="AK811" s="583"/>
      <c r="AL811" s="583"/>
      <c r="AM811" s="583"/>
      <c r="AN811" s="583"/>
      <c r="AO811" s="583"/>
      <c r="AP811" s="583"/>
      <c r="AQ811" s="583"/>
      <c r="AR811" s="583"/>
      <c r="AS811" s="583"/>
      <c r="AT811" s="584"/>
      <c r="AU811" s="585"/>
      <c r="AV811" s="586"/>
      <c r="AW811" s="586"/>
      <c r="AX811" s="587"/>
      <c r="AY811">
        <f t="shared" si="115"/>
        <v>2</v>
      </c>
    </row>
    <row r="812" spans="1:51" ht="24.75" customHeight="1" thickBot="1" x14ac:dyDescent="0.2">
      <c r="A812" s="615"/>
      <c r="B812" s="616"/>
      <c r="C812" s="616"/>
      <c r="D812" s="616"/>
      <c r="E812" s="616"/>
      <c r="F812" s="617"/>
      <c r="G812" s="807" t="s">
        <v>20</v>
      </c>
      <c r="H812" s="808"/>
      <c r="I812" s="808"/>
      <c r="J812" s="808"/>
      <c r="K812" s="808"/>
      <c r="L812" s="809"/>
      <c r="M812" s="810"/>
      <c r="N812" s="810"/>
      <c r="O812" s="810"/>
      <c r="P812" s="810"/>
      <c r="Q812" s="810"/>
      <c r="R812" s="810"/>
      <c r="S812" s="810"/>
      <c r="T812" s="810"/>
      <c r="U812" s="810"/>
      <c r="V812" s="810"/>
      <c r="W812" s="810"/>
      <c r="X812" s="811"/>
      <c r="Y812" s="812">
        <f>SUM(Y802:AB811)</f>
        <v>5.5</v>
      </c>
      <c r="Z812" s="813"/>
      <c r="AA812" s="813"/>
      <c r="AB812" s="814"/>
      <c r="AC812" s="807" t="s">
        <v>20</v>
      </c>
      <c r="AD812" s="808"/>
      <c r="AE812" s="808"/>
      <c r="AF812" s="808"/>
      <c r="AG812" s="808"/>
      <c r="AH812" s="809"/>
      <c r="AI812" s="810"/>
      <c r="AJ812" s="810"/>
      <c r="AK812" s="810"/>
      <c r="AL812" s="810"/>
      <c r="AM812" s="810"/>
      <c r="AN812" s="810"/>
      <c r="AO812" s="810"/>
      <c r="AP812" s="810"/>
      <c r="AQ812" s="810"/>
      <c r="AR812" s="810"/>
      <c r="AS812" s="810"/>
      <c r="AT812" s="811"/>
      <c r="AU812" s="812">
        <f>SUM(AU802:AX811)</f>
        <v>2.4</v>
      </c>
      <c r="AV812" s="813"/>
      <c r="AW812" s="813"/>
      <c r="AX812" s="815"/>
      <c r="AY812">
        <f t="shared" si="115"/>
        <v>2</v>
      </c>
    </row>
    <row r="813" spans="1:51" ht="24.75" customHeight="1" x14ac:dyDescent="0.15">
      <c r="A813" s="615"/>
      <c r="B813" s="616"/>
      <c r="C813" s="616"/>
      <c r="D813" s="616"/>
      <c r="E813" s="616"/>
      <c r="F813" s="617"/>
      <c r="G813" s="579" t="s">
        <v>687</v>
      </c>
      <c r="H813" s="580"/>
      <c r="I813" s="580"/>
      <c r="J813" s="580"/>
      <c r="K813" s="580"/>
      <c r="L813" s="580"/>
      <c r="M813" s="580"/>
      <c r="N813" s="580"/>
      <c r="O813" s="580"/>
      <c r="P813" s="580"/>
      <c r="Q813" s="580"/>
      <c r="R813" s="580"/>
      <c r="S813" s="580"/>
      <c r="T813" s="580"/>
      <c r="U813" s="580"/>
      <c r="V813" s="580"/>
      <c r="W813" s="580"/>
      <c r="X813" s="580"/>
      <c r="Y813" s="580"/>
      <c r="Z813" s="580"/>
      <c r="AA813" s="580"/>
      <c r="AB813" s="581"/>
      <c r="AC813" s="579" t="s">
        <v>241</v>
      </c>
      <c r="AD813" s="580"/>
      <c r="AE813" s="580"/>
      <c r="AF813" s="580"/>
      <c r="AG813" s="580"/>
      <c r="AH813" s="580"/>
      <c r="AI813" s="580"/>
      <c r="AJ813" s="580"/>
      <c r="AK813" s="580"/>
      <c r="AL813" s="580"/>
      <c r="AM813" s="580"/>
      <c r="AN813" s="580"/>
      <c r="AO813" s="580"/>
      <c r="AP813" s="580"/>
      <c r="AQ813" s="580"/>
      <c r="AR813" s="580"/>
      <c r="AS813" s="580"/>
      <c r="AT813" s="580"/>
      <c r="AU813" s="580"/>
      <c r="AV813" s="580"/>
      <c r="AW813" s="580"/>
      <c r="AX813" s="777"/>
      <c r="AY813">
        <f>COUNTA($G$815,$AC$815)</f>
        <v>1</v>
      </c>
    </row>
    <row r="814" spans="1:51" ht="24.75" customHeight="1" x14ac:dyDescent="0.15">
      <c r="A814" s="615"/>
      <c r="B814" s="616"/>
      <c r="C814" s="616"/>
      <c r="D814" s="616"/>
      <c r="E814" s="616"/>
      <c r="F814" s="617"/>
      <c r="G814" s="796" t="s">
        <v>17</v>
      </c>
      <c r="H814" s="652"/>
      <c r="I814" s="652"/>
      <c r="J814" s="652"/>
      <c r="K814" s="652"/>
      <c r="L814" s="651" t="s">
        <v>18</v>
      </c>
      <c r="M814" s="652"/>
      <c r="N814" s="652"/>
      <c r="O814" s="652"/>
      <c r="P814" s="652"/>
      <c r="Q814" s="652"/>
      <c r="R814" s="652"/>
      <c r="S814" s="652"/>
      <c r="T814" s="652"/>
      <c r="U814" s="652"/>
      <c r="V814" s="652"/>
      <c r="W814" s="652"/>
      <c r="X814" s="653"/>
      <c r="Y814" s="637" t="s">
        <v>19</v>
      </c>
      <c r="Z814" s="638"/>
      <c r="AA814" s="638"/>
      <c r="AB814" s="782"/>
      <c r="AC814" s="796" t="s">
        <v>17</v>
      </c>
      <c r="AD814" s="652"/>
      <c r="AE814" s="652"/>
      <c r="AF814" s="652"/>
      <c r="AG814" s="652"/>
      <c r="AH814" s="651" t="s">
        <v>18</v>
      </c>
      <c r="AI814" s="652"/>
      <c r="AJ814" s="652"/>
      <c r="AK814" s="652"/>
      <c r="AL814" s="652"/>
      <c r="AM814" s="652"/>
      <c r="AN814" s="652"/>
      <c r="AO814" s="652"/>
      <c r="AP814" s="652"/>
      <c r="AQ814" s="652"/>
      <c r="AR814" s="652"/>
      <c r="AS814" s="652"/>
      <c r="AT814" s="653"/>
      <c r="AU814" s="637" t="s">
        <v>19</v>
      </c>
      <c r="AV814" s="638"/>
      <c r="AW814" s="638"/>
      <c r="AX814" s="639"/>
      <c r="AY814">
        <f>$AY$813</f>
        <v>1</v>
      </c>
    </row>
    <row r="815" spans="1:51" ht="24.75" customHeight="1" x14ac:dyDescent="0.15">
      <c r="A815" s="615"/>
      <c r="B815" s="616"/>
      <c r="C815" s="616"/>
      <c r="D815" s="616"/>
      <c r="E815" s="616"/>
      <c r="F815" s="617"/>
      <c r="G815" s="654" t="s">
        <v>709</v>
      </c>
      <c r="H815" s="655"/>
      <c r="I815" s="655"/>
      <c r="J815" s="655"/>
      <c r="K815" s="656"/>
      <c r="L815" s="648" t="s">
        <v>710</v>
      </c>
      <c r="M815" s="649"/>
      <c r="N815" s="649"/>
      <c r="O815" s="649"/>
      <c r="P815" s="649"/>
      <c r="Q815" s="649"/>
      <c r="R815" s="649"/>
      <c r="S815" s="649"/>
      <c r="T815" s="649"/>
      <c r="U815" s="649"/>
      <c r="V815" s="649"/>
      <c r="W815" s="649"/>
      <c r="X815" s="650"/>
      <c r="Y815" s="367">
        <v>2.7</v>
      </c>
      <c r="Z815" s="368"/>
      <c r="AA815" s="368"/>
      <c r="AB815" s="786"/>
      <c r="AC815" s="654"/>
      <c r="AD815" s="655"/>
      <c r="AE815" s="655"/>
      <c r="AF815" s="655"/>
      <c r="AG815" s="656"/>
      <c r="AH815" s="648"/>
      <c r="AI815" s="649"/>
      <c r="AJ815" s="649"/>
      <c r="AK815" s="649"/>
      <c r="AL815" s="649"/>
      <c r="AM815" s="649"/>
      <c r="AN815" s="649"/>
      <c r="AO815" s="649"/>
      <c r="AP815" s="649"/>
      <c r="AQ815" s="649"/>
      <c r="AR815" s="649"/>
      <c r="AS815" s="649"/>
      <c r="AT815" s="650"/>
      <c r="AU815" s="367"/>
      <c r="AV815" s="368"/>
      <c r="AW815" s="368"/>
      <c r="AX815" s="369"/>
      <c r="AY815">
        <f t="shared" ref="AY815:AY825" si="116">$AY$813</f>
        <v>1</v>
      </c>
    </row>
    <row r="816" spans="1:51" ht="24.75" hidden="1" customHeight="1" x14ac:dyDescent="0.15">
      <c r="A816" s="615"/>
      <c r="B816" s="616"/>
      <c r="C816" s="616"/>
      <c r="D816" s="616"/>
      <c r="E816" s="616"/>
      <c r="F816" s="617"/>
      <c r="G816" s="590"/>
      <c r="H816" s="591"/>
      <c r="I816" s="591"/>
      <c r="J816" s="591"/>
      <c r="K816" s="592"/>
      <c r="L816" s="582"/>
      <c r="M816" s="583"/>
      <c r="N816" s="583"/>
      <c r="O816" s="583"/>
      <c r="P816" s="583"/>
      <c r="Q816" s="583"/>
      <c r="R816" s="583"/>
      <c r="S816" s="583"/>
      <c r="T816" s="583"/>
      <c r="U816" s="583"/>
      <c r="V816" s="583"/>
      <c r="W816" s="583"/>
      <c r="X816" s="584"/>
      <c r="Y816" s="585"/>
      <c r="Z816" s="586"/>
      <c r="AA816" s="586"/>
      <c r="AB816" s="596"/>
      <c r="AC816" s="590"/>
      <c r="AD816" s="591"/>
      <c r="AE816" s="591"/>
      <c r="AF816" s="591"/>
      <c r="AG816" s="592"/>
      <c r="AH816" s="582"/>
      <c r="AI816" s="583"/>
      <c r="AJ816" s="583"/>
      <c r="AK816" s="583"/>
      <c r="AL816" s="583"/>
      <c r="AM816" s="583"/>
      <c r="AN816" s="583"/>
      <c r="AO816" s="583"/>
      <c r="AP816" s="583"/>
      <c r="AQ816" s="583"/>
      <c r="AR816" s="583"/>
      <c r="AS816" s="583"/>
      <c r="AT816" s="584"/>
      <c r="AU816" s="585"/>
      <c r="AV816" s="586"/>
      <c r="AW816" s="586"/>
      <c r="AX816" s="587"/>
      <c r="AY816">
        <f t="shared" si="116"/>
        <v>1</v>
      </c>
    </row>
    <row r="817" spans="1:51" ht="24.75" hidden="1" customHeight="1" x14ac:dyDescent="0.15">
      <c r="A817" s="615"/>
      <c r="B817" s="616"/>
      <c r="C817" s="616"/>
      <c r="D817" s="616"/>
      <c r="E817" s="616"/>
      <c r="F817" s="617"/>
      <c r="G817" s="590"/>
      <c r="H817" s="591"/>
      <c r="I817" s="591"/>
      <c r="J817" s="591"/>
      <c r="K817" s="592"/>
      <c r="L817" s="582"/>
      <c r="M817" s="583"/>
      <c r="N817" s="583"/>
      <c r="O817" s="583"/>
      <c r="P817" s="583"/>
      <c r="Q817" s="583"/>
      <c r="R817" s="583"/>
      <c r="S817" s="583"/>
      <c r="T817" s="583"/>
      <c r="U817" s="583"/>
      <c r="V817" s="583"/>
      <c r="W817" s="583"/>
      <c r="X817" s="584"/>
      <c r="Y817" s="585"/>
      <c r="Z817" s="586"/>
      <c r="AA817" s="586"/>
      <c r="AB817" s="596"/>
      <c r="AC817" s="590"/>
      <c r="AD817" s="591"/>
      <c r="AE817" s="591"/>
      <c r="AF817" s="591"/>
      <c r="AG817" s="592"/>
      <c r="AH817" s="582"/>
      <c r="AI817" s="583"/>
      <c r="AJ817" s="583"/>
      <c r="AK817" s="583"/>
      <c r="AL817" s="583"/>
      <c r="AM817" s="583"/>
      <c r="AN817" s="583"/>
      <c r="AO817" s="583"/>
      <c r="AP817" s="583"/>
      <c r="AQ817" s="583"/>
      <c r="AR817" s="583"/>
      <c r="AS817" s="583"/>
      <c r="AT817" s="584"/>
      <c r="AU817" s="585"/>
      <c r="AV817" s="586"/>
      <c r="AW817" s="586"/>
      <c r="AX817" s="587"/>
      <c r="AY817">
        <f t="shared" si="116"/>
        <v>1</v>
      </c>
    </row>
    <row r="818" spans="1:51" ht="24.75" hidden="1" customHeight="1" x14ac:dyDescent="0.15">
      <c r="A818" s="615"/>
      <c r="B818" s="616"/>
      <c r="C818" s="616"/>
      <c r="D818" s="616"/>
      <c r="E818" s="616"/>
      <c r="F818" s="617"/>
      <c r="G818" s="590"/>
      <c r="H818" s="591"/>
      <c r="I818" s="591"/>
      <c r="J818" s="591"/>
      <c r="K818" s="592"/>
      <c r="L818" s="582"/>
      <c r="M818" s="583"/>
      <c r="N818" s="583"/>
      <c r="O818" s="583"/>
      <c r="P818" s="583"/>
      <c r="Q818" s="583"/>
      <c r="R818" s="583"/>
      <c r="S818" s="583"/>
      <c r="T818" s="583"/>
      <c r="U818" s="583"/>
      <c r="V818" s="583"/>
      <c r="W818" s="583"/>
      <c r="X818" s="584"/>
      <c r="Y818" s="585"/>
      <c r="Z818" s="586"/>
      <c r="AA818" s="586"/>
      <c r="AB818" s="596"/>
      <c r="AC818" s="590"/>
      <c r="AD818" s="591"/>
      <c r="AE818" s="591"/>
      <c r="AF818" s="591"/>
      <c r="AG818" s="592"/>
      <c r="AH818" s="582"/>
      <c r="AI818" s="583"/>
      <c r="AJ818" s="583"/>
      <c r="AK818" s="583"/>
      <c r="AL818" s="583"/>
      <c r="AM818" s="583"/>
      <c r="AN818" s="583"/>
      <c r="AO818" s="583"/>
      <c r="AP818" s="583"/>
      <c r="AQ818" s="583"/>
      <c r="AR818" s="583"/>
      <c r="AS818" s="583"/>
      <c r="AT818" s="584"/>
      <c r="AU818" s="585"/>
      <c r="AV818" s="586"/>
      <c r="AW818" s="586"/>
      <c r="AX818" s="587"/>
      <c r="AY818">
        <f t="shared" si="116"/>
        <v>1</v>
      </c>
    </row>
    <row r="819" spans="1:51" ht="24.75" hidden="1" customHeight="1" x14ac:dyDescent="0.15">
      <c r="A819" s="615"/>
      <c r="B819" s="616"/>
      <c r="C819" s="616"/>
      <c r="D819" s="616"/>
      <c r="E819" s="616"/>
      <c r="F819" s="617"/>
      <c r="G819" s="590"/>
      <c r="H819" s="591"/>
      <c r="I819" s="591"/>
      <c r="J819" s="591"/>
      <c r="K819" s="592"/>
      <c r="L819" s="582"/>
      <c r="M819" s="583"/>
      <c r="N819" s="583"/>
      <c r="O819" s="583"/>
      <c r="P819" s="583"/>
      <c r="Q819" s="583"/>
      <c r="R819" s="583"/>
      <c r="S819" s="583"/>
      <c r="T819" s="583"/>
      <c r="U819" s="583"/>
      <c r="V819" s="583"/>
      <c r="W819" s="583"/>
      <c r="X819" s="584"/>
      <c r="Y819" s="585"/>
      <c r="Z819" s="586"/>
      <c r="AA819" s="586"/>
      <c r="AB819" s="596"/>
      <c r="AC819" s="590"/>
      <c r="AD819" s="591"/>
      <c r="AE819" s="591"/>
      <c r="AF819" s="591"/>
      <c r="AG819" s="592"/>
      <c r="AH819" s="582"/>
      <c r="AI819" s="583"/>
      <c r="AJ819" s="583"/>
      <c r="AK819" s="583"/>
      <c r="AL819" s="583"/>
      <c r="AM819" s="583"/>
      <c r="AN819" s="583"/>
      <c r="AO819" s="583"/>
      <c r="AP819" s="583"/>
      <c r="AQ819" s="583"/>
      <c r="AR819" s="583"/>
      <c r="AS819" s="583"/>
      <c r="AT819" s="584"/>
      <c r="AU819" s="585"/>
      <c r="AV819" s="586"/>
      <c r="AW819" s="586"/>
      <c r="AX819" s="587"/>
      <c r="AY819">
        <f t="shared" si="116"/>
        <v>1</v>
      </c>
    </row>
    <row r="820" spans="1:51" ht="24.75" hidden="1" customHeight="1" x14ac:dyDescent="0.15">
      <c r="A820" s="615"/>
      <c r="B820" s="616"/>
      <c r="C820" s="616"/>
      <c r="D820" s="616"/>
      <c r="E820" s="616"/>
      <c r="F820" s="617"/>
      <c r="G820" s="590"/>
      <c r="H820" s="591"/>
      <c r="I820" s="591"/>
      <c r="J820" s="591"/>
      <c r="K820" s="592"/>
      <c r="L820" s="582"/>
      <c r="M820" s="583"/>
      <c r="N820" s="583"/>
      <c r="O820" s="583"/>
      <c r="P820" s="583"/>
      <c r="Q820" s="583"/>
      <c r="R820" s="583"/>
      <c r="S820" s="583"/>
      <c r="T820" s="583"/>
      <c r="U820" s="583"/>
      <c r="V820" s="583"/>
      <c r="W820" s="583"/>
      <c r="X820" s="584"/>
      <c r="Y820" s="585"/>
      <c r="Z820" s="586"/>
      <c r="AA820" s="586"/>
      <c r="AB820" s="596"/>
      <c r="AC820" s="590"/>
      <c r="AD820" s="591"/>
      <c r="AE820" s="591"/>
      <c r="AF820" s="591"/>
      <c r="AG820" s="592"/>
      <c r="AH820" s="582"/>
      <c r="AI820" s="583"/>
      <c r="AJ820" s="583"/>
      <c r="AK820" s="583"/>
      <c r="AL820" s="583"/>
      <c r="AM820" s="583"/>
      <c r="AN820" s="583"/>
      <c r="AO820" s="583"/>
      <c r="AP820" s="583"/>
      <c r="AQ820" s="583"/>
      <c r="AR820" s="583"/>
      <c r="AS820" s="583"/>
      <c r="AT820" s="584"/>
      <c r="AU820" s="585"/>
      <c r="AV820" s="586"/>
      <c r="AW820" s="586"/>
      <c r="AX820" s="587"/>
      <c r="AY820">
        <f t="shared" si="116"/>
        <v>1</v>
      </c>
    </row>
    <row r="821" spans="1:51" ht="24.75" hidden="1" customHeight="1" x14ac:dyDescent="0.15">
      <c r="A821" s="615"/>
      <c r="B821" s="616"/>
      <c r="C821" s="616"/>
      <c r="D821" s="616"/>
      <c r="E821" s="616"/>
      <c r="F821" s="617"/>
      <c r="G821" s="590"/>
      <c r="H821" s="591"/>
      <c r="I821" s="591"/>
      <c r="J821" s="591"/>
      <c r="K821" s="592"/>
      <c r="L821" s="582"/>
      <c r="M821" s="583"/>
      <c r="N821" s="583"/>
      <c r="O821" s="583"/>
      <c r="P821" s="583"/>
      <c r="Q821" s="583"/>
      <c r="R821" s="583"/>
      <c r="S821" s="583"/>
      <c r="T821" s="583"/>
      <c r="U821" s="583"/>
      <c r="V821" s="583"/>
      <c r="W821" s="583"/>
      <c r="X821" s="584"/>
      <c r="Y821" s="585"/>
      <c r="Z821" s="586"/>
      <c r="AA821" s="586"/>
      <c r="AB821" s="596"/>
      <c r="AC821" s="590"/>
      <c r="AD821" s="591"/>
      <c r="AE821" s="591"/>
      <c r="AF821" s="591"/>
      <c r="AG821" s="592"/>
      <c r="AH821" s="582"/>
      <c r="AI821" s="583"/>
      <c r="AJ821" s="583"/>
      <c r="AK821" s="583"/>
      <c r="AL821" s="583"/>
      <c r="AM821" s="583"/>
      <c r="AN821" s="583"/>
      <c r="AO821" s="583"/>
      <c r="AP821" s="583"/>
      <c r="AQ821" s="583"/>
      <c r="AR821" s="583"/>
      <c r="AS821" s="583"/>
      <c r="AT821" s="584"/>
      <c r="AU821" s="585"/>
      <c r="AV821" s="586"/>
      <c r="AW821" s="586"/>
      <c r="AX821" s="587"/>
      <c r="AY821">
        <f t="shared" si="116"/>
        <v>1</v>
      </c>
    </row>
    <row r="822" spans="1:51" ht="24.75" hidden="1" customHeight="1" x14ac:dyDescent="0.15">
      <c r="A822" s="615"/>
      <c r="B822" s="616"/>
      <c r="C822" s="616"/>
      <c r="D822" s="616"/>
      <c r="E822" s="616"/>
      <c r="F822" s="617"/>
      <c r="G822" s="590"/>
      <c r="H822" s="591"/>
      <c r="I822" s="591"/>
      <c r="J822" s="591"/>
      <c r="K822" s="592"/>
      <c r="L822" s="582"/>
      <c r="M822" s="583"/>
      <c r="N822" s="583"/>
      <c r="O822" s="583"/>
      <c r="P822" s="583"/>
      <c r="Q822" s="583"/>
      <c r="R822" s="583"/>
      <c r="S822" s="583"/>
      <c r="T822" s="583"/>
      <c r="U822" s="583"/>
      <c r="V822" s="583"/>
      <c r="W822" s="583"/>
      <c r="X822" s="584"/>
      <c r="Y822" s="585"/>
      <c r="Z822" s="586"/>
      <c r="AA822" s="586"/>
      <c r="AB822" s="596"/>
      <c r="AC822" s="590"/>
      <c r="AD822" s="591"/>
      <c r="AE822" s="591"/>
      <c r="AF822" s="591"/>
      <c r="AG822" s="592"/>
      <c r="AH822" s="582"/>
      <c r="AI822" s="583"/>
      <c r="AJ822" s="583"/>
      <c r="AK822" s="583"/>
      <c r="AL822" s="583"/>
      <c r="AM822" s="583"/>
      <c r="AN822" s="583"/>
      <c r="AO822" s="583"/>
      <c r="AP822" s="583"/>
      <c r="AQ822" s="583"/>
      <c r="AR822" s="583"/>
      <c r="AS822" s="583"/>
      <c r="AT822" s="584"/>
      <c r="AU822" s="585"/>
      <c r="AV822" s="586"/>
      <c r="AW822" s="586"/>
      <c r="AX822" s="587"/>
      <c r="AY822">
        <f t="shared" si="116"/>
        <v>1</v>
      </c>
    </row>
    <row r="823" spans="1:51" ht="24.75" hidden="1" customHeight="1" x14ac:dyDescent="0.15">
      <c r="A823" s="615"/>
      <c r="B823" s="616"/>
      <c r="C823" s="616"/>
      <c r="D823" s="616"/>
      <c r="E823" s="616"/>
      <c r="F823" s="617"/>
      <c r="G823" s="590"/>
      <c r="H823" s="591"/>
      <c r="I823" s="591"/>
      <c r="J823" s="591"/>
      <c r="K823" s="592"/>
      <c r="L823" s="582"/>
      <c r="M823" s="583"/>
      <c r="N823" s="583"/>
      <c r="O823" s="583"/>
      <c r="P823" s="583"/>
      <c r="Q823" s="583"/>
      <c r="R823" s="583"/>
      <c r="S823" s="583"/>
      <c r="T823" s="583"/>
      <c r="U823" s="583"/>
      <c r="V823" s="583"/>
      <c r="W823" s="583"/>
      <c r="X823" s="584"/>
      <c r="Y823" s="585"/>
      <c r="Z823" s="586"/>
      <c r="AA823" s="586"/>
      <c r="AB823" s="596"/>
      <c r="AC823" s="590"/>
      <c r="AD823" s="591"/>
      <c r="AE823" s="591"/>
      <c r="AF823" s="591"/>
      <c r="AG823" s="592"/>
      <c r="AH823" s="582"/>
      <c r="AI823" s="583"/>
      <c r="AJ823" s="583"/>
      <c r="AK823" s="583"/>
      <c r="AL823" s="583"/>
      <c r="AM823" s="583"/>
      <c r="AN823" s="583"/>
      <c r="AO823" s="583"/>
      <c r="AP823" s="583"/>
      <c r="AQ823" s="583"/>
      <c r="AR823" s="583"/>
      <c r="AS823" s="583"/>
      <c r="AT823" s="584"/>
      <c r="AU823" s="585"/>
      <c r="AV823" s="586"/>
      <c r="AW823" s="586"/>
      <c r="AX823" s="587"/>
      <c r="AY823">
        <f t="shared" si="116"/>
        <v>1</v>
      </c>
    </row>
    <row r="824" spans="1:51" ht="24.75" hidden="1" customHeight="1" x14ac:dyDescent="0.15">
      <c r="A824" s="615"/>
      <c r="B824" s="616"/>
      <c r="C824" s="616"/>
      <c r="D824" s="616"/>
      <c r="E824" s="616"/>
      <c r="F824" s="617"/>
      <c r="G824" s="590"/>
      <c r="H824" s="591"/>
      <c r="I824" s="591"/>
      <c r="J824" s="591"/>
      <c r="K824" s="592"/>
      <c r="L824" s="582"/>
      <c r="M824" s="583"/>
      <c r="N824" s="583"/>
      <c r="O824" s="583"/>
      <c r="P824" s="583"/>
      <c r="Q824" s="583"/>
      <c r="R824" s="583"/>
      <c r="S824" s="583"/>
      <c r="T824" s="583"/>
      <c r="U824" s="583"/>
      <c r="V824" s="583"/>
      <c r="W824" s="583"/>
      <c r="X824" s="584"/>
      <c r="Y824" s="585"/>
      <c r="Z824" s="586"/>
      <c r="AA824" s="586"/>
      <c r="AB824" s="596"/>
      <c r="AC824" s="590"/>
      <c r="AD824" s="591"/>
      <c r="AE824" s="591"/>
      <c r="AF824" s="591"/>
      <c r="AG824" s="592"/>
      <c r="AH824" s="582"/>
      <c r="AI824" s="583"/>
      <c r="AJ824" s="583"/>
      <c r="AK824" s="583"/>
      <c r="AL824" s="583"/>
      <c r="AM824" s="583"/>
      <c r="AN824" s="583"/>
      <c r="AO824" s="583"/>
      <c r="AP824" s="583"/>
      <c r="AQ824" s="583"/>
      <c r="AR824" s="583"/>
      <c r="AS824" s="583"/>
      <c r="AT824" s="584"/>
      <c r="AU824" s="585"/>
      <c r="AV824" s="586"/>
      <c r="AW824" s="586"/>
      <c r="AX824" s="587"/>
      <c r="AY824">
        <f t="shared" si="116"/>
        <v>1</v>
      </c>
    </row>
    <row r="825" spans="1:51" ht="24.75" customHeight="1" x14ac:dyDescent="0.15">
      <c r="A825" s="615"/>
      <c r="B825" s="616"/>
      <c r="C825" s="616"/>
      <c r="D825" s="616"/>
      <c r="E825" s="616"/>
      <c r="F825" s="617"/>
      <c r="G825" s="807" t="s">
        <v>20</v>
      </c>
      <c r="H825" s="808"/>
      <c r="I825" s="808"/>
      <c r="J825" s="808"/>
      <c r="K825" s="808"/>
      <c r="L825" s="809"/>
      <c r="M825" s="810"/>
      <c r="N825" s="810"/>
      <c r="O825" s="810"/>
      <c r="P825" s="810"/>
      <c r="Q825" s="810"/>
      <c r="R825" s="810"/>
      <c r="S825" s="810"/>
      <c r="T825" s="810"/>
      <c r="U825" s="810"/>
      <c r="V825" s="810"/>
      <c r="W825" s="810"/>
      <c r="X825" s="811"/>
      <c r="Y825" s="812">
        <f>SUM(Y815:AB824)</f>
        <v>2.7</v>
      </c>
      <c r="Z825" s="813"/>
      <c r="AA825" s="813"/>
      <c r="AB825" s="814"/>
      <c r="AC825" s="807" t="s">
        <v>20</v>
      </c>
      <c r="AD825" s="808"/>
      <c r="AE825" s="808"/>
      <c r="AF825" s="808"/>
      <c r="AG825" s="808"/>
      <c r="AH825" s="809"/>
      <c r="AI825" s="810"/>
      <c r="AJ825" s="810"/>
      <c r="AK825" s="810"/>
      <c r="AL825" s="810"/>
      <c r="AM825" s="810"/>
      <c r="AN825" s="810"/>
      <c r="AO825" s="810"/>
      <c r="AP825" s="810"/>
      <c r="AQ825" s="810"/>
      <c r="AR825" s="810"/>
      <c r="AS825" s="810"/>
      <c r="AT825" s="811"/>
      <c r="AU825" s="812">
        <f>SUM(AU815:AX824)</f>
        <v>0</v>
      </c>
      <c r="AV825" s="813"/>
      <c r="AW825" s="813"/>
      <c r="AX825" s="815"/>
      <c r="AY825">
        <f t="shared" si="116"/>
        <v>1</v>
      </c>
    </row>
    <row r="826" spans="1:51" ht="24.75" hidden="1" customHeight="1" x14ac:dyDescent="0.15">
      <c r="A826" s="615"/>
      <c r="B826" s="616"/>
      <c r="C826" s="616"/>
      <c r="D826" s="616"/>
      <c r="E826" s="616"/>
      <c r="F826" s="617"/>
      <c r="G826" s="579" t="s">
        <v>218</v>
      </c>
      <c r="H826" s="580"/>
      <c r="I826" s="580"/>
      <c r="J826" s="580"/>
      <c r="K826" s="580"/>
      <c r="L826" s="580"/>
      <c r="M826" s="580"/>
      <c r="N826" s="580"/>
      <c r="O826" s="580"/>
      <c r="P826" s="580"/>
      <c r="Q826" s="580"/>
      <c r="R826" s="580"/>
      <c r="S826" s="580"/>
      <c r="T826" s="580"/>
      <c r="U826" s="580"/>
      <c r="V826" s="580"/>
      <c r="W826" s="580"/>
      <c r="X826" s="580"/>
      <c r="Y826" s="580"/>
      <c r="Z826" s="580"/>
      <c r="AA826" s="580"/>
      <c r="AB826" s="581"/>
      <c r="AC826" s="579" t="s">
        <v>177</v>
      </c>
      <c r="AD826" s="580"/>
      <c r="AE826" s="580"/>
      <c r="AF826" s="580"/>
      <c r="AG826" s="580"/>
      <c r="AH826" s="580"/>
      <c r="AI826" s="580"/>
      <c r="AJ826" s="580"/>
      <c r="AK826" s="580"/>
      <c r="AL826" s="580"/>
      <c r="AM826" s="580"/>
      <c r="AN826" s="580"/>
      <c r="AO826" s="580"/>
      <c r="AP826" s="580"/>
      <c r="AQ826" s="580"/>
      <c r="AR826" s="580"/>
      <c r="AS826" s="580"/>
      <c r="AT826" s="580"/>
      <c r="AU826" s="580"/>
      <c r="AV826" s="580"/>
      <c r="AW826" s="580"/>
      <c r="AX826" s="777"/>
      <c r="AY826">
        <f>COUNTA($G$828,$AC$828)</f>
        <v>0</v>
      </c>
    </row>
    <row r="827" spans="1:51" ht="24.75" hidden="1" customHeight="1" x14ac:dyDescent="0.15">
      <c r="A827" s="615"/>
      <c r="B827" s="616"/>
      <c r="C827" s="616"/>
      <c r="D827" s="616"/>
      <c r="E827" s="616"/>
      <c r="F827" s="617"/>
      <c r="G827" s="796" t="s">
        <v>17</v>
      </c>
      <c r="H827" s="652"/>
      <c r="I827" s="652"/>
      <c r="J827" s="652"/>
      <c r="K827" s="652"/>
      <c r="L827" s="651" t="s">
        <v>18</v>
      </c>
      <c r="M827" s="652"/>
      <c r="N827" s="652"/>
      <c r="O827" s="652"/>
      <c r="P827" s="652"/>
      <c r="Q827" s="652"/>
      <c r="R827" s="652"/>
      <c r="S827" s="652"/>
      <c r="T827" s="652"/>
      <c r="U827" s="652"/>
      <c r="V827" s="652"/>
      <c r="W827" s="652"/>
      <c r="X827" s="653"/>
      <c r="Y827" s="637" t="s">
        <v>19</v>
      </c>
      <c r="Z827" s="638"/>
      <c r="AA827" s="638"/>
      <c r="AB827" s="782"/>
      <c r="AC827" s="796" t="s">
        <v>17</v>
      </c>
      <c r="AD827" s="652"/>
      <c r="AE827" s="652"/>
      <c r="AF827" s="652"/>
      <c r="AG827" s="652"/>
      <c r="AH827" s="651" t="s">
        <v>18</v>
      </c>
      <c r="AI827" s="652"/>
      <c r="AJ827" s="652"/>
      <c r="AK827" s="652"/>
      <c r="AL827" s="652"/>
      <c r="AM827" s="652"/>
      <c r="AN827" s="652"/>
      <c r="AO827" s="652"/>
      <c r="AP827" s="652"/>
      <c r="AQ827" s="652"/>
      <c r="AR827" s="652"/>
      <c r="AS827" s="652"/>
      <c r="AT827" s="653"/>
      <c r="AU827" s="637" t="s">
        <v>19</v>
      </c>
      <c r="AV827" s="638"/>
      <c r="AW827" s="638"/>
      <c r="AX827" s="639"/>
      <c r="AY827">
        <f>$AY$826</f>
        <v>0</v>
      </c>
    </row>
    <row r="828" spans="1:51" s="16" customFormat="1" ht="24.75" hidden="1" customHeight="1" x14ac:dyDescent="0.15">
      <c r="A828" s="615"/>
      <c r="B828" s="616"/>
      <c r="C828" s="616"/>
      <c r="D828" s="616"/>
      <c r="E828" s="616"/>
      <c r="F828" s="617"/>
      <c r="G828" s="654"/>
      <c r="H828" s="655"/>
      <c r="I828" s="655"/>
      <c r="J828" s="655"/>
      <c r="K828" s="656"/>
      <c r="L828" s="648"/>
      <c r="M828" s="649"/>
      <c r="N828" s="649"/>
      <c r="O828" s="649"/>
      <c r="P828" s="649"/>
      <c r="Q828" s="649"/>
      <c r="R828" s="649"/>
      <c r="S828" s="649"/>
      <c r="T828" s="649"/>
      <c r="U828" s="649"/>
      <c r="V828" s="649"/>
      <c r="W828" s="649"/>
      <c r="X828" s="650"/>
      <c r="Y828" s="367"/>
      <c r="Z828" s="368"/>
      <c r="AA828" s="368"/>
      <c r="AB828" s="786"/>
      <c r="AC828" s="654"/>
      <c r="AD828" s="655"/>
      <c r="AE828" s="655"/>
      <c r="AF828" s="655"/>
      <c r="AG828" s="656"/>
      <c r="AH828" s="648"/>
      <c r="AI828" s="649"/>
      <c r="AJ828" s="649"/>
      <c r="AK828" s="649"/>
      <c r="AL828" s="649"/>
      <c r="AM828" s="649"/>
      <c r="AN828" s="649"/>
      <c r="AO828" s="649"/>
      <c r="AP828" s="649"/>
      <c r="AQ828" s="649"/>
      <c r="AR828" s="649"/>
      <c r="AS828" s="649"/>
      <c r="AT828" s="650"/>
      <c r="AU828" s="367"/>
      <c r="AV828" s="368"/>
      <c r="AW828" s="368"/>
      <c r="AX828" s="369"/>
      <c r="AY828">
        <f t="shared" ref="AY828:AY838" si="117">$AY$826</f>
        <v>0</v>
      </c>
    </row>
    <row r="829" spans="1:51" ht="24.75" hidden="1" customHeight="1" x14ac:dyDescent="0.15">
      <c r="A829" s="615"/>
      <c r="B829" s="616"/>
      <c r="C829" s="616"/>
      <c r="D829" s="616"/>
      <c r="E829" s="616"/>
      <c r="F829" s="617"/>
      <c r="G829" s="590"/>
      <c r="H829" s="591"/>
      <c r="I829" s="591"/>
      <c r="J829" s="591"/>
      <c r="K829" s="592"/>
      <c r="L829" s="582"/>
      <c r="M829" s="583"/>
      <c r="N829" s="583"/>
      <c r="O829" s="583"/>
      <c r="P829" s="583"/>
      <c r="Q829" s="583"/>
      <c r="R829" s="583"/>
      <c r="S829" s="583"/>
      <c r="T829" s="583"/>
      <c r="U829" s="583"/>
      <c r="V829" s="583"/>
      <c r="W829" s="583"/>
      <c r="X829" s="584"/>
      <c r="Y829" s="585"/>
      <c r="Z829" s="586"/>
      <c r="AA829" s="586"/>
      <c r="AB829" s="596"/>
      <c r="AC829" s="590"/>
      <c r="AD829" s="591"/>
      <c r="AE829" s="591"/>
      <c r="AF829" s="591"/>
      <c r="AG829" s="592"/>
      <c r="AH829" s="582"/>
      <c r="AI829" s="583"/>
      <c r="AJ829" s="583"/>
      <c r="AK829" s="583"/>
      <c r="AL829" s="583"/>
      <c r="AM829" s="583"/>
      <c r="AN829" s="583"/>
      <c r="AO829" s="583"/>
      <c r="AP829" s="583"/>
      <c r="AQ829" s="583"/>
      <c r="AR829" s="583"/>
      <c r="AS829" s="583"/>
      <c r="AT829" s="584"/>
      <c r="AU829" s="585"/>
      <c r="AV829" s="586"/>
      <c r="AW829" s="586"/>
      <c r="AX829" s="587"/>
      <c r="AY829">
        <f t="shared" si="117"/>
        <v>0</v>
      </c>
    </row>
    <row r="830" spans="1:51" ht="24.75" hidden="1" customHeight="1" x14ac:dyDescent="0.15">
      <c r="A830" s="615"/>
      <c r="B830" s="616"/>
      <c r="C830" s="616"/>
      <c r="D830" s="616"/>
      <c r="E830" s="616"/>
      <c r="F830" s="617"/>
      <c r="G830" s="590"/>
      <c r="H830" s="591"/>
      <c r="I830" s="591"/>
      <c r="J830" s="591"/>
      <c r="K830" s="592"/>
      <c r="L830" s="582"/>
      <c r="M830" s="583"/>
      <c r="N830" s="583"/>
      <c r="O830" s="583"/>
      <c r="P830" s="583"/>
      <c r="Q830" s="583"/>
      <c r="R830" s="583"/>
      <c r="S830" s="583"/>
      <c r="T830" s="583"/>
      <c r="U830" s="583"/>
      <c r="V830" s="583"/>
      <c r="W830" s="583"/>
      <c r="X830" s="584"/>
      <c r="Y830" s="585"/>
      <c r="Z830" s="586"/>
      <c r="AA830" s="586"/>
      <c r="AB830" s="596"/>
      <c r="AC830" s="590"/>
      <c r="AD830" s="591"/>
      <c r="AE830" s="591"/>
      <c r="AF830" s="591"/>
      <c r="AG830" s="592"/>
      <c r="AH830" s="582"/>
      <c r="AI830" s="583"/>
      <c r="AJ830" s="583"/>
      <c r="AK830" s="583"/>
      <c r="AL830" s="583"/>
      <c r="AM830" s="583"/>
      <c r="AN830" s="583"/>
      <c r="AO830" s="583"/>
      <c r="AP830" s="583"/>
      <c r="AQ830" s="583"/>
      <c r="AR830" s="583"/>
      <c r="AS830" s="583"/>
      <c r="AT830" s="584"/>
      <c r="AU830" s="585"/>
      <c r="AV830" s="586"/>
      <c r="AW830" s="586"/>
      <c r="AX830" s="587"/>
      <c r="AY830">
        <f t="shared" si="117"/>
        <v>0</v>
      </c>
    </row>
    <row r="831" spans="1:51" ht="24.75" hidden="1" customHeight="1" x14ac:dyDescent="0.15">
      <c r="A831" s="615"/>
      <c r="B831" s="616"/>
      <c r="C831" s="616"/>
      <c r="D831" s="616"/>
      <c r="E831" s="616"/>
      <c r="F831" s="617"/>
      <c r="G831" s="590"/>
      <c r="H831" s="591"/>
      <c r="I831" s="591"/>
      <c r="J831" s="591"/>
      <c r="K831" s="592"/>
      <c r="L831" s="582"/>
      <c r="M831" s="583"/>
      <c r="N831" s="583"/>
      <c r="O831" s="583"/>
      <c r="P831" s="583"/>
      <c r="Q831" s="583"/>
      <c r="R831" s="583"/>
      <c r="S831" s="583"/>
      <c r="T831" s="583"/>
      <c r="U831" s="583"/>
      <c r="V831" s="583"/>
      <c r="W831" s="583"/>
      <c r="X831" s="584"/>
      <c r="Y831" s="585"/>
      <c r="Z831" s="586"/>
      <c r="AA831" s="586"/>
      <c r="AB831" s="596"/>
      <c r="AC831" s="590"/>
      <c r="AD831" s="591"/>
      <c r="AE831" s="591"/>
      <c r="AF831" s="591"/>
      <c r="AG831" s="592"/>
      <c r="AH831" s="582"/>
      <c r="AI831" s="583"/>
      <c r="AJ831" s="583"/>
      <c r="AK831" s="583"/>
      <c r="AL831" s="583"/>
      <c r="AM831" s="583"/>
      <c r="AN831" s="583"/>
      <c r="AO831" s="583"/>
      <c r="AP831" s="583"/>
      <c r="AQ831" s="583"/>
      <c r="AR831" s="583"/>
      <c r="AS831" s="583"/>
      <c r="AT831" s="584"/>
      <c r="AU831" s="585"/>
      <c r="AV831" s="586"/>
      <c r="AW831" s="586"/>
      <c r="AX831" s="587"/>
      <c r="AY831">
        <f t="shared" si="117"/>
        <v>0</v>
      </c>
    </row>
    <row r="832" spans="1:51" ht="24.75" hidden="1" customHeight="1" x14ac:dyDescent="0.15">
      <c r="A832" s="615"/>
      <c r="B832" s="616"/>
      <c r="C832" s="616"/>
      <c r="D832" s="616"/>
      <c r="E832" s="616"/>
      <c r="F832" s="617"/>
      <c r="G832" s="590"/>
      <c r="H832" s="591"/>
      <c r="I832" s="591"/>
      <c r="J832" s="591"/>
      <c r="K832" s="592"/>
      <c r="L832" s="582"/>
      <c r="M832" s="583"/>
      <c r="N832" s="583"/>
      <c r="O832" s="583"/>
      <c r="P832" s="583"/>
      <c r="Q832" s="583"/>
      <c r="R832" s="583"/>
      <c r="S832" s="583"/>
      <c r="T832" s="583"/>
      <c r="U832" s="583"/>
      <c r="V832" s="583"/>
      <c r="W832" s="583"/>
      <c r="X832" s="584"/>
      <c r="Y832" s="585"/>
      <c r="Z832" s="586"/>
      <c r="AA832" s="586"/>
      <c r="AB832" s="596"/>
      <c r="AC832" s="590"/>
      <c r="AD832" s="591"/>
      <c r="AE832" s="591"/>
      <c r="AF832" s="591"/>
      <c r="AG832" s="592"/>
      <c r="AH832" s="582"/>
      <c r="AI832" s="583"/>
      <c r="AJ832" s="583"/>
      <c r="AK832" s="583"/>
      <c r="AL832" s="583"/>
      <c r="AM832" s="583"/>
      <c r="AN832" s="583"/>
      <c r="AO832" s="583"/>
      <c r="AP832" s="583"/>
      <c r="AQ832" s="583"/>
      <c r="AR832" s="583"/>
      <c r="AS832" s="583"/>
      <c r="AT832" s="584"/>
      <c r="AU832" s="585"/>
      <c r="AV832" s="586"/>
      <c r="AW832" s="586"/>
      <c r="AX832" s="587"/>
      <c r="AY832">
        <f t="shared" si="117"/>
        <v>0</v>
      </c>
    </row>
    <row r="833" spans="1:51" ht="24.75" hidden="1" customHeight="1" x14ac:dyDescent="0.15">
      <c r="A833" s="615"/>
      <c r="B833" s="616"/>
      <c r="C833" s="616"/>
      <c r="D833" s="616"/>
      <c r="E833" s="616"/>
      <c r="F833" s="617"/>
      <c r="G833" s="590"/>
      <c r="H833" s="591"/>
      <c r="I833" s="591"/>
      <c r="J833" s="591"/>
      <c r="K833" s="592"/>
      <c r="L833" s="582"/>
      <c r="M833" s="583"/>
      <c r="N833" s="583"/>
      <c r="O833" s="583"/>
      <c r="P833" s="583"/>
      <c r="Q833" s="583"/>
      <c r="R833" s="583"/>
      <c r="S833" s="583"/>
      <c r="T833" s="583"/>
      <c r="U833" s="583"/>
      <c r="V833" s="583"/>
      <c r="W833" s="583"/>
      <c r="X833" s="584"/>
      <c r="Y833" s="585"/>
      <c r="Z833" s="586"/>
      <c r="AA833" s="586"/>
      <c r="AB833" s="596"/>
      <c r="AC833" s="590"/>
      <c r="AD833" s="591"/>
      <c r="AE833" s="591"/>
      <c r="AF833" s="591"/>
      <c r="AG833" s="592"/>
      <c r="AH833" s="582"/>
      <c r="AI833" s="583"/>
      <c r="AJ833" s="583"/>
      <c r="AK833" s="583"/>
      <c r="AL833" s="583"/>
      <c r="AM833" s="583"/>
      <c r="AN833" s="583"/>
      <c r="AO833" s="583"/>
      <c r="AP833" s="583"/>
      <c r="AQ833" s="583"/>
      <c r="AR833" s="583"/>
      <c r="AS833" s="583"/>
      <c r="AT833" s="584"/>
      <c r="AU833" s="585"/>
      <c r="AV833" s="586"/>
      <c r="AW833" s="586"/>
      <c r="AX833" s="587"/>
      <c r="AY833">
        <f t="shared" si="117"/>
        <v>0</v>
      </c>
    </row>
    <row r="834" spans="1:51" ht="24.75" hidden="1" customHeight="1" x14ac:dyDescent="0.15">
      <c r="A834" s="615"/>
      <c r="B834" s="616"/>
      <c r="C834" s="616"/>
      <c r="D834" s="616"/>
      <c r="E834" s="616"/>
      <c r="F834" s="617"/>
      <c r="G834" s="590"/>
      <c r="H834" s="591"/>
      <c r="I834" s="591"/>
      <c r="J834" s="591"/>
      <c r="K834" s="592"/>
      <c r="L834" s="582"/>
      <c r="M834" s="583"/>
      <c r="N834" s="583"/>
      <c r="O834" s="583"/>
      <c r="P834" s="583"/>
      <c r="Q834" s="583"/>
      <c r="R834" s="583"/>
      <c r="S834" s="583"/>
      <c r="T834" s="583"/>
      <c r="U834" s="583"/>
      <c r="V834" s="583"/>
      <c r="W834" s="583"/>
      <c r="X834" s="584"/>
      <c r="Y834" s="585"/>
      <c r="Z834" s="586"/>
      <c r="AA834" s="586"/>
      <c r="AB834" s="596"/>
      <c r="AC834" s="590"/>
      <c r="AD834" s="591"/>
      <c r="AE834" s="591"/>
      <c r="AF834" s="591"/>
      <c r="AG834" s="592"/>
      <c r="AH834" s="582"/>
      <c r="AI834" s="583"/>
      <c r="AJ834" s="583"/>
      <c r="AK834" s="583"/>
      <c r="AL834" s="583"/>
      <c r="AM834" s="583"/>
      <c r="AN834" s="583"/>
      <c r="AO834" s="583"/>
      <c r="AP834" s="583"/>
      <c r="AQ834" s="583"/>
      <c r="AR834" s="583"/>
      <c r="AS834" s="583"/>
      <c r="AT834" s="584"/>
      <c r="AU834" s="585"/>
      <c r="AV834" s="586"/>
      <c r="AW834" s="586"/>
      <c r="AX834" s="587"/>
      <c r="AY834">
        <f t="shared" si="117"/>
        <v>0</v>
      </c>
    </row>
    <row r="835" spans="1:51" ht="24.75" hidden="1" customHeight="1" x14ac:dyDescent="0.15">
      <c r="A835" s="615"/>
      <c r="B835" s="616"/>
      <c r="C835" s="616"/>
      <c r="D835" s="616"/>
      <c r="E835" s="616"/>
      <c r="F835" s="617"/>
      <c r="G835" s="590"/>
      <c r="H835" s="591"/>
      <c r="I835" s="591"/>
      <c r="J835" s="591"/>
      <c r="K835" s="592"/>
      <c r="L835" s="582"/>
      <c r="M835" s="583"/>
      <c r="N835" s="583"/>
      <c r="O835" s="583"/>
      <c r="P835" s="583"/>
      <c r="Q835" s="583"/>
      <c r="R835" s="583"/>
      <c r="S835" s="583"/>
      <c r="T835" s="583"/>
      <c r="U835" s="583"/>
      <c r="V835" s="583"/>
      <c r="W835" s="583"/>
      <c r="X835" s="584"/>
      <c r="Y835" s="585"/>
      <c r="Z835" s="586"/>
      <c r="AA835" s="586"/>
      <c r="AB835" s="596"/>
      <c r="AC835" s="590"/>
      <c r="AD835" s="591"/>
      <c r="AE835" s="591"/>
      <c r="AF835" s="591"/>
      <c r="AG835" s="592"/>
      <c r="AH835" s="582"/>
      <c r="AI835" s="583"/>
      <c r="AJ835" s="583"/>
      <c r="AK835" s="583"/>
      <c r="AL835" s="583"/>
      <c r="AM835" s="583"/>
      <c r="AN835" s="583"/>
      <c r="AO835" s="583"/>
      <c r="AP835" s="583"/>
      <c r="AQ835" s="583"/>
      <c r="AR835" s="583"/>
      <c r="AS835" s="583"/>
      <c r="AT835" s="584"/>
      <c r="AU835" s="585"/>
      <c r="AV835" s="586"/>
      <c r="AW835" s="586"/>
      <c r="AX835" s="587"/>
      <c r="AY835">
        <f t="shared" si="117"/>
        <v>0</v>
      </c>
    </row>
    <row r="836" spans="1:51" ht="24.75" hidden="1" customHeight="1" x14ac:dyDescent="0.15">
      <c r="A836" s="615"/>
      <c r="B836" s="616"/>
      <c r="C836" s="616"/>
      <c r="D836" s="616"/>
      <c r="E836" s="616"/>
      <c r="F836" s="617"/>
      <c r="G836" s="590"/>
      <c r="H836" s="591"/>
      <c r="I836" s="591"/>
      <c r="J836" s="591"/>
      <c r="K836" s="592"/>
      <c r="L836" s="582"/>
      <c r="M836" s="583"/>
      <c r="N836" s="583"/>
      <c r="O836" s="583"/>
      <c r="P836" s="583"/>
      <c r="Q836" s="583"/>
      <c r="R836" s="583"/>
      <c r="S836" s="583"/>
      <c r="T836" s="583"/>
      <c r="U836" s="583"/>
      <c r="V836" s="583"/>
      <c r="W836" s="583"/>
      <c r="X836" s="584"/>
      <c r="Y836" s="585"/>
      <c r="Z836" s="586"/>
      <c r="AA836" s="586"/>
      <c r="AB836" s="596"/>
      <c r="AC836" s="590"/>
      <c r="AD836" s="591"/>
      <c r="AE836" s="591"/>
      <c r="AF836" s="591"/>
      <c r="AG836" s="592"/>
      <c r="AH836" s="582"/>
      <c r="AI836" s="583"/>
      <c r="AJ836" s="583"/>
      <c r="AK836" s="583"/>
      <c r="AL836" s="583"/>
      <c r="AM836" s="583"/>
      <c r="AN836" s="583"/>
      <c r="AO836" s="583"/>
      <c r="AP836" s="583"/>
      <c r="AQ836" s="583"/>
      <c r="AR836" s="583"/>
      <c r="AS836" s="583"/>
      <c r="AT836" s="584"/>
      <c r="AU836" s="585"/>
      <c r="AV836" s="586"/>
      <c r="AW836" s="586"/>
      <c r="AX836" s="587"/>
      <c r="AY836">
        <f t="shared" si="117"/>
        <v>0</v>
      </c>
    </row>
    <row r="837" spans="1:51" ht="24.75" hidden="1" customHeight="1" x14ac:dyDescent="0.15">
      <c r="A837" s="615"/>
      <c r="B837" s="616"/>
      <c r="C837" s="616"/>
      <c r="D837" s="616"/>
      <c r="E837" s="616"/>
      <c r="F837" s="617"/>
      <c r="G837" s="590"/>
      <c r="H837" s="591"/>
      <c r="I837" s="591"/>
      <c r="J837" s="591"/>
      <c r="K837" s="592"/>
      <c r="L837" s="582"/>
      <c r="M837" s="583"/>
      <c r="N837" s="583"/>
      <c r="O837" s="583"/>
      <c r="P837" s="583"/>
      <c r="Q837" s="583"/>
      <c r="R837" s="583"/>
      <c r="S837" s="583"/>
      <c r="T837" s="583"/>
      <c r="U837" s="583"/>
      <c r="V837" s="583"/>
      <c r="W837" s="583"/>
      <c r="X837" s="584"/>
      <c r="Y837" s="585"/>
      <c r="Z837" s="586"/>
      <c r="AA837" s="586"/>
      <c r="AB837" s="596"/>
      <c r="AC837" s="590"/>
      <c r="AD837" s="591"/>
      <c r="AE837" s="591"/>
      <c r="AF837" s="591"/>
      <c r="AG837" s="592"/>
      <c r="AH837" s="582"/>
      <c r="AI837" s="583"/>
      <c r="AJ837" s="583"/>
      <c r="AK837" s="583"/>
      <c r="AL837" s="583"/>
      <c r="AM837" s="583"/>
      <c r="AN837" s="583"/>
      <c r="AO837" s="583"/>
      <c r="AP837" s="583"/>
      <c r="AQ837" s="583"/>
      <c r="AR837" s="583"/>
      <c r="AS837" s="583"/>
      <c r="AT837" s="584"/>
      <c r="AU837" s="585"/>
      <c r="AV837" s="586"/>
      <c r="AW837" s="586"/>
      <c r="AX837" s="587"/>
      <c r="AY837">
        <f t="shared" si="117"/>
        <v>0</v>
      </c>
    </row>
    <row r="838" spans="1:51" ht="24.75" hidden="1" customHeight="1" x14ac:dyDescent="0.15">
      <c r="A838" s="615"/>
      <c r="B838" s="616"/>
      <c r="C838" s="616"/>
      <c r="D838" s="616"/>
      <c r="E838" s="616"/>
      <c r="F838" s="617"/>
      <c r="G838" s="807" t="s">
        <v>20</v>
      </c>
      <c r="H838" s="808"/>
      <c r="I838" s="808"/>
      <c r="J838" s="808"/>
      <c r="K838" s="808"/>
      <c r="L838" s="809"/>
      <c r="M838" s="810"/>
      <c r="N838" s="810"/>
      <c r="O838" s="810"/>
      <c r="P838" s="810"/>
      <c r="Q838" s="810"/>
      <c r="R838" s="810"/>
      <c r="S838" s="810"/>
      <c r="T838" s="810"/>
      <c r="U838" s="810"/>
      <c r="V838" s="810"/>
      <c r="W838" s="810"/>
      <c r="X838" s="811"/>
      <c r="Y838" s="812">
        <f>SUM(Y828:AB837)</f>
        <v>0</v>
      </c>
      <c r="Z838" s="813"/>
      <c r="AA838" s="813"/>
      <c r="AB838" s="814"/>
      <c r="AC838" s="807" t="s">
        <v>20</v>
      </c>
      <c r="AD838" s="808"/>
      <c r="AE838" s="808"/>
      <c r="AF838" s="808"/>
      <c r="AG838" s="808"/>
      <c r="AH838" s="809"/>
      <c r="AI838" s="810"/>
      <c r="AJ838" s="810"/>
      <c r="AK838" s="810"/>
      <c r="AL838" s="810"/>
      <c r="AM838" s="810"/>
      <c r="AN838" s="810"/>
      <c r="AO838" s="810"/>
      <c r="AP838" s="810"/>
      <c r="AQ838" s="810"/>
      <c r="AR838" s="810"/>
      <c r="AS838" s="810"/>
      <c r="AT838" s="811"/>
      <c r="AU838" s="812">
        <f>SUM(AU828:AX837)</f>
        <v>0</v>
      </c>
      <c r="AV838" s="813"/>
      <c r="AW838" s="813"/>
      <c r="AX838" s="815"/>
      <c r="AY838">
        <f t="shared" si="117"/>
        <v>0</v>
      </c>
    </row>
    <row r="839" spans="1:51" ht="24.75" hidden="1" customHeight="1" thickBot="1" x14ac:dyDescent="0.2">
      <c r="A839" s="885" t="s">
        <v>147</v>
      </c>
      <c r="B839" s="886"/>
      <c r="C839" s="886"/>
      <c r="D839" s="886"/>
      <c r="E839" s="886"/>
      <c r="F839" s="886"/>
      <c r="G839" s="886"/>
      <c r="H839" s="886"/>
      <c r="I839" s="886"/>
      <c r="J839" s="886"/>
      <c r="K839" s="886"/>
      <c r="L839" s="886"/>
      <c r="M839" s="886"/>
      <c r="N839" s="886"/>
      <c r="O839" s="886"/>
      <c r="P839" s="886"/>
      <c r="Q839" s="886"/>
      <c r="R839" s="886"/>
      <c r="S839" s="886"/>
      <c r="T839" s="886"/>
      <c r="U839" s="886"/>
      <c r="V839" s="886"/>
      <c r="W839" s="886"/>
      <c r="X839" s="886"/>
      <c r="Y839" s="886"/>
      <c r="Z839" s="886"/>
      <c r="AA839" s="886"/>
      <c r="AB839" s="886"/>
      <c r="AC839" s="886"/>
      <c r="AD839" s="886"/>
      <c r="AE839" s="886"/>
      <c r="AF839" s="886"/>
      <c r="AG839" s="886"/>
      <c r="AH839" s="886"/>
      <c r="AI839" s="886"/>
      <c r="AJ839" s="886"/>
      <c r="AK839" s="887"/>
      <c r="AL839" s="260" t="s">
        <v>262</v>
      </c>
      <c r="AM839" s="261"/>
      <c r="AN839" s="261"/>
      <c r="AO839" s="87" t="s">
        <v>260</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275</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256</v>
      </c>
      <c r="AD844" s="137"/>
      <c r="AE844" s="137"/>
      <c r="AF844" s="137"/>
      <c r="AG844" s="137"/>
      <c r="AH844" s="347" t="s">
        <v>280</v>
      </c>
      <c r="AI844" s="345"/>
      <c r="AJ844" s="345"/>
      <c r="AK844" s="345"/>
      <c r="AL844" s="345" t="s">
        <v>21</v>
      </c>
      <c r="AM844" s="345"/>
      <c r="AN844" s="345"/>
      <c r="AO844" s="349"/>
      <c r="AP844" s="350" t="s">
        <v>222</v>
      </c>
      <c r="AQ844" s="350"/>
      <c r="AR844" s="350"/>
      <c r="AS844" s="350"/>
      <c r="AT844" s="350"/>
      <c r="AU844" s="350"/>
      <c r="AV844" s="350"/>
      <c r="AW844" s="350"/>
      <c r="AX844" s="350"/>
    </row>
    <row r="845" spans="1:51" ht="30" customHeight="1" x14ac:dyDescent="0.15">
      <c r="A845" s="355">
        <v>1</v>
      </c>
      <c r="B845" s="355">
        <v>1</v>
      </c>
      <c r="C845" s="343" t="s">
        <v>688</v>
      </c>
      <c r="D845" s="328"/>
      <c r="E845" s="328"/>
      <c r="F845" s="328"/>
      <c r="G845" s="328"/>
      <c r="H845" s="328"/>
      <c r="I845" s="328"/>
      <c r="J845" s="329">
        <v>9010001018924</v>
      </c>
      <c r="K845" s="330"/>
      <c r="L845" s="330"/>
      <c r="M845" s="330"/>
      <c r="N845" s="330"/>
      <c r="O845" s="330"/>
      <c r="P845" s="344" t="s">
        <v>678</v>
      </c>
      <c r="Q845" s="331"/>
      <c r="R845" s="331"/>
      <c r="S845" s="331"/>
      <c r="T845" s="331"/>
      <c r="U845" s="331"/>
      <c r="V845" s="331"/>
      <c r="W845" s="331"/>
      <c r="X845" s="331"/>
      <c r="Y845" s="332">
        <v>50.6</v>
      </c>
      <c r="Z845" s="333"/>
      <c r="AA845" s="333"/>
      <c r="AB845" s="334"/>
      <c r="AC845" s="335" t="s">
        <v>736</v>
      </c>
      <c r="AD845" s="336"/>
      <c r="AE845" s="336"/>
      <c r="AF845" s="336"/>
      <c r="AG845" s="336"/>
      <c r="AH845" s="351" t="s">
        <v>735</v>
      </c>
      <c r="AI845" s="352"/>
      <c r="AJ845" s="352"/>
      <c r="AK845" s="352"/>
      <c r="AL845" s="339" t="s">
        <v>735</v>
      </c>
      <c r="AM845" s="340"/>
      <c r="AN845" s="340"/>
      <c r="AO845" s="341"/>
      <c r="AP845" s="342" t="s">
        <v>674</v>
      </c>
      <c r="AQ845" s="342"/>
      <c r="AR845" s="342"/>
      <c r="AS845" s="342"/>
      <c r="AT845" s="342"/>
      <c r="AU845" s="342"/>
      <c r="AV845" s="342"/>
      <c r="AW845" s="342"/>
      <c r="AX845" s="342"/>
    </row>
    <row r="846" spans="1:51" ht="30" hidden="1" customHeight="1" x14ac:dyDescent="0.15">
      <c r="A846" s="355">
        <v>2</v>
      </c>
      <c r="B846" s="355">
        <v>1</v>
      </c>
      <c r="C846" s="343"/>
      <c r="D846" s="328"/>
      <c r="E846" s="328"/>
      <c r="F846" s="328"/>
      <c r="G846" s="328"/>
      <c r="H846" s="328"/>
      <c r="I846" s="328"/>
      <c r="J846" s="329"/>
      <c r="K846" s="330"/>
      <c r="L846" s="330"/>
      <c r="M846" s="330"/>
      <c r="N846" s="330"/>
      <c r="O846" s="330"/>
      <c r="P846" s="331"/>
      <c r="Q846" s="331"/>
      <c r="R846" s="331"/>
      <c r="S846" s="331"/>
      <c r="T846" s="331"/>
      <c r="U846" s="331"/>
      <c r="V846" s="331"/>
      <c r="W846" s="331"/>
      <c r="X846" s="331"/>
      <c r="Y846" s="332"/>
      <c r="Z846" s="333"/>
      <c r="AA846" s="333"/>
      <c r="AB846" s="334"/>
      <c r="AC846" s="335"/>
      <c r="AD846" s="336"/>
      <c r="AE846" s="336"/>
      <c r="AF846" s="336"/>
      <c r="AG846" s="336"/>
      <c r="AH846" s="351"/>
      <c r="AI846" s="352"/>
      <c r="AJ846" s="352"/>
      <c r="AK846" s="352"/>
      <c r="AL846" s="339"/>
      <c r="AM846" s="340"/>
      <c r="AN846" s="340"/>
      <c r="AO846" s="341"/>
      <c r="AP846" s="342"/>
      <c r="AQ846" s="342"/>
      <c r="AR846" s="342"/>
      <c r="AS846" s="342"/>
      <c r="AT846" s="342"/>
      <c r="AU846" s="342"/>
      <c r="AV846" s="342"/>
      <c r="AW846" s="342"/>
      <c r="AX846" s="342"/>
      <c r="AY846">
        <f>COUNTA($C$846)</f>
        <v>0</v>
      </c>
    </row>
    <row r="847" spans="1:51" ht="30" hidden="1" customHeight="1" x14ac:dyDescent="0.15">
      <c r="A847" s="355">
        <v>3</v>
      </c>
      <c r="B847" s="355">
        <v>1</v>
      </c>
      <c r="C847" s="343"/>
      <c r="D847" s="328"/>
      <c r="E847" s="328"/>
      <c r="F847" s="328"/>
      <c r="G847" s="328"/>
      <c r="H847" s="328"/>
      <c r="I847" s="328"/>
      <c r="J847" s="329"/>
      <c r="K847" s="330"/>
      <c r="L847" s="330"/>
      <c r="M847" s="330"/>
      <c r="N847" s="330"/>
      <c r="O847" s="330"/>
      <c r="P847" s="344"/>
      <c r="Q847" s="331"/>
      <c r="R847" s="331"/>
      <c r="S847" s="331"/>
      <c r="T847" s="331"/>
      <c r="U847" s="331"/>
      <c r="V847" s="331"/>
      <c r="W847" s="331"/>
      <c r="X847" s="331"/>
      <c r="Y847" s="332"/>
      <c r="Z847" s="333"/>
      <c r="AA847" s="333"/>
      <c r="AB847" s="334"/>
      <c r="AC847" s="335"/>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c r="AY847">
        <f>COUNTA($C$847)</f>
        <v>0</v>
      </c>
    </row>
    <row r="848" spans="1:51" ht="30" hidden="1" customHeight="1" x14ac:dyDescent="0.15">
      <c r="A848" s="355">
        <v>4</v>
      </c>
      <c r="B848" s="355">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30" hidden="1" customHeight="1" x14ac:dyDescent="0.15">
      <c r="A849" s="355">
        <v>5</v>
      </c>
      <c r="B849" s="355">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15">
      <c r="A850" s="355">
        <v>6</v>
      </c>
      <c r="B850" s="355">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15">
      <c r="A851" s="355">
        <v>7</v>
      </c>
      <c r="B851" s="355">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15">
      <c r="A852" s="355">
        <v>8</v>
      </c>
      <c r="B852" s="355">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15">
      <c r="A853" s="355">
        <v>9</v>
      </c>
      <c r="B853" s="355">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55">
        <v>10</v>
      </c>
      <c r="B854" s="35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256</v>
      </c>
      <c r="AD877" s="137"/>
      <c r="AE877" s="137"/>
      <c r="AF877" s="137"/>
      <c r="AG877" s="137"/>
      <c r="AH877" s="347" t="s">
        <v>280</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1</v>
      </c>
    </row>
    <row r="878" spans="1:51" ht="30" customHeight="1" x14ac:dyDescent="0.15">
      <c r="A878" s="355">
        <v>1</v>
      </c>
      <c r="B878" s="355">
        <v>1</v>
      </c>
      <c r="C878" s="343" t="s">
        <v>688</v>
      </c>
      <c r="D878" s="328"/>
      <c r="E878" s="328"/>
      <c r="F878" s="328"/>
      <c r="G878" s="328"/>
      <c r="H878" s="328"/>
      <c r="I878" s="328"/>
      <c r="J878" s="329">
        <v>9010001018924</v>
      </c>
      <c r="K878" s="330"/>
      <c r="L878" s="330"/>
      <c r="M878" s="330"/>
      <c r="N878" s="330"/>
      <c r="O878" s="330"/>
      <c r="P878" s="344" t="s">
        <v>682</v>
      </c>
      <c r="Q878" s="331"/>
      <c r="R878" s="331"/>
      <c r="S878" s="331"/>
      <c r="T878" s="331"/>
      <c r="U878" s="331"/>
      <c r="V878" s="331"/>
      <c r="W878" s="331"/>
      <c r="X878" s="331"/>
      <c r="Y878" s="332">
        <v>3.5</v>
      </c>
      <c r="Z878" s="333"/>
      <c r="AA878" s="333"/>
      <c r="AB878" s="334"/>
      <c r="AC878" s="335" t="s">
        <v>285</v>
      </c>
      <c r="AD878" s="336"/>
      <c r="AE878" s="336"/>
      <c r="AF878" s="336"/>
      <c r="AG878" s="336"/>
      <c r="AH878" s="351">
        <v>1</v>
      </c>
      <c r="AI878" s="352"/>
      <c r="AJ878" s="352"/>
      <c r="AK878" s="352"/>
      <c r="AL878" s="339">
        <v>93</v>
      </c>
      <c r="AM878" s="340"/>
      <c r="AN878" s="340"/>
      <c r="AO878" s="341"/>
      <c r="AP878" s="342" t="s">
        <v>674</v>
      </c>
      <c r="AQ878" s="342"/>
      <c r="AR878" s="342"/>
      <c r="AS878" s="342"/>
      <c r="AT878" s="342"/>
      <c r="AU878" s="342"/>
      <c r="AV878" s="342"/>
      <c r="AW878" s="342"/>
      <c r="AX878" s="342"/>
      <c r="AY878">
        <f t="shared" si="118"/>
        <v>1</v>
      </c>
    </row>
    <row r="879" spans="1:51" ht="30" hidden="1" customHeight="1" x14ac:dyDescent="0.15">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242</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256</v>
      </c>
      <c r="AD910" s="137"/>
      <c r="AE910" s="137"/>
      <c r="AF910" s="137"/>
      <c r="AG910" s="137"/>
      <c r="AH910" s="347" t="s">
        <v>280</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1</v>
      </c>
    </row>
    <row r="911" spans="1:51" ht="66" customHeight="1" x14ac:dyDescent="0.15">
      <c r="A911" s="355">
        <v>1</v>
      </c>
      <c r="B911" s="355">
        <v>1</v>
      </c>
      <c r="C911" s="343" t="s">
        <v>689</v>
      </c>
      <c r="D911" s="328"/>
      <c r="E911" s="328"/>
      <c r="F911" s="328"/>
      <c r="G911" s="328"/>
      <c r="H911" s="328"/>
      <c r="I911" s="328"/>
      <c r="J911" s="329">
        <v>4010601038772</v>
      </c>
      <c r="K911" s="330"/>
      <c r="L911" s="330"/>
      <c r="M911" s="330"/>
      <c r="N911" s="330"/>
      <c r="O911" s="330"/>
      <c r="P911" s="344" t="s">
        <v>695</v>
      </c>
      <c r="Q911" s="331"/>
      <c r="R911" s="331"/>
      <c r="S911" s="331"/>
      <c r="T911" s="331"/>
      <c r="U911" s="331"/>
      <c r="V911" s="331"/>
      <c r="W911" s="331"/>
      <c r="X911" s="331"/>
      <c r="Y911" s="332">
        <v>5.5</v>
      </c>
      <c r="Z911" s="333"/>
      <c r="AA911" s="333"/>
      <c r="AB911" s="334"/>
      <c r="AC911" s="335" t="s">
        <v>284</v>
      </c>
      <c r="AD911" s="336"/>
      <c r="AE911" s="336"/>
      <c r="AF911" s="336"/>
      <c r="AG911" s="336"/>
      <c r="AH911" s="351">
        <v>6</v>
      </c>
      <c r="AI911" s="352"/>
      <c r="AJ911" s="352"/>
      <c r="AK911" s="352"/>
      <c r="AL911" s="339">
        <v>69</v>
      </c>
      <c r="AM911" s="340"/>
      <c r="AN911" s="340"/>
      <c r="AO911" s="341"/>
      <c r="AP911" s="342" t="s">
        <v>728</v>
      </c>
      <c r="AQ911" s="342"/>
      <c r="AR911" s="342"/>
      <c r="AS911" s="342"/>
      <c r="AT911" s="342"/>
      <c r="AU911" s="342"/>
      <c r="AV911" s="342"/>
      <c r="AW911" s="342"/>
      <c r="AX911" s="342"/>
      <c r="AY911">
        <f t="shared" si="119"/>
        <v>1</v>
      </c>
    </row>
    <row r="912" spans="1:51" ht="66" customHeight="1" x14ac:dyDescent="0.15">
      <c r="A912" s="355">
        <v>2</v>
      </c>
      <c r="B912" s="355">
        <v>1</v>
      </c>
      <c r="C912" s="343" t="s">
        <v>690</v>
      </c>
      <c r="D912" s="328"/>
      <c r="E912" s="328"/>
      <c r="F912" s="328"/>
      <c r="G912" s="328"/>
      <c r="H912" s="328"/>
      <c r="I912" s="328"/>
      <c r="J912" s="329">
        <v>4011401002621</v>
      </c>
      <c r="K912" s="330"/>
      <c r="L912" s="330"/>
      <c r="M912" s="330"/>
      <c r="N912" s="330"/>
      <c r="O912" s="330"/>
      <c r="P912" s="344" t="s">
        <v>696</v>
      </c>
      <c r="Q912" s="331"/>
      <c r="R912" s="331"/>
      <c r="S912" s="331"/>
      <c r="T912" s="331"/>
      <c r="U912" s="331"/>
      <c r="V912" s="331"/>
      <c r="W912" s="331"/>
      <c r="X912" s="331"/>
      <c r="Y912" s="332">
        <v>4.8</v>
      </c>
      <c r="Z912" s="333"/>
      <c r="AA912" s="333"/>
      <c r="AB912" s="334"/>
      <c r="AC912" s="335" t="s">
        <v>284</v>
      </c>
      <c r="AD912" s="336"/>
      <c r="AE912" s="336"/>
      <c r="AF912" s="336"/>
      <c r="AG912" s="336"/>
      <c r="AH912" s="351">
        <v>2</v>
      </c>
      <c r="AI912" s="352"/>
      <c r="AJ912" s="352"/>
      <c r="AK912" s="352"/>
      <c r="AL912" s="339">
        <v>89</v>
      </c>
      <c r="AM912" s="340"/>
      <c r="AN912" s="340"/>
      <c r="AO912" s="341"/>
      <c r="AP912" s="342" t="s">
        <v>728</v>
      </c>
      <c r="AQ912" s="342"/>
      <c r="AR912" s="342"/>
      <c r="AS912" s="342"/>
      <c r="AT912" s="342"/>
      <c r="AU912" s="342"/>
      <c r="AV912" s="342"/>
      <c r="AW912" s="342"/>
      <c r="AX912" s="342"/>
      <c r="AY912">
        <f>COUNTA($C$912)</f>
        <v>1</v>
      </c>
    </row>
    <row r="913" spans="1:51" ht="66" customHeight="1" x14ac:dyDescent="0.15">
      <c r="A913" s="355">
        <v>3</v>
      </c>
      <c r="B913" s="355">
        <v>1</v>
      </c>
      <c r="C913" s="343" t="s">
        <v>691</v>
      </c>
      <c r="D913" s="328"/>
      <c r="E913" s="328"/>
      <c r="F913" s="328"/>
      <c r="G913" s="328"/>
      <c r="H913" s="328"/>
      <c r="I913" s="328"/>
      <c r="J913" s="329">
        <v>6011205000217</v>
      </c>
      <c r="K913" s="330"/>
      <c r="L913" s="330"/>
      <c r="M913" s="330"/>
      <c r="N913" s="330"/>
      <c r="O913" s="330"/>
      <c r="P913" s="344" t="s">
        <v>697</v>
      </c>
      <c r="Q913" s="331"/>
      <c r="R913" s="331"/>
      <c r="S913" s="331"/>
      <c r="T913" s="331"/>
      <c r="U913" s="331"/>
      <c r="V913" s="331"/>
      <c r="W913" s="331"/>
      <c r="X913" s="331"/>
      <c r="Y913" s="332">
        <v>3.7</v>
      </c>
      <c r="Z913" s="333"/>
      <c r="AA913" s="333"/>
      <c r="AB913" s="334"/>
      <c r="AC913" s="335" t="s">
        <v>290</v>
      </c>
      <c r="AD913" s="336"/>
      <c r="AE913" s="336"/>
      <c r="AF913" s="336"/>
      <c r="AG913" s="336"/>
      <c r="AH913" s="337" t="s">
        <v>728</v>
      </c>
      <c r="AI913" s="338"/>
      <c r="AJ913" s="338"/>
      <c r="AK913" s="338"/>
      <c r="AL913" s="339">
        <v>100</v>
      </c>
      <c r="AM913" s="340"/>
      <c r="AN913" s="340"/>
      <c r="AO913" s="341"/>
      <c r="AP913" s="342" t="s">
        <v>728</v>
      </c>
      <c r="AQ913" s="342"/>
      <c r="AR913" s="342"/>
      <c r="AS913" s="342"/>
      <c r="AT913" s="342"/>
      <c r="AU913" s="342"/>
      <c r="AV913" s="342"/>
      <c r="AW913" s="342"/>
      <c r="AX913" s="342"/>
      <c r="AY913">
        <f>COUNTA($C$913)</f>
        <v>1</v>
      </c>
    </row>
    <row r="914" spans="1:51" ht="66" customHeight="1" x14ac:dyDescent="0.15">
      <c r="A914" s="355">
        <v>4</v>
      </c>
      <c r="B914" s="355">
        <v>1</v>
      </c>
      <c r="C914" s="343" t="s">
        <v>688</v>
      </c>
      <c r="D914" s="328"/>
      <c r="E914" s="328"/>
      <c r="F914" s="328"/>
      <c r="G914" s="328"/>
      <c r="H914" s="328"/>
      <c r="I914" s="328"/>
      <c r="J914" s="329">
        <v>9010001018924</v>
      </c>
      <c r="K914" s="330"/>
      <c r="L914" s="330"/>
      <c r="M914" s="330"/>
      <c r="N914" s="330"/>
      <c r="O914" s="330"/>
      <c r="P914" s="344" t="s">
        <v>698</v>
      </c>
      <c r="Q914" s="331"/>
      <c r="R914" s="331"/>
      <c r="S914" s="331"/>
      <c r="T914" s="331"/>
      <c r="U914" s="331"/>
      <c r="V914" s="331"/>
      <c r="W914" s="331"/>
      <c r="X914" s="331"/>
      <c r="Y914" s="332">
        <v>3</v>
      </c>
      <c r="Z914" s="333"/>
      <c r="AA914" s="333"/>
      <c r="AB914" s="334"/>
      <c r="AC914" s="335" t="s">
        <v>290</v>
      </c>
      <c r="AD914" s="336"/>
      <c r="AE914" s="336"/>
      <c r="AF914" s="336"/>
      <c r="AG914" s="336"/>
      <c r="AH914" s="337" t="s">
        <v>728</v>
      </c>
      <c r="AI914" s="338"/>
      <c r="AJ914" s="338"/>
      <c r="AK914" s="338"/>
      <c r="AL914" s="339">
        <v>100</v>
      </c>
      <c r="AM914" s="340"/>
      <c r="AN914" s="340"/>
      <c r="AO914" s="341"/>
      <c r="AP914" s="342" t="s">
        <v>728</v>
      </c>
      <c r="AQ914" s="342"/>
      <c r="AR914" s="342"/>
      <c r="AS914" s="342"/>
      <c r="AT914" s="342"/>
      <c r="AU914" s="342"/>
      <c r="AV914" s="342"/>
      <c r="AW914" s="342"/>
      <c r="AX914" s="342"/>
      <c r="AY914">
        <f>COUNTA($C$914)</f>
        <v>1</v>
      </c>
    </row>
    <row r="915" spans="1:51" ht="66" customHeight="1" x14ac:dyDescent="0.15">
      <c r="A915" s="355">
        <v>5</v>
      </c>
      <c r="B915" s="355">
        <v>1</v>
      </c>
      <c r="C915" s="343" t="s">
        <v>692</v>
      </c>
      <c r="D915" s="328"/>
      <c r="E915" s="328"/>
      <c r="F915" s="328"/>
      <c r="G915" s="328"/>
      <c r="H915" s="328"/>
      <c r="I915" s="328"/>
      <c r="J915" s="329">
        <v>1012301009957</v>
      </c>
      <c r="K915" s="330"/>
      <c r="L915" s="330"/>
      <c r="M915" s="330"/>
      <c r="N915" s="330"/>
      <c r="O915" s="330"/>
      <c r="P915" s="344" t="s">
        <v>699</v>
      </c>
      <c r="Q915" s="331"/>
      <c r="R915" s="331"/>
      <c r="S915" s="331"/>
      <c r="T915" s="331"/>
      <c r="U915" s="331"/>
      <c r="V915" s="331"/>
      <c r="W915" s="331"/>
      <c r="X915" s="331"/>
      <c r="Y915" s="332">
        <v>1</v>
      </c>
      <c r="Z915" s="333"/>
      <c r="AA915" s="333"/>
      <c r="AB915" s="334"/>
      <c r="AC915" s="335" t="s">
        <v>290</v>
      </c>
      <c r="AD915" s="336"/>
      <c r="AE915" s="336"/>
      <c r="AF915" s="336"/>
      <c r="AG915" s="336"/>
      <c r="AH915" s="337" t="s">
        <v>728</v>
      </c>
      <c r="AI915" s="338"/>
      <c r="AJ915" s="338"/>
      <c r="AK915" s="338"/>
      <c r="AL915" s="339">
        <v>100</v>
      </c>
      <c r="AM915" s="340"/>
      <c r="AN915" s="340"/>
      <c r="AO915" s="341"/>
      <c r="AP915" s="342" t="s">
        <v>728</v>
      </c>
      <c r="AQ915" s="342"/>
      <c r="AR915" s="342"/>
      <c r="AS915" s="342"/>
      <c r="AT915" s="342"/>
      <c r="AU915" s="342"/>
      <c r="AV915" s="342"/>
      <c r="AW915" s="342"/>
      <c r="AX915" s="342"/>
      <c r="AY915">
        <f>COUNTA($C$915)</f>
        <v>1</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256</v>
      </c>
      <c r="AD943" s="137"/>
      <c r="AE943" s="137"/>
      <c r="AF943" s="137"/>
      <c r="AG943" s="137"/>
      <c r="AH943" s="347" t="s">
        <v>280</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1</v>
      </c>
    </row>
    <row r="944" spans="1:51" ht="66" customHeight="1" x14ac:dyDescent="0.15">
      <c r="A944" s="355">
        <v>1</v>
      </c>
      <c r="B944" s="355">
        <v>1</v>
      </c>
      <c r="C944" s="343" t="s">
        <v>693</v>
      </c>
      <c r="D944" s="328"/>
      <c r="E944" s="328"/>
      <c r="F944" s="328"/>
      <c r="G944" s="328"/>
      <c r="H944" s="328"/>
      <c r="I944" s="328"/>
      <c r="J944" s="329">
        <v>6010001021699</v>
      </c>
      <c r="K944" s="330"/>
      <c r="L944" s="330"/>
      <c r="M944" s="330"/>
      <c r="N944" s="330"/>
      <c r="O944" s="330"/>
      <c r="P944" s="344" t="s">
        <v>700</v>
      </c>
      <c r="Q944" s="331"/>
      <c r="R944" s="331"/>
      <c r="S944" s="331"/>
      <c r="T944" s="331"/>
      <c r="U944" s="331"/>
      <c r="V944" s="331"/>
      <c r="W944" s="331"/>
      <c r="X944" s="331"/>
      <c r="Y944" s="332">
        <v>2.4</v>
      </c>
      <c r="Z944" s="333"/>
      <c r="AA944" s="333"/>
      <c r="AB944" s="334"/>
      <c r="AC944" s="335" t="s">
        <v>290</v>
      </c>
      <c r="AD944" s="336"/>
      <c r="AE944" s="336"/>
      <c r="AF944" s="336"/>
      <c r="AG944" s="336"/>
      <c r="AH944" s="351" t="s">
        <v>728</v>
      </c>
      <c r="AI944" s="352"/>
      <c r="AJ944" s="352"/>
      <c r="AK944" s="352"/>
      <c r="AL944" s="339">
        <v>100</v>
      </c>
      <c r="AM944" s="340"/>
      <c r="AN944" s="340"/>
      <c r="AO944" s="341"/>
      <c r="AP944" s="342" t="s">
        <v>728</v>
      </c>
      <c r="AQ944" s="342"/>
      <c r="AR944" s="342"/>
      <c r="AS944" s="342"/>
      <c r="AT944" s="342"/>
      <c r="AU944" s="342"/>
      <c r="AV944" s="342"/>
      <c r="AW944" s="342"/>
      <c r="AX944" s="342"/>
      <c r="AY944">
        <f t="shared" si="120"/>
        <v>1</v>
      </c>
    </row>
    <row r="945" spans="1:51" ht="66" customHeight="1" x14ac:dyDescent="0.15">
      <c r="A945" s="355">
        <v>2</v>
      </c>
      <c r="B945" s="355">
        <v>1</v>
      </c>
      <c r="C945" s="343" t="s">
        <v>694</v>
      </c>
      <c r="D945" s="328"/>
      <c r="E945" s="328"/>
      <c r="F945" s="328"/>
      <c r="G945" s="328"/>
      <c r="H945" s="328"/>
      <c r="I945" s="328"/>
      <c r="J945" s="329">
        <v>5010405010423</v>
      </c>
      <c r="K945" s="330"/>
      <c r="L945" s="330"/>
      <c r="M945" s="330"/>
      <c r="N945" s="330"/>
      <c r="O945" s="330"/>
      <c r="P945" s="344" t="s">
        <v>701</v>
      </c>
      <c r="Q945" s="331"/>
      <c r="R945" s="331"/>
      <c r="S945" s="331"/>
      <c r="T945" s="331"/>
      <c r="U945" s="331"/>
      <c r="V945" s="331"/>
      <c r="W945" s="331"/>
      <c r="X945" s="331"/>
      <c r="Y945" s="332">
        <v>1.8</v>
      </c>
      <c r="Z945" s="333"/>
      <c r="AA945" s="333"/>
      <c r="AB945" s="334"/>
      <c r="AC945" s="335" t="s">
        <v>290</v>
      </c>
      <c r="AD945" s="336"/>
      <c r="AE945" s="336"/>
      <c r="AF945" s="336"/>
      <c r="AG945" s="336"/>
      <c r="AH945" s="351" t="s">
        <v>728</v>
      </c>
      <c r="AI945" s="352"/>
      <c r="AJ945" s="352"/>
      <c r="AK945" s="352"/>
      <c r="AL945" s="339">
        <v>100</v>
      </c>
      <c r="AM945" s="340"/>
      <c r="AN945" s="340"/>
      <c r="AO945" s="341"/>
      <c r="AP945" s="342" t="s">
        <v>728</v>
      </c>
      <c r="AQ945" s="342"/>
      <c r="AR945" s="342"/>
      <c r="AS945" s="342"/>
      <c r="AT945" s="342"/>
      <c r="AU945" s="342"/>
      <c r="AV945" s="342"/>
      <c r="AW945" s="342"/>
      <c r="AX945" s="342"/>
      <c r="AY945">
        <f>COUNTA($C$945)</f>
        <v>1</v>
      </c>
    </row>
    <row r="946" spans="1:51" ht="66" customHeight="1" x14ac:dyDescent="0.15">
      <c r="A946" s="355">
        <v>3</v>
      </c>
      <c r="B946" s="355">
        <v>1</v>
      </c>
      <c r="C946" s="343" t="s">
        <v>711</v>
      </c>
      <c r="D946" s="328"/>
      <c r="E946" s="328"/>
      <c r="F946" s="328"/>
      <c r="G946" s="328"/>
      <c r="H946" s="328"/>
      <c r="I946" s="328"/>
      <c r="J946" s="329">
        <v>5010601000566</v>
      </c>
      <c r="K946" s="330"/>
      <c r="L946" s="330"/>
      <c r="M946" s="330"/>
      <c r="N946" s="330"/>
      <c r="O946" s="330"/>
      <c r="P946" s="344" t="s">
        <v>702</v>
      </c>
      <c r="Q946" s="331"/>
      <c r="R946" s="331"/>
      <c r="S946" s="331"/>
      <c r="T946" s="331"/>
      <c r="U946" s="331"/>
      <c r="V946" s="331"/>
      <c r="W946" s="331"/>
      <c r="X946" s="331"/>
      <c r="Y946" s="332">
        <v>0.4</v>
      </c>
      <c r="Z946" s="333"/>
      <c r="AA946" s="333"/>
      <c r="AB946" s="334"/>
      <c r="AC946" s="335" t="s">
        <v>290</v>
      </c>
      <c r="AD946" s="336"/>
      <c r="AE946" s="336"/>
      <c r="AF946" s="336"/>
      <c r="AG946" s="336"/>
      <c r="AH946" s="337" t="s">
        <v>728</v>
      </c>
      <c r="AI946" s="338"/>
      <c r="AJ946" s="338"/>
      <c r="AK946" s="338"/>
      <c r="AL946" s="339" t="s">
        <v>728</v>
      </c>
      <c r="AM946" s="340"/>
      <c r="AN946" s="340"/>
      <c r="AO946" s="341"/>
      <c r="AP946" s="342" t="s">
        <v>728</v>
      </c>
      <c r="AQ946" s="342"/>
      <c r="AR946" s="342"/>
      <c r="AS946" s="342"/>
      <c r="AT946" s="342"/>
      <c r="AU946" s="342"/>
      <c r="AV946" s="342"/>
      <c r="AW946" s="342"/>
      <c r="AX946" s="342"/>
      <c r="AY946">
        <f>COUNTA($C$946)</f>
        <v>1</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1</v>
      </c>
    </row>
    <row r="975" spans="1:51" ht="24.75"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1</v>
      </c>
    </row>
    <row r="976" spans="1:51" ht="59.25"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256</v>
      </c>
      <c r="AD976" s="137"/>
      <c r="AE976" s="137"/>
      <c r="AF976" s="137"/>
      <c r="AG976" s="137"/>
      <c r="AH976" s="347" t="s">
        <v>280</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1</v>
      </c>
    </row>
    <row r="977" spans="1:51" ht="30" customHeight="1" x14ac:dyDescent="0.15">
      <c r="A977" s="355">
        <v>1</v>
      </c>
      <c r="B977" s="355">
        <v>1</v>
      </c>
      <c r="C977" s="343" t="s">
        <v>693</v>
      </c>
      <c r="D977" s="328"/>
      <c r="E977" s="328"/>
      <c r="F977" s="328"/>
      <c r="G977" s="328"/>
      <c r="H977" s="328"/>
      <c r="I977" s="328"/>
      <c r="J977" s="329">
        <v>6010001021699</v>
      </c>
      <c r="K977" s="330"/>
      <c r="L977" s="330"/>
      <c r="M977" s="330"/>
      <c r="N977" s="330"/>
      <c r="O977" s="330"/>
      <c r="P977" s="344" t="s">
        <v>703</v>
      </c>
      <c r="Q977" s="331"/>
      <c r="R977" s="331"/>
      <c r="S977" s="331"/>
      <c r="T977" s="331"/>
      <c r="U977" s="331"/>
      <c r="V977" s="331"/>
      <c r="W977" s="331"/>
      <c r="X977" s="331"/>
      <c r="Y977" s="332">
        <v>2.7</v>
      </c>
      <c r="Z977" s="333"/>
      <c r="AA977" s="333"/>
      <c r="AB977" s="334"/>
      <c r="AC977" s="335" t="s">
        <v>290</v>
      </c>
      <c r="AD977" s="336"/>
      <c r="AE977" s="336"/>
      <c r="AF977" s="336"/>
      <c r="AG977" s="336"/>
      <c r="AH977" s="351" t="s">
        <v>728</v>
      </c>
      <c r="AI977" s="352"/>
      <c r="AJ977" s="352"/>
      <c r="AK977" s="352"/>
      <c r="AL977" s="339">
        <v>100</v>
      </c>
      <c r="AM977" s="340"/>
      <c r="AN977" s="340"/>
      <c r="AO977" s="341"/>
      <c r="AP977" s="342" t="s">
        <v>728</v>
      </c>
      <c r="AQ977" s="342"/>
      <c r="AR977" s="342"/>
      <c r="AS977" s="342"/>
      <c r="AT977" s="342"/>
      <c r="AU977" s="342"/>
      <c r="AV977" s="342"/>
      <c r="AW977" s="342"/>
      <c r="AX977" s="342"/>
      <c r="AY977">
        <f t="shared" si="121"/>
        <v>1</v>
      </c>
    </row>
    <row r="978" spans="1:51" ht="30" customHeight="1" x14ac:dyDescent="0.15">
      <c r="A978" s="355">
        <v>2</v>
      </c>
      <c r="B978" s="355">
        <v>1</v>
      </c>
      <c r="C978" s="343" t="s">
        <v>711</v>
      </c>
      <c r="D978" s="328"/>
      <c r="E978" s="328"/>
      <c r="F978" s="328"/>
      <c r="G978" s="328"/>
      <c r="H978" s="328"/>
      <c r="I978" s="328"/>
      <c r="J978" s="329">
        <v>5010601000566</v>
      </c>
      <c r="K978" s="330"/>
      <c r="L978" s="330"/>
      <c r="M978" s="330"/>
      <c r="N978" s="330"/>
      <c r="O978" s="330"/>
      <c r="P978" s="344" t="s">
        <v>704</v>
      </c>
      <c r="Q978" s="331"/>
      <c r="R978" s="331"/>
      <c r="S978" s="331"/>
      <c r="T978" s="331"/>
      <c r="U978" s="331"/>
      <c r="V978" s="331"/>
      <c r="W978" s="331"/>
      <c r="X978" s="331"/>
      <c r="Y978" s="332">
        <v>0.7</v>
      </c>
      <c r="Z978" s="333"/>
      <c r="AA978" s="333"/>
      <c r="AB978" s="334"/>
      <c r="AC978" s="335" t="s">
        <v>290</v>
      </c>
      <c r="AD978" s="336"/>
      <c r="AE978" s="336"/>
      <c r="AF978" s="336"/>
      <c r="AG978" s="336"/>
      <c r="AH978" s="351" t="s">
        <v>728</v>
      </c>
      <c r="AI978" s="352"/>
      <c r="AJ978" s="352"/>
      <c r="AK978" s="352"/>
      <c r="AL978" s="339" t="s">
        <v>728</v>
      </c>
      <c r="AM978" s="340"/>
      <c r="AN978" s="340"/>
      <c r="AO978" s="341"/>
      <c r="AP978" s="342" t="s">
        <v>728</v>
      </c>
      <c r="AQ978" s="342"/>
      <c r="AR978" s="342"/>
      <c r="AS978" s="342"/>
      <c r="AT978" s="342"/>
      <c r="AU978" s="342"/>
      <c r="AV978" s="342"/>
      <c r="AW978" s="342"/>
      <c r="AX978" s="342"/>
      <c r="AY978">
        <f>COUNTA($C$978)</f>
        <v>1</v>
      </c>
    </row>
    <row r="979" spans="1:51" ht="30" customHeight="1" x14ac:dyDescent="0.15">
      <c r="A979" s="355">
        <v>3</v>
      </c>
      <c r="B979" s="355">
        <v>1</v>
      </c>
      <c r="C979" s="343" t="s">
        <v>705</v>
      </c>
      <c r="D979" s="328"/>
      <c r="E979" s="328"/>
      <c r="F979" s="328"/>
      <c r="G979" s="328"/>
      <c r="H979" s="328"/>
      <c r="I979" s="328"/>
      <c r="J979" s="329">
        <v>2011105001632</v>
      </c>
      <c r="K979" s="330"/>
      <c r="L979" s="330"/>
      <c r="M979" s="330"/>
      <c r="N979" s="330"/>
      <c r="O979" s="330"/>
      <c r="P979" s="344" t="s">
        <v>706</v>
      </c>
      <c r="Q979" s="331"/>
      <c r="R979" s="331"/>
      <c r="S979" s="331"/>
      <c r="T979" s="331"/>
      <c r="U979" s="331"/>
      <c r="V979" s="331"/>
      <c r="W979" s="331"/>
      <c r="X979" s="331"/>
      <c r="Y979" s="332">
        <v>0.5</v>
      </c>
      <c r="Z979" s="333"/>
      <c r="AA979" s="333"/>
      <c r="AB979" s="334"/>
      <c r="AC979" s="335" t="s">
        <v>290</v>
      </c>
      <c r="AD979" s="336"/>
      <c r="AE979" s="336"/>
      <c r="AF979" s="336"/>
      <c r="AG979" s="336"/>
      <c r="AH979" s="337" t="s">
        <v>728</v>
      </c>
      <c r="AI979" s="338"/>
      <c r="AJ979" s="338"/>
      <c r="AK979" s="338"/>
      <c r="AL979" s="339" t="s">
        <v>728</v>
      </c>
      <c r="AM979" s="340"/>
      <c r="AN979" s="340"/>
      <c r="AO979" s="341"/>
      <c r="AP979" s="342" t="s">
        <v>728</v>
      </c>
      <c r="AQ979" s="342"/>
      <c r="AR979" s="342"/>
      <c r="AS979" s="342"/>
      <c r="AT979" s="342"/>
      <c r="AU979" s="342"/>
      <c r="AV979" s="342"/>
      <c r="AW979" s="342"/>
      <c r="AX979" s="342"/>
      <c r="AY979">
        <f>COUNTA($C$979)</f>
        <v>1</v>
      </c>
    </row>
    <row r="980" spans="1:51" ht="30" customHeight="1" x14ac:dyDescent="0.15">
      <c r="A980" s="355">
        <v>4</v>
      </c>
      <c r="B980" s="355">
        <v>1</v>
      </c>
      <c r="C980" s="343" t="s">
        <v>707</v>
      </c>
      <c r="D980" s="328"/>
      <c r="E980" s="328"/>
      <c r="F980" s="328"/>
      <c r="G980" s="328"/>
      <c r="H980" s="328"/>
      <c r="I980" s="328"/>
      <c r="J980" s="329">
        <v>6010405003434</v>
      </c>
      <c r="K980" s="330"/>
      <c r="L980" s="330"/>
      <c r="M980" s="330"/>
      <c r="N980" s="330"/>
      <c r="O980" s="330"/>
      <c r="P980" s="344" t="s">
        <v>708</v>
      </c>
      <c r="Q980" s="331"/>
      <c r="R980" s="331"/>
      <c r="S980" s="331"/>
      <c r="T980" s="331"/>
      <c r="U980" s="331"/>
      <c r="V980" s="331"/>
      <c r="W980" s="331"/>
      <c r="X980" s="331"/>
      <c r="Y980" s="332">
        <v>0.1</v>
      </c>
      <c r="Z980" s="333"/>
      <c r="AA980" s="333"/>
      <c r="AB980" s="334"/>
      <c r="AC980" s="335" t="s">
        <v>290</v>
      </c>
      <c r="AD980" s="336"/>
      <c r="AE980" s="336"/>
      <c r="AF980" s="336"/>
      <c r="AG980" s="336"/>
      <c r="AH980" s="337" t="s">
        <v>728</v>
      </c>
      <c r="AI980" s="338"/>
      <c r="AJ980" s="338"/>
      <c r="AK980" s="338"/>
      <c r="AL980" s="339" t="s">
        <v>728</v>
      </c>
      <c r="AM980" s="340"/>
      <c r="AN980" s="340"/>
      <c r="AO980" s="341"/>
      <c r="AP980" s="342" t="s">
        <v>728</v>
      </c>
      <c r="AQ980" s="342"/>
      <c r="AR980" s="342"/>
      <c r="AS980" s="342"/>
      <c r="AT980" s="342"/>
      <c r="AU980" s="342"/>
      <c r="AV980" s="342"/>
      <c r="AW980" s="342"/>
      <c r="AX980" s="342"/>
      <c r="AY980">
        <f>COUNTA($C$980)</f>
        <v>1</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256</v>
      </c>
      <c r="AD1009" s="137"/>
      <c r="AE1009" s="137"/>
      <c r="AF1009" s="137"/>
      <c r="AG1009" s="137"/>
      <c r="AH1009" s="347" t="s">
        <v>280</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256</v>
      </c>
      <c r="AD1042" s="137"/>
      <c r="AE1042" s="137"/>
      <c r="AF1042" s="137"/>
      <c r="AG1042" s="137"/>
      <c r="AH1042" s="347" t="s">
        <v>280</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256</v>
      </c>
      <c r="AD1075" s="137"/>
      <c r="AE1075" s="137"/>
      <c r="AF1075" s="137"/>
      <c r="AG1075" s="137"/>
      <c r="AH1075" s="347" t="s">
        <v>280</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56" t="s">
        <v>247</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262</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0"/>
      <c r="AP1109" s="350" t="s">
        <v>248</v>
      </c>
      <c r="AQ1109" s="350"/>
      <c r="AR1109" s="350"/>
      <c r="AS1109" s="350"/>
      <c r="AT1109" s="350"/>
      <c r="AU1109" s="350"/>
      <c r="AV1109" s="350"/>
      <c r="AW1109" s="350"/>
      <c r="AX1109" s="350"/>
    </row>
    <row r="1110" spans="1:51" ht="65.099999999999994" customHeight="1" x14ac:dyDescent="0.15">
      <c r="A1110" s="355">
        <v>1</v>
      </c>
      <c r="B1110" s="355">
        <v>1</v>
      </c>
      <c r="C1110" s="353" t="s">
        <v>730</v>
      </c>
      <c r="D1110" s="353"/>
      <c r="E1110" s="135" t="s">
        <v>731</v>
      </c>
      <c r="F1110" s="354"/>
      <c r="G1110" s="354"/>
      <c r="H1110" s="354"/>
      <c r="I1110" s="354"/>
      <c r="J1110" s="329">
        <v>9010001018924</v>
      </c>
      <c r="K1110" s="330"/>
      <c r="L1110" s="330"/>
      <c r="M1110" s="330"/>
      <c r="N1110" s="330"/>
      <c r="O1110" s="330"/>
      <c r="P1110" s="344" t="s">
        <v>729</v>
      </c>
      <c r="Q1110" s="331"/>
      <c r="R1110" s="331"/>
      <c r="S1110" s="331"/>
      <c r="T1110" s="331"/>
      <c r="U1110" s="331"/>
      <c r="V1110" s="331"/>
      <c r="W1110" s="331"/>
      <c r="X1110" s="331"/>
      <c r="Y1110" s="332">
        <v>253</v>
      </c>
      <c r="Z1110" s="333"/>
      <c r="AA1110" s="333"/>
      <c r="AB1110" s="334"/>
      <c r="AC1110" s="335" t="s">
        <v>285</v>
      </c>
      <c r="AD1110" s="336"/>
      <c r="AE1110" s="336"/>
      <c r="AF1110" s="336"/>
      <c r="AG1110" s="336"/>
      <c r="AH1110" s="337">
        <v>1</v>
      </c>
      <c r="AI1110" s="338"/>
      <c r="AJ1110" s="338"/>
      <c r="AK1110" s="338"/>
      <c r="AL1110" s="339">
        <v>97</v>
      </c>
      <c r="AM1110" s="340"/>
      <c r="AN1110" s="340"/>
      <c r="AO1110" s="341"/>
      <c r="AP1110" s="342" t="s">
        <v>728</v>
      </c>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23" max="16383" man="1"/>
    <brk id="699" max="16383" man="1"/>
    <brk id="727" max="16383" man="1"/>
    <brk id="786" max="16383" man="1"/>
    <brk id="940" max="16383"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458</v>
      </c>
      <c r="AA1" s="29" t="s">
        <v>81</v>
      </c>
      <c r="AB1" s="29" t="s">
        <v>459</v>
      </c>
      <c r="AC1" s="29" t="s">
        <v>33</v>
      </c>
      <c r="AD1" s="28"/>
      <c r="AE1" s="29" t="s">
        <v>45</v>
      </c>
      <c r="AF1" s="30"/>
      <c r="AG1" s="42" t="s">
        <v>197</v>
      </c>
      <c r="AI1" s="42" t="s">
        <v>206</v>
      </c>
      <c r="AK1" s="42" t="s">
        <v>211</v>
      </c>
      <c r="AM1" s="68"/>
      <c r="AN1" s="68"/>
      <c r="AP1" s="28" t="s">
        <v>273</v>
      </c>
    </row>
    <row r="2" spans="1:42" ht="13.5" customHeight="1" x14ac:dyDescent="0.15">
      <c r="A2" s="14" t="s">
        <v>84</v>
      </c>
      <c r="B2" s="15"/>
      <c r="C2" s="13" t="str">
        <f>IF(B2="","",A2)</f>
        <v/>
      </c>
      <c r="D2" s="13" t="str">
        <f>IF(C2="","",IF(D1&lt;&gt;"",CONCATENATE(D1,"、",C2),C2))</f>
        <v/>
      </c>
      <c r="F2" s="12" t="s">
        <v>71</v>
      </c>
      <c r="G2" s="17" t="s">
        <v>672</v>
      </c>
      <c r="H2" s="13" t="str">
        <f>IF(G2="","",F2)</f>
        <v>一般会計</v>
      </c>
      <c r="I2" s="13" t="str">
        <f>IF(H2="","",IF(I1&lt;&gt;"",CONCATENATE(I1,"、",H2),H2))</f>
        <v>一般会計</v>
      </c>
      <c r="K2" s="14" t="s">
        <v>102</v>
      </c>
      <c r="L2" s="15" t="s">
        <v>672</v>
      </c>
      <c r="M2" s="13" t="str">
        <f>IF(L2="","",K2)</f>
        <v>社会保障</v>
      </c>
      <c r="N2" s="13" t="str">
        <f>IF(M2="","",IF(N1&lt;&gt;"",CONCATENATE(N1,"、",M2),M2))</f>
        <v>社会保障</v>
      </c>
      <c r="O2" s="13"/>
      <c r="P2" s="12" t="s">
        <v>73</v>
      </c>
      <c r="Q2" s="17" t="s">
        <v>672</v>
      </c>
      <c r="R2" s="13" t="str">
        <f>IF(Q2="","",P2)</f>
        <v>直接実施</v>
      </c>
      <c r="S2" s="13" t="str">
        <f>IF(R2="","",IF(S1&lt;&gt;"",CONCATENATE(S1,"、",R2),R2))</f>
        <v>直接実施</v>
      </c>
      <c r="T2" s="13"/>
      <c r="U2" s="86">
        <v>20</v>
      </c>
      <c r="W2" s="32" t="s">
        <v>174</v>
      </c>
      <c r="Y2" s="32" t="s">
        <v>67</v>
      </c>
      <c r="Z2" s="32" t="s">
        <v>67</v>
      </c>
      <c r="AA2" s="79" t="s">
        <v>323</v>
      </c>
      <c r="AB2" s="79" t="s">
        <v>553</v>
      </c>
      <c r="AC2" s="80" t="s">
        <v>134</v>
      </c>
      <c r="AD2" s="28"/>
      <c r="AE2" s="34" t="s">
        <v>170</v>
      </c>
      <c r="AF2" s="30"/>
      <c r="AG2" s="44" t="s">
        <v>284</v>
      </c>
      <c r="AI2" s="42" t="s">
        <v>318</v>
      </c>
      <c r="AK2" s="42" t="s">
        <v>212</v>
      </c>
      <c r="AM2" s="68"/>
      <c r="AN2" s="68"/>
      <c r="AP2" s="44" t="s">
        <v>284</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社会保障</v>
      </c>
      <c r="O3" s="13"/>
      <c r="P3" s="12" t="s">
        <v>74</v>
      </c>
      <c r="Q3" s="17" t="s">
        <v>672</v>
      </c>
      <c r="R3" s="13" t="str">
        <f t="shared" ref="R3:R8" si="3">IF(Q3="","",P3)</f>
        <v>委託・請負</v>
      </c>
      <c r="S3" s="13" t="str">
        <f t="shared" ref="S3:S8" si="4">IF(R3="",S2,IF(S2&lt;&gt;"",CONCATENATE(S2,"、",R3),R3))</f>
        <v>直接実施、委託・請負</v>
      </c>
      <c r="T3" s="13"/>
      <c r="U3" s="32" t="s">
        <v>585</v>
      </c>
      <c r="W3" s="32" t="s">
        <v>149</v>
      </c>
      <c r="Y3" s="32" t="s">
        <v>68</v>
      </c>
      <c r="Z3" s="32" t="s">
        <v>460</v>
      </c>
      <c r="AA3" s="79" t="s">
        <v>423</v>
      </c>
      <c r="AB3" s="79" t="s">
        <v>554</v>
      </c>
      <c r="AC3" s="80" t="s">
        <v>135</v>
      </c>
      <c r="AD3" s="28"/>
      <c r="AE3" s="34" t="s">
        <v>171</v>
      </c>
      <c r="AF3" s="30"/>
      <c r="AG3" s="44" t="s">
        <v>285</v>
      </c>
      <c r="AI3" s="42" t="s">
        <v>205</v>
      </c>
      <c r="AK3" s="42" t="str">
        <f>CHAR(CODE(AK2)+1)</f>
        <v>B</v>
      </c>
      <c r="AM3" s="68"/>
      <c r="AN3" s="68"/>
      <c r="AP3" s="44" t="s">
        <v>285</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社会保障</v>
      </c>
      <c r="O4" s="13"/>
      <c r="P4" s="12" t="s">
        <v>75</v>
      </c>
      <c r="Q4" s="17"/>
      <c r="R4" s="13" t="str">
        <f t="shared" si="3"/>
        <v/>
      </c>
      <c r="S4" s="13" t="str">
        <f t="shared" si="4"/>
        <v>直接実施、委託・請負</v>
      </c>
      <c r="T4" s="13"/>
      <c r="U4" s="32" t="s">
        <v>586</v>
      </c>
      <c r="W4" s="32" t="s">
        <v>150</v>
      </c>
      <c r="Y4" s="32" t="s">
        <v>330</v>
      </c>
      <c r="Z4" s="32" t="s">
        <v>461</v>
      </c>
      <c r="AA4" s="79" t="s">
        <v>424</v>
      </c>
      <c r="AB4" s="79" t="s">
        <v>555</v>
      </c>
      <c r="AC4" s="79" t="s">
        <v>136</v>
      </c>
      <c r="AD4" s="28"/>
      <c r="AE4" s="34" t="s">
        <v>172</v>
      </c>
      <c r="AF4" s="30"/>
      <c r="AG4" s="44" t="s">
        <v>286</v>
      </c>
      <c r="AI4" s="42" t="s">
        <v>207</v>
      </c>
      <c r="AK4" s="42" t="str">
        <f t="shared" ref="AK4:AK49" si="7">CHAR(CODE(AK3)+1)</f>
        <v>C</v>
      </c>
      <c r="AM4" s="68"/>
      <c r="AN4" s="68"/>
      <c r="AP4" s="44" t="s">
        <v>286</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社会保障</v>
      </c>
      <c r="O5" s="13"/>
      <c r="P5" s="12" t="s">
        <v>76</v>
      </c>
      <c r="Q5" s="17"/>
      <c r="R5" s="13" t="str">
        <f t="shared" si="3"/>
        <v/>
      </c>
      <c r="S5" s="13" t="str">
        <f t="shared" si="4"/>
        <v>直接実施、委託・請負</v>
      </c>
      <c r="T5" s="13"/>
      <c r="W5" s="32" t="s">
        <v>610</v>
      </c>
      <c r="Y5" s="32" t="s">
        <v>331</v>
      </c>
      <c r="Z5" s="32" t="s">
        <v>462</v>
      </c>
      <c r="AA5" s="79" t="s">
        <v>425</v>
      </c>
      <c r="AB5" s="79" t="s">
        <v>556</v>
      </c>
      <c r="AC5" s="79" t="s">
        <v>173</v>
      </c>
      <c r="AD5" s="31"/>
      <c r="AE5" s="34" t="s">
        <v>297</v>
      </c>
      <c r="AF5" s="30"/>
      <c r="AG5" s="44" t="s">
        <v>287</v>
      </c>
      <c r="AI5" s="42" t="s">
        <v>327</v>
      </c>
      <c r="AK5" s="42" t="str">
        <f t="shared" si="7"/>
        <v>D</v>
      </c>
      <c r="AP5" s="44" t="s">
        <v>287</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社会保障</v>
      </c>
      <c r="O6" s="13"/>
      <c r="P6" s="12" t="s">
        <v>77</v>
      </c>
      <c r="Q6" s="17"/>
      <c r="R6" s="13" t="str">
        <f t="shared" si="3"/>
        <v/>
      </c>
      <c r="S6" s="13" t="str">
        <f t="shared" si="4"/>
        <v>直接実施、委託・請負</v>
      </c>
      <c r="T6" s="13"/>
      <c r="U6" s="32" t="s">
        <v>299</v>
      </c>
      <c r="W6" s="32" t="s">
        <v>151</v>
      </c>
      <c r="Y6" s="32" t="s">
        <v>332</v>
      </c>
      <c r="Z6" s="32" t="s">
        <v>463</v>
      </c>
      <c r="AA6" s="79" t="s">
        <v>426</v>
      </c>
      <c r="AB6" s="79" t="s">
        <v>557</v>
      </c>
      <c r="AC6" s="79" t="s">
        <v>137</v>
      </c>
      <c r="AD6" s="31"/>
      <c r="AE6" s="34" t="s">
        <v>294</v>
      </c>
      <c r="AF6" s="30"/>
      <c r="AG6" s="44" t="s">
        <v>288</v>
      </c>
      <c r="AI6" s="42" t="s">
        <v>328</v>
      </c>
      <c r="AK6" s="42" t="str">
        <f>CHAR(CODE(AK5)+1)</f>
        <v>E</v>
      </c>
      <c r="AP6" s="44" t="s">
        <v>288</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社会保障</v>
      </c>
      <c r="O7" s="13"/>
      <c r="P7" s="12" t="s">
        <v>78</v>
      </c>
      <c r="Q7" s="17"/>
      <c r="R7" s="13" t="str">
        <f t="shared" si="3"/>
        <v/>
      </c>
      <c r="S7" s="13" t="str">
        <f t="shared" si="4"/>
        <v>直接実施、委託・請負</v>
      </c>
      <c r="T7" s="13"/>
      <c r="U7" s="32"/>
      <c r="W7" s="32" t="s">
        <v>152</v>
      </c>
      <c r="Y7" s="32" t="s">
        <v>333</v>
      </c>
      <c r="Z7" s="32" t="s">
        <v>464</v>
      </c>
      <c r="AA7" s="79" t="s">
        <v>427</v>
      </c>
      <c r="AB7" s="79" t="s">
        <v>558</v>
      </c>
      <c r="AC7" s="31"/>
      <c r="AD7" s="31"/>
      <c r="AE7" s="32" t="s">
        <v>137</v>
      </c>
      <c r="AF7" s="30"/>
      <c r="AG7" s="44" t="s">
        <v>289</v>
      </c>
      <c r="AH7" s="71"/>
      <c r="AI7" s="44" t="s">
        <v>312</v>
      </c>
      <c r="AK7" s="42" t="str">
        <f>CHAR(CODE(AK6)+1)</f>
        <v>F</v>
      </c>
      <c r="AP7" s="44" t="s">
        <v>289</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社会保障</v>
      </c>
      <c r="O8" s="13"/>
      <c r="P8" s="12" t="s">
        <v>79</v>
      </c>
      <c r="Q8" s="17"/>
      <c r="R8" s="13" t="str">
        <f t="shared" si="3"/>
        <v/>
      </c>
      <c r="S8" s="13" t="str">
        <f t="shared" si="4"/>
        <v>直接実施、委託・請負</v>
      </c>
      <c r="T8" s="13"/>
      <c r="U8" s="32" t="s">
        <v>325</v>
      </c>
      <c r="W8" s="32" t="s">
        <v>153</v>
      </c>
      <c r="Y8" s="32" t="s">
        <v>334</v>
      </c>
      <c r="Z8" s="32" t="s">
        <v>465</v>
      </c>
      <c r="AA8" s="79" t="s">
        <v>428</v>
      </c>
      <c r="AB8" s="79" t="s">
        <v>559</v>
      </c>
      <c r="AC8" s="31"/>
      <c r="AD8" s="31"/>
      <c r="AE8" s="31"/>
      <c r="AF8" s="30"/>
      <c r="AG8" s="44" t="s">
        <v>290</v>
      </c>
      <c r="AI8" s="42" t="s">
        <v>313</v>
      </c>
      <c r="AK8" s="42" t="str">
        <f t="shared" si="7"/>
        <v>G</v>
      </c>
      <c r="AP8" s="44" t="s">
        <v>290</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社会保障</v>
      </c>
      <c r="O9" s="13"/>
      <c r="P9" s="13"/>
      <c r="Q9" s="19"/>
      <c r="T9" s="13"/>
      <c r="U9" s="32" t="s">
        <v>326</v>
      </c>
      <c r="W9" s="32" t="s">
        <v>154</v>
      </c>
      <c r="Y9" s="32" t="s">
        <v>335</v>
      </c>
      <c r="Z9" s="32" t="s">
        <v>466</v>
      </c>
      <c r="AA9" s="79" t="s">
        <v>429</v>
      </c>
      <c r="AB9" s="79" t="s">
        <v>560</v>
      </c>
      <c r="AC9" s="31"/>
      <c r="AD9" s="31"/>
      <c r="AE9" s="31"/>
      <c r="AF9" s="30"/>
      <c r="AG9" s="44" t="s">
        <v>291</v>
      </c>
      <c r="AI9" s="67"/>
      <c r="AK9" s="42" t="str">
        <f t="shared" si="7"/>
        <v>H</v>
      </c>
      <c r="AP9" s="44" t="s">
        <v>291</v>
      </c>
    </row>
    <row r="10" spans="1:42" ht="13.5" customHeight="1" x14ac:dyDescent="0.15">
      <c r="A10" s="14" t="s">
        <v>245</v>
      </c>
      <c r="B10" s="15"/>
      <c r="C10" s="13" t="str">
        <f t="shared" si="0"/>
        <v/>
      </c>
      <c r="D10" s="13" t="str">
        <f t="shared" si="8"/>
        <v/>
      </c>
      <c r="F10" s="18" t="s">
        <v>116</v>
      </c>
      <c r="G10" s="17"/>
      <c r="H10" s="13" t="str">
        <f t="shared" si="1"/>
        <v/>
      </c>
      <c r="I10" s="13" t="str">
        <f t="shared" si="5"/>
        <v>一般会計</v>
      </c>
      <c r="K10" s="14" t="s">
        <v>249</v>
      </c>
      <c r="L10" s="15"/>
      <c r="M10" s="13" t="str">
        <f t="shared" si="2"/>
        <v/>
      </c>
      <c r="N10" s="13" t="str">
        <f t="shared" si="6"/>
        <v>社会保障</v>
      </c>
      <c r="O10" s="13"/>
      <c r="P10" s="13" t="str">
        <f>S8</f>
        <v>直接実施、委託・請負</v>
      </c>
      <c r="Q10" s="19"/>
      <c r="T10" s="13"/>
      <c r="W10" s="32" t="s">
        <v>155</v>
      </c>
      <c r="Y10" s="32" t="s">
        <v>336</v>
      </c>
      <c r="Z10" s="32" t="s">
        <v>467</v>
      </c>
      <c r="AA10" s="79" t="s">
        <v>430</v>
      </c>
      <c r="AB10" s="79" t="s">
        <v>561</v>
      </c>
      <c r="AC10" s="31"/>
      <c r="AD10" s="31"/>
      <c r="AE10" s="31"/>
      <c r="AF10" s="30"/>
      <c r="AG10" s="44" t="s">
        <v>276</v>
      </c>
      <c r="AK10" s="42" t="str">
        <f t="shared" si="7"/>
        <v>I</v>
      </c>
      <c r="AP10" s="42" t="s">
        <v>274</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672</v>
      </c>
      <c r="M11" s="13" t="str">
        <f t="shared" si="2"/>
        <v>その他の事項経費</v>
      </c>
      <c r="N11" s="13" t="str">
        <f t="shared" si="6"/>
        <v>社会保障、その他の事項経費</v>
      </c>
      <c r="O11" s="13"/>
      <c r="P11" s="13"/>
      <c r="Q11" s="19"/>
      <c r="T11" s="13"/>
      <c r="W11" s="32" t="s">
        <v>156</v>
      </c>
      <c r="Y11" s="32" t="s">
        <v>337</v>
      </c>
      <c r="Z11" s="32" t="s">
        <v>468</v>
      </c>
      <c r="AA11" s="79" t="s">
        <v>431</v>
      </c>
      <c r="AB11" s="79" t="s">
        <v>562</v>
      </c>
      <c r="AC11" s="31"/>
      <c r="AD11" s="31"/>
      <c r="AE11" s="31"/>
      <c r="AF11" s="30"/>
      <c r="AG11" s="42" t="s">
        <v>279</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587</v>
      </c>
      <c r="W12" s="32" t="s">
        <v>157</v>
      </c>
      <c r="Y12" s="32" t="s">
        <v>338</v>
      </c>
      <c r="Z12" s="32" t="s">
        <v>469</v>
      </c>
      <c r="AA12" s="79" t="s">
        <v>432</v>
      </c>
      <c r="AB12" s="79" t="s">
        <v>563</v>
      </c>
      <c r="AC12" s="31"/>
      <c r="AD12" s="31"/>
      <c r="AE12" s="31"/>
      <c r="AF12" s="30"/>
      <c r="AG12" s="42" t="s">
        <v>277</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社会保障、その他の事項経費</v>
      </c>
      <c r="L13" s="13"/>
      <c r="O13" s="13"/>
      <c r="P13" s="13"/>
      <c r="Q13" s="19"/>
      <c r="T13" s="13"/>
      <c r="U13" s="32" t="s">
        <v>174</v>
      </c>
      <c r="W13" s="32" t="s">
        <v>158</v>
      </c>
      <c r="Y13" s="32" t="s">
        <v>339</v>
      </c>
      <c r="Z13" s="32" t="s">
        <v>470</v>
      </c>
      <c r="AA13" s="79" t="s">
        <v>433</v>
      </c>
      <c r="AB13" s="79" t="s">
        <v>564</v>
      </c>
      <c r="AC13" s="31"/>
      <c r="AD13" s="31"/>
      <c r="AE13" s="31"/>
      <c r="AF13" s="30"/>
      <c r="AG13" s="42" t="s">
        <v>278</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588</v>
      </c>
      <c r="W14" s="32" t="s">
        <v>159</v>
      </c>
      <c r="Y14" s="32" t="s">
        <v>340</v>
      </c>
      <c r="Z14" s="32" t="s">
        <v>471</v>
      </c>
      <c r="AA14" s="79" t="s">
        <v>434</v>
      </c>
      <c r="AB14" s="79" t="s">
        <v>565</v>
      </c>
      <c r="AC14" s="31"/>
      <c r="AD14" s="31"/>
      <c r="AE14" s="31"/>
      <c r="AF14" s="30"/>
      <c r="AG14" s="67"/>
      <c r="AK14" s="42" t="str">
        <f t="shared" si="7"/>
        <v>M</v>
      </c>
    </row>
    <row r="15" spans="1:42" ht="13.5" customHeight="1" x14ac:dyDescent="0.15">
      <c r="A15" s="14" t="s">
        <v>96</v>
      </c>
      <c r="B15" s="15" t="s">
        <v>672</v>
      </c>
      <c r="C15" s="13" t="str">
        <f t="shared" si="9"/>
        <v>男女共同参画</v>
      </c>
      <c r="D15" s="13" t="str">
        <f t="shared" si="8"/>
        <v>男女共同参画</v>
      </c>
      <c r="F15" s="18" t="s">
        <v>121</v>
      </c>
      <c r="G15" s="17"/>
      <c r="H15" s="13" t="str">
        <f t="shared" si="1"/>
        <v/>
      </c>
      <c r="I15" s="13" t="str">
        <f t="shared" si="5"/>
        <v>一般会計</v>
      </c>
      <c r="K15" s="13"/>
      <c r="L15" s="13"/>
      <c r="O15" s="13"/>
      <c r="P15" s="13"/>
      <c r="Q15" s="19"/>
      <c r="T15" s="13"/>
      <c r="U15" s="32" t="s">
        <v>589</v>
      </c>
      <c r="W15" s="32" t="s">
        <v>160</v>
      </c>
      <c r="Y15" s="32" t="s">
        <v>341</v>
      </c>
      <c r="Z15" s="32" t="s">
        <v>472</v>
      </c>
      <c r="AA15" s="79" t="s">
        <v>435</v>
      </c>
      <c r="AB15" s="79" t="s">
        <v>566</v>
      </c>
      <c r="AC15" s="31"/>
      <c r="AD15" s="31"/>
      <c r="AE15" s="31"/>
      <c r="AF15" s="30"/>
      <c r="AG15" s="68"/>
      <c r="AK15" s="42" t="str">
        <f t="shared" si="7"/>
        <v>N</v>
      </c>
    </row>
    <row r="16" spans="1:42" ht="13.5" customHeight="1" x14ac:dyDescent="0.15">
      <c r="A16" s="14" t="s">
        <v>97</v>
      </c>
      <c r="B16" s="15"/>
      <c r="C16" s="13" t="str">
        <f t="shared" si="9"/>
        <v/>
      </c>
      <c r="D16" s="13" t="str">
        <f t="shared" si="8"/>
        <v>男女共同参画</v>
      </c>
      <c r="F16" s="18" t="s">
        <v>122</v>
      </c>
      <c r="G16" s="17"/>
      <c r="H16" s="13" t="str">
        <f t="shared" si="1"/>
        <v/>
      </c>
      <c r="I16" s="13" t="str">
        <f t="shared" si="5"/>
        <v>一般会計</v>
      </c>
      <c r="K16" s="13"/>
      <c r="L16" s="13"/>
      <c r="O16" s="13"/>
      <c r="P16" s="13"/>
      <c r="Q16" s="19"/>
      <c r="T16" s="13"/>
      <c r="U16" s="32" t="s">
        <v>590</v>
      </c>
      <c r="W16" s="32" t="s">
        <v>161</v>
      </c>
      <c r="Y16" s="32" t="s">
        <v>342</v>
      </c>
      <c r="Z16" s="32" t="s">
        <v>473</v>
      </c>
      <c r="AA16" s="79" t="s">
        <v>436</v>
      </c>
      <c r="AB16" s="79" t="s">
        <v>567</v>
      </c>
      <c r="AC16" s="31"/>
      <c r="AD16" s="31"/>
      <c r="AE16" s="31"/>
      <c r="AF16" s="30"/>
      <c r="AG16" s="68"/>
      <c r="AK16" s="42" t="str">
        <f t="shared" si="7"/>
        <v>O</v>
      </c>
    </row>
    <row r="17" spans="1:37" ht="13.5" customHeight="1" x14ac:dyDescent="0.15">
      <c r="A17" s="14" t="s">
        <v>98</v>
      </c>
      <c r="B17" s="15"/>
      <c r="C17" s="13" t="str">
        <f t="shared" si="9"/>
        <v/>
      </c>
      <c r="D17" s="13" t="str">
        <f t="shared" si="8"/>
        <v>男女共同参画</v>
      </c>
      <c r="F17" s="18" t="s">
        <v>123</v>
      </c>
      <c r="G17" s="17"/>
      <c r="H17" s="13" t="str">
        <f t="shared" si="1"/>
        <v/>
      </c>
      <c r="I17" s="13" t="str">
        <f t="shared" si="5"/>
        <v>一般会計</v>
      </c>
      <c r="K17" s="13"/>
      <c r="L17" s="13"/>
      <c r="O17" s="13"/>
      <c r="P17" s="13"/>
      <c r="Q17" s="19"/>
      <c r="T17" s="13"/>
      <c r="U17" s="32" t="s">
        <v>591</v>
      </c>
      <c r="W17" s="32" t="s">
        <v>162</v>
      </c>
      <c r="Y17" s="32" t="s">
        <v>343</v>
      </c>
      <c r="Z17" s="32" t="s">
        <v>474</v>
      </c>
      <c r="AA17" s="79" t="s">
        <v>437</v>
      </c>
      <c r="AB17" s="79" t="s">
        <v>568</v>
      </c>
      <c r="AC17" s="31"/>
      <c r="AD17" s="31"/>
      <c r="AE17" s="31"/>
      <c r="AF17" s="30"/>
      <c r="AG17" s="68"/>
      <c r="AK17" s="42" t="str">
        <f t="shared" si="7"/>
        <v>P</v>
      </c>
    </row>
    <row r="18" spans="1:37" ht="13.5" customHeight="1" x14ac:dyDescent="0.15">
      <c r="A18" s="14" t="s">
        <v>99</v>
      </c>
      <c r="B18" s="15"/>
      <c r="C18" s="13" t="str">
        <f t="shared" si="9"/>
        <v/>
      </c>
      <c r="D18" s="13" t="str">
        <f t="shared" si="8"/>
        <v>男女共同参画</v>
      </c>
      <c r="F18" s="18" t="s">
        <v>124</v>
      </c>
      <c r="G18" s="17"/>
      <c r="H18" s="13" t="str">
        <f t="shared" si="1"/>
        <v/>
      </c>
      <c r="I18" s="13" t="str">
        <f t="shared" si="5"/>
        <v>一般会計</v>
      </c>
      <c r="K18" s="13"/>
      <c r="L18" s="13"/>
      <c r="O18" s="13"/>
      <c r="P18" s="13"/>
      <c r="Q18" s="19"/>
      <c r="T18" s="13"/>
      <c r="U18" s="32" t="s">
        <v>592</v>
      </c>
      <c r="W18" s="32" t="s">
        <v>163</v>
      </c>
      <c r="Y18" s="32" t="s">
        <v>344</v>
      </c>
      <c r="Z18" s="32" t="s">
        <v>475</v>
      </c>
      <c r="AA18" s="79" t="s">
        <v>438</v>
      </c>
      <c r="AB18" s="79" t="s">
        <v>569</v>
      </c>
      <c r="AC18" s="31"/>
      <c r="AD18" s="31"/>
      <c r="AE18" s="31"/>
      <c r="AF18" s="30"/>
      <c r="AK18" s="42" t="str">
        <f t="shared" si="7"/>
        <v>Q</v>
      </c>
    </row>
    <row r="19" spans="1:37" ht="13.5" customHeight="1" x14ac:dyDescent="0.15">
      <c r="A19" s="14" t="s">
        <v>100</v>
      </c>
      <c r="B19" s="15"/>
      <c r="C19" s="13" t="str">
        <f t="shared" si="9"/>
        <v/>
      </c>
      <c r="D19" s="13" t="str">
        <f t="shared" si="8"/>
        <v>男女共同参画</v>
      </c>
      <c r="F19" s="18" t="s">
        <v>125</v>
      </c>
      <c r="G19" s="17"/>
      <c r="H19" s="13" t="str">
        <f t="shared" si="1"/>
        <v/>
      </c>
      <c r="I19" s="13" t="str">
        <f t="shared" si="5"/>
        <v>一般会計</v>
      </c>
      <c r="K19" s="13"/>
      <c r="L19" s="13"/>
      <c r="O19" s="13"/>
      <c r="P19" s="13"/>
      <c r="Q19" s="19"/>
      <c r="T19" s="13"/>
      <c r="U19" s="32" t="s">
        <v>593</v>
      </c>
      <c r="W19" s="32" t="s">
        <v>164</v>
      </c>
      <c r="Y19" s="32" t="s">
        <v>345</v>
      </c>
      <c r="Z19" s="32" t="s">
        <v>476</v>
      </c>
      <c r="AA19" s="79" t="s">
        <v>439</v>
      </c>
      <c r="AB19" s="79" t="s">
        <v>570</v>
      </c>
      <c r="AC19" s="31"/>
      <c r="AD19" s="31"/>
      <c r="AE19" s="31"/>
      <c r="AF19" s="30"/>
      <c r="AK19" s="42" t="str">
        <f t="shared" si="7"/>
        <v>R</v>
      </c>
    </row>
    <row r="20" spans="1:37" ht="13.5" customHeight="1" x14ac:dyDescent="0.15">
      <c r="A20" s="14" t="s">
        <v>235</v>
      </c>
      <c r="B20" s="15"/>
      <c r="C20" s="13" t="str">
        <f t="shared" si="9"/>
        <v/>
      </c>
      <c r="D20" s="13" t="str">
        <f t="shared" si="8"/>
        <v>男女共同参画</v>
      </c>
      <c r="F20" s="18" t="s">
        <v>234</v>
      </c>
      <c r="G20" s="17"/>
      <c r="H20" s="13" t="str">
        <f t="shared" si="1"/>
        <v/>
      </c>
      <c r="I20" s="13" t="str">
        <f t="shared" si="5"/>
        <v>一般会計</v>
      </c>
      <c r="K20" s="13"/>
      <c r="L20" s="13"/>
      <c r="O20" s="13"/>
      <c r="P20" s="13"/>
      <c r="Q20" s="19"/>
      <c r="T20" s="13"/>
      <c r="U20" s="32" t="s">
        <v>594</v>
      </c>
      <c r="W20" s="32" t="s">
        <v>165</v>
      </c>
      <c r="Y20" s="32" t="s">
        <v>346</v>
      </c>
      <c r="Z20" s="32" t="s">
        <v>477</v>
      </c>
      <c r="AA20" s="79" t="s">
        <v>440</v>
      </c>
      <c r="AB20" s="79" t="s">
        <v>571</v>
      </c>
      <c r="AC20" s="31"/>
      <c r="AD20" s="31"/>
      <c r="AE20" s="31"/>
      <c r="AF20" s="30"/>
      <c r="AK20" s="42" t="str">
        <f t="shared" si="7"/>
        <v>S</v>
      </c>
    </row>
    <row r="21" spans="1:37" ht="13.5" customHeight="1" x14ac:dyDescent="0.15">
      <c r="A21" s="14" t="s">
        <v>236</v>
      </c>
      <c r="B21" s="15"/>
      <c r="C21" s="13" t="str">
        <f t="shared" si="9"/>
        <v/>
      </c>
      <c r="D21" s="13" t="str">
        <f t="shared" si="8"/>
        <v>男女共同参画</v>
      </c>
      <c r="F21" s="18" t="s">
        <v>126</v>
      </c>
      <c r="G21" s="17"/>
      <c r="H21" s="13" t="str">
        <f t="shared" si="1"/>
        <v/>
      </c>
      <c r="I21" s="13" t="str">
        <f t="shared" si="5"/>
        <v>一般会計</v>
      </c>
      <c r="K21" s="13"/>
      <c r="L21" s="13"/>
      <c r="O21" s="13"/>
      <c r="P21" s="13"/>
      <c r="Q21" s="19"/>
      <c r="T21" s="13"/>
      <c r="U21" s="32" t="s">
        <v>595</v>
      </c>
      <c r="W21" s="32" t="s">
        <v>166</v>
      </c>
      <c r="Y21" s="32" t="s">
        <v>347</v>
      </c>
      <c r="Z21" s="32" t="s">
        <v>478</v>
      </c>
      <c r="AA21" s="79" t="s">
        <v>441</v>
      </c>
      <c r="AB21" s="79" t="s">
        <v>572</v>
      </c>
      <c r="AC21" s="31"/>
      <c r="AD21" s="31"/>
      <c r="AE21" s="31"/>
      <c r="AF21" s="30"/>
      <c r="AK21" s="42" t="str">
        <f t="shared" si="7"/>
        <v>T</v>
      </c>
    </row>
    <row r="22" spans="1:37" ht="13.5" customHeight="1" x14ac:dyDescent="0.15">
      <c r="A22" s="14" t="s">
        <v>237</v>
      </c>
      <c r="B22" s="15"/>
      <c r="C22" s="13" t="str">
        <f t="shared" si="9"/>
        <v/>
      </c>
      <c r="D22" s="13" t="str">
        <f>IF(C22="",D21,IF(D21&lt;&gt;"",CONCATENATE(D21,"、",C22),C22))</f>
        <v>男女共同参画</v>
      </c>
      <c r="F22" s="18" t="s">
        <v>127</v>
      </c>
      <c r="G22" s="17"/>
      <c r="H22" s="13" t="str">
        <f t="shared" si="1"/>
        <v/>
      </c>
      <c r="I22" s="13" t="str">
        <f t="shared" si="5"/>
        <v>一般会計</v>
      </c>
      <c r="K22" s="13"/>
      <c r="L22" s="13"/>
      <c r="O22" s="13"/>
      <c r="P22" s="13"/>
      <c r="Q22" s="19"/>
      <c r="T22" s="13"/>
      <c r="U22" s="32" t="s">
        <v>596</v>
      </c>
      <c r="W22" s="32" t="s">
        <v>167</v>
      </c>
      <c r="Y22" s="32" t="s">
        <v>348</v>
      </c>
      <c r="Z22" s="32" t="s">
        <v>479</v>
      </c>
      <c r="AA22" s="79" t="s">
        <v>442</v>
      </c>
      <c r="AB22" s="79" t="s">
        <v>573</v>
      </c>
      <c r="AC22" s="31"/>
      <c r="AD22" s="31"/>
      <c r="AE22" s="31"/>
      <c r="AF22" s="30"/>
      <c r="AK22" s="42" t="str">
        <f t="shared" si="7"/>
        <v>U</v>
      </c>
    </row>
    <row r="23" spans="1:37" ht="13.5" customHeight="1" x14ac:dyDescent="0.15">
      <c r="A23" s="14" t="s">
        <v>238</v>
      </c>
      <c r="B23" s="15"/>
      <c r="C23" s="13" t="str">
        <f t="shared" si="9"/>
        <v/>
      </c>
      <c r="D23" s="13" t="str">
        <f>IF(C23="",D22,IF(D22&lt;&gt;"",CONCATENATE(D22,"、",C23),C23))</f>
        <v>男女共同参画</v>
      </c>
      <c r="F23" s="18" t="s">
        <v>128</v>
      </c>
      <c r="G23" s="17"/>
      <c r="H23" s="13" t="str">
        <f t="shared" si="1"/>
        <v/>
      </c>
      <c r="I23" s="13" t="str">
        <f t="shared" si="5"/>
        <v>一般会計</v>
      </c>
      <c r="K23" s="13"/>
      <c r="L23" s="13"/>
      <c r="O23" s="13"/>
      <c r="P23" s="13"/>
      <c r="Q23" s="19"/>
      <c r="T23" s="13"/>
      <c r="U23" s="32" t="s">
        <v>597</v>
      </c>
      <c r="W23" s="32" t="s">
        <v>613</v>
      </c>
      <c r="Y23" s="32" t="s">
        <v>349</v>
      </c>
      <c r="Z23" s="32" t="s">
        <v>480</v>
      </c>
      <c r="AA23" s="79" t="s">
        <v>443</v>
      </c>
      <c r="AB23" s="79" t="s">
        <v>574</v>
      </c>
      <c r="AC23" s="31"/>
      <c r="AD23" s="31"/>
      <c r="AE23" s="31"/>
      <c r="AF23" s="30"/>
      <c r="AK23" s="42" t="str">
        <f t="shared" si="7"/>
        <v>V</v>
      </c>
    </row>
    <row r="24" spans="1:37" ht="13.5" customHeight="1" x14ac:dyDescent="0.15">
      <c r="A24" s="74" t="s">
        <v>316</v>
      </c>
      <c r="B24" s="15"/>
      <c r="C24" s="13" t="str">
        <f t="shared" si="9"/>
        <v/>
      </c>
      <c r="D24" s="13" t="str">
        <f>IF(C24="",D23,IF(D23&lt;&gt;"",CONCATENATE(D23,"、",C24),C24))</f>
        <v>男女共同参画</v>
      </c>
      <c r="F24" s="18" t="s">
        <v>321</v>
      </c>
      <c r="G24" s="17"/>
      <c r="H24" s="13" t="str">
        <f t="shared" si="1"/>
        <v/>
      </c>
      <c r="I24" s="13" t="str">
        <f t="shared" si="5"/>
        <v>一般会計</v>
      </c>
      <c r="K24" s="13"/>
      <c r="L24" s="13"/>
      <c r="O24" s="13"/>
      <c r="P24" s="13"/>
      <c r="Q24" s="19"/>
      <c r="T24" s="13"/>
      <c r="U24" s="32" t="s">
        <v>598</v>
      </c>
      <c r="Y24" s="32" t="s">
        <v>350</v>
      </c>
      <c r="Z24" s="32" t="s">
        <v>481</v>
      </c>
      <c r="AA24" s="79" t="s">
        <v>444</v>
      </c>
      <c r="AB24" s="79" t="s">
        <v>575</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599</v>
      </c>
      <c r="Y25" s="32" t="s">
        <v>351</v>
      </c>
      <c r="Z25" s="32" t="s">
        <v>482</v>
      </c>
      <c r="AA25" s="79" t="s">
        <v>445</v>
      </c>
      <c r="AB25" s="79" t="s">
        <v>576</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600</v>
      </c>
      <c r="Y26" s="32" t="s">
        <v>352</v>
      </c>
      <c r="Z26" s="32" t="s">
        <v>483</v>
      </c>
      <c r="AA26" s="79" t="s">
        <v>446</v>
      </c>
      <c r="AB26" s="79" t="s">
        <v>577</v>
      </c>
      <c r="AC26" s="31"/>
      <c r="AD26" s="31"/>
      <c r="AE26" s="31"/>
      <c r="AF26" s="30"/>
      <c r="AK26" s="42" t="str">
        <f t="shared" si="7"/>
        <v>Y</v>
      </c>
    </row>
    <row r="27" spans="1:37" ht="13.5" customHeight="1" x14ac:dyDescent="0.15">
      <c r="A27" s="13" t="str">
        <f>IF(D24="", "-", D24)</f>
        <v>男女共同参画</v>
      </c>
      <c r="B27" s="13"/>
      <c r="F27" s="18" t="s">
        <v>131</v>
      </c>
      <c r="G27" s="17"/>
      <c r="H27" s="13" t="str">
        <f t="shared" si="1"/>
        <v/>
      </c>
      <c r="I27" s="13" t="str">
        <f t="shared" si="5"/>
        <v>一般会計</v>
      </c>
      <c r="K27" s="13"/>
      <c r="L27" s="13"/>
      <c r="O27" s="13"/>
      <c r="P27" s="13"/>
      <c r="Q27" s="19"/>
      <c r="T27" s="13"/>
      <c r="U27" s="32" t="s">
        <v>601</v>
      </c>
      <c r="Y27" s="32" t="s">
        <v>353</v>
      </c>
      <c r="Z27" s="32" t="s">
        <v>484</v>
      </c>
      <c r="AA27" s="79" t="s">
        <v>447</v>
      </c>
      <c r="AB27" s="79" t="s">
        <v>578</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602</v>
      </c>
      <c r="Y28" s="32" t="s">
        <v>354</v>
      </c>
      <c r="Z28" s="32" t="s">
        <v>485</v>
      </c>
      <c r="AA28" s="79" t="s">
        <v>448</v>
      </c>
      <c r="AB28" s="79" t="s">
        <v>579</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603</v>
      </c>
      <c r="Y29" s="32" t="s">
        <v>355</v>
      </c>
      <c r="Z29" s="32" t="s">
        <v>486</v>
      </c>
      <c r="AA29" s="79" t="s">
        <v>449</v>
      </c>
      <c r="AB29" s="79" t="s">
        <v>580</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604</v>
      </c>
      <c r="Y30" s="32" t="s">
        <v>356</v>
      </c>
      <c r="Z30" s="32" t="s">
        <v>487</v>
      </c>
      <c r="AA30" s="79" t="s">
        <v>450</v>
      </c>
      <c r="AB30" s="79" t="s">
        <v>581</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605</v>
      </c>
      <c r="Y31" s="32" t="s">
        <v>357</v>
      </c>
      <c r="Z31" s="32" t="s">
        <v>488</v>
      </c>
      <c r="AA31" s="79" t="s">
        <v>451</v>
      </c>
      <c r="AB31" s="79" t="s">
        <v>582</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606</v>
      </c>
      <c r="Y32" s="32" t="s">
        <v>358</v>
      </c>
      <c r="Z32" s="32" t="s">
        <v>489</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607</v>
      </c>
      <c r="Y33" s="32" t="s">
        <v>359</v>
      </c>
      <c r="Z33" s="32" t="s">
        <v>490</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608</v>
      </c>
      <c r="Y34" s="32" t="s">
        <v>360</v>
      </c>
      <c r="Z34" s="32" t="s">
        <v>491</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361</v>
      </c>
      <c r="Z35" s="32" t="s">
        <v>492</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609</v>
      </c>
      <c r="Y36" s="32" t="s">
        <v>362</v>
      </c>
      <c r="Z36" s="32" t="s">
        <v>493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363</v>
      </c>
      <c r="Z37" s="32" t="s">
        <v>494</v>
      </c>
      <c r="AF37" s="30"/>
      <c r="AK37" s="42" t="str">
        <f t="shared" si="7"/>
        <v>j</v>
      </c>
    </row>
    <row r="38" spans="1:37" x14ac:dyDescent="0.15">
      <c r="A38" s="13"/>
      <c r="B38" s="13"/>
      <c r="F38" s="13"/>
      <c r="G38" s="19"/>
      <c r="K38" s="13"/>
      <c r="L38" s="13"/>
      <c r="O38" s="13"/>
      <c r="P38" s="13"/>
      <c r="Q38" s="19"/>
      <c r="T38" s="13"/>
      <c r="U38" s="32" t="s">
        <v>300</v>
      </c>
      <c r="Y38" s="32" t="s">
        <v>364</v>
      </c>
      <c r="Z38" s="32" t="s">
        <v>495</v>
      </c>
      <c r="AF38" s="30"/>
      <c r="AK38" s="42" t="str">
        <f t="shared" si="7"/>
        <v>k</v>
      </c>
    </row>
    <row r="39" spans="1:37" x14ac:dyDescent="0.15">
      <c r="A39" s="13"/>
      <c r="B39" s="13"/>
      <c r="F39" s="13" t="str">
        <f>I37</f>
        <v>一般会計</v>
      </c>
      <c r="G39" s="19"/>
      <c r="K39" s="13"/>
      <c r="L39" s="13"/>
      <c r="O39" s="13"/>
      <c r="P39" s="13"/>
      <c r="Q39" s="19"/>
      <c r="T39" s="13"/>
      <c r="U39" s="32" t="s">
        <v>310</v>
      </c>
      <c r="Y39" s="32" t="s">
        <v>365</v>
      </c>
      <c r="Z39" s="32" t="s">
        <v>496</v>
      </c>
      <c r="AF39" s="30"/>
      <c r="AK39" s="42" t="str">
        <f t="shared" si="7"/>
        <v>l</v>
      </c>
    </row>
    <row r="40" spans="1:37" x14ac:dyDescent="0.15">
      <c r="A40" s="13"/>
      <c r="B40" s="13"/>
      <c r="F40" s="13"/>
      <c r="G40" s="19"/>
      <c r="K40" s="13"/>
      <c r="L40" s="13"/>
      <c r="O40" s="13"/>
      <c r="P40" s="13"/>
      <c r="Q40" s="19"/>
      <c r="T40" s="13"/>
      <c r="Y40" s="32" t="s">
        <v>366</v>
      </c>
      <c r="Z40" s="32" t="s">
        <v>497</v>
      </c>
      <c r="AF40" s="30"/>
      <c r="AK40" s="42" t="str">
        <f t="shared" si="7"/>
        <v>m</v>
      </c>
    </row>
    <row r="41" spans="1:37" x14ac:dyDescent="0.15">
      <c r="A41" s="13"/>
      <c r="B41" s="13"/>
      <c r="F41" s="13"/>
      <c r="G41" s="19"/>
      <c r="K41" s="13"/>
      <c r="L41" s="13"/>
      <c r="O41" s="13"/>
      <c r="P41" s="13"/>
      <c r="Q41" s="19"/>
      <c r="T41" s="13"/>
      <c r="Y41" s="32" t="s">
        <v>367</v>
      </c>
      <c r="Z41" s="32" t="s">
        <v>498</v>
      </c>
      <c r="AF41" s="30"/>
      <c r="AK41" s="42" t="str">
        <f t="shared" si="7"/>
        <v>n</v>
      </c>
    </row>
    <row r="42" spans="1:37" x14ac:dyDescent="0.15">
      <c r="A42" s="13"/>
      <c r="B42" s="13"/>
      <c r="F42" s="13"/>
      <c r="G42" s="19"/>
      <c r="K42" s="13"/>
      <c r="L42" s="13"/>
      <c r="O42" s="13"/>
      <c r="P42" s="13"/>
      <c r="Q42" s="19"/>
      <c r="T42" s="13"/>
      <c r="Y42" s="32" t="s">
        <v>368</v>
      </c>
      <c r="Z42" s="32" t="s">
        <v>499</v>
      </c>
      <c r="AF42" s="30"/>
      <c r="AK42" s="42" t="str">
        <f t="shared" si="7"/>
        <v>o</v>
      </c>
    </row>
    <row r="43" spans="1:37" x14ac:dyDescent="0.15">
      <c r="A43" s="13"/>
      <c r="B43" s="13"/>
      <c r="F43" s="13"/>
      <c r="G43" s="19"/>
      <c r="K43" s="13"/>
      <c r="L43" s="13"/>
      <c r="O43" s="13"/>
      <c r="P43" s="13"/>
      <c r="Q43" s="19"/>
      <c r="T43" s="13"/>
      <c r="Y43" s="32" t="s">
        <v>369</v>
      </c>
      <c r="Z43" s="32" t="s">
        <v>500</v>
      </c>
      <c r="AF43" s="30"/>
      <c r="AK43" s="42" t="str">
        <f t="shared" si="7"/>
        <v>p</v>
      </c>
    </row>
    <row r="44" spans="1:37" x14ac:dyDescent="0.15">
      <c r="A44" s="13"/>
      <c r="B44" s="13"/>
      <c r="F44" s="13"/>
      <c r="G44" s="19"/>
      <c r="K44" s="13"/>
      <c r="L44" s="13"/>
      <c r="O44" s="13"/>
      <c r="P44" s="13"/>
      <c r="Q44" s="19"/>
      <c r="T44" s="13"/>
      <c r="Y44" s="32" t="s">
        <v>370</v>
      </c>
      <c r="Z44" s="32" t="s">
        <v>501</v>
      </c>
      <c r="AF44" s="30"/>
      <c r="AK44" s="42" t="str">
        <f t="shared" si="7"/>
        <v>q</v>
      </c>
    </row>
    <row r="45" spans="1:37" x14ac:dyDescent="0.15">
      <c r="A45" s="13"/>
      <c r="B45" s="13"/>
      <c r="F45" s="13"/>
      <c r="G45" s="19"/>
      <c r="K45" s="13"/>
      <c r="L45" s="13"/>
      <c r="O45" s="13"/>
      <c r="P45" s="13"/>
      <c r="Q45" s="19"/>
      <c r="T45" s="13"/>
      <c r="Y45" s="32" t="s">
        <v>371</v>
      </c>
      <c r="Z45" s="32" t="s">
        <v>502</v>
      </c>
      <c r="AF45" s="30"/>
      <c r="AK45" s="42" t="str">
        <f t="shared" si="7"/>
        <v>r</v>
      </c>
    </row>
    <row r="46" spans="1:37" x14ac:dyDescent="0.15">
      <c r="A46" s="13"/>
      <c r="B46" s="13"/>
      <c r="F46" s="13"/>
      <c r="G46" s="19"/>
      <c r="K46" s="13"/>
      <c r="L46" s="13"/>
      <c r="O46" s="13"/>
      <c r="P46" s="13"/>
      <c r="Q46" s="19"/>
      <c r="T46" s="13"/>
      <c r="Y46" s="32" t="s">
        <v>372</v>
      </c>
      <c r="Z46" s="32" t="s">
        <v>503</v>
      </c>
      <c r="AF46" s="30"/>
      <c r="AK46" s="42" t="str">
        <f t="shared" si="7"/>
        <v>s</v>
      </c>
    </row>
    <row r="47" spans="1:37" x14ac:dyDescent="0.15">
      <c r="A47" s="13"/>
      <c r="B47" s="13"/>
      <c r="F47" s="13"/>
      <c r="G47" s="19"/>
      <c r="K47" s="13"/>
      <c r="L47" s="13"/>
      <c r="O47" s="13"/>
      <c r="P47" s="13"/>
      <c r="Q47" s="19"/>
      <c r="T47" s="13"/>
      <c r="Y47" s="32" t="s">
        <v>373</v>
      </c>
      <c r="Z47" s="32" t="s">
        <v>504</v>
      </c>
      <c r="AF47" s="30"/>
      <c r="AK47" s="42" t="str">
        <f t="shared" si="7"/>
        <v>t</v>
      </c>
    </row>
    <row r="48" spans="1:37" x14ac:dyDescent="0.15">
      <c r="A48" s="13"/>
      <c r="B48" s="13"/>
      <c r="F48" s="13"/>
      <c r="G48" s="19"/>
      <c r="K48" s="13"/>
      <c r="L48" s="13"/>
      <c r="O48" s="13"/>
      <c r="P48" s="13"/>
      <c r="Q48" s="19"/>
      <c r="T48" s="13"/>
      <c r="Y48" s="32" t="s">
        <v>374</v>
      </c>
      <c r="Z48" s="32" t="s">
        <v>505</v>
      </c>
      <c r="AF48" s="30"/>
      <c r="AK48" s="42" t="str">
        <f t="shared" si="7"/>
        <v>u</v>
      </c>
    </row>
    <row r="49" spans="1:37" x14ac:dyDescent="0.15">
      <c r="A49" s="13"/>
      <c r="B49" s="13"/>
      <c r="F49" s="13"/>
      <c r="G49" s="19"/>
      <c r="K49" s="13"/>
      <c r="L49" s="13"/>
      <c r="O49" s="13"/>
      <c r="P49" s="13"/>
      <c r="Q49" s="19"/>
      <c r="T49" s="13"/>
      <c r="Y49" s="32" t="s">
        <v>375</v>
      </c>
      <c r="Z49" s="32" t="s">
        <v>506</v>
      </c>
      <c r="AF49" s="30"/>
      <c r="AK49" s="42" t="str">
        <f t="shared" si="7"/>
        <v>v</v>
      </c>
    </row>
    <row r="50" spans="1:37" x14ac:dyDescent="0.15">
      <c r="A50" s="13"/>
      <c r="B50" s="13"/>
      <c r="F50" s="13"/>
      <c r="G50" s="19"/>
      <c r="K50" s="13"/>
      <c r="L50" s="13"/>
      <c r="O50" s="13"/>
      <c r="P50" s="13"/>
      <c r="Q50" s="19"/>
      <c r="T50" s="13"/>
      <c r="Y50" s="32" t="s">
        <v>376</v>
      </c>
      <c r="Z50" s="32" t="s">
        <v>507</v>
      </c>
      <c r="AF50" s="30"/>
    </row>
    <row r="51" spans="1:37" x14ac:dyDescent="0.15">
      <c r="A51" s="13"/>
      <c r="B51" s="13"/>
      <c r="F51" s="13"/>
      <c r="G51" s="19"/>
      <c r="K51" s="13"/>
      <c r="L51" s="13"/>
      <c r="O51" s="13"/>
      <c r="P51" s="13"/>
      <c r="Q51" s="19"/>
      <c r="T51" s="13"/>
      <c r="Y51" s="32" t="s">
        <v>377</v>
      </c>
      <c r="Z51" s="32" t="s">
        <v>508</v>
      </c>
      <c r="AF51" s="30"/>
    </row>
    <row r="52" spans="1:37" x14ac:dyDescent="0.15">
      <c r="A52" s="13"/>
      <c r="B52" s="13"/>
      <c r="F52" s="13"/>
      <c r="G52" s="19"/>
      <c r="K52" s="13"/>
      <c r="L52" s="13"/>
      <c r="O52" s="13"/>
      <c r="P52" s="13"/>
      <c r="Q52" s="19"/>
      <c r="T52" s="13"/>
      <c r="Y52" s="32" t="s">
        <v>378</v>
      </c>
      <c r="Z52" s="32" t="s">
        <v>509</v>
      </c>
      <c r="AF52" s="30"/>
    </row>
    <row r="53" spans="1:37" x14ac:dyDescent="0.15">
      <c r="A53" s="13"/>
      <c r="B53" s="13"/>
      <c r="F53" s="13"/>
      <c r="G53" s="19"/>
      <c r="K53" s="13"/>
      <c r="L53" s="13"/>
      <c r="O53" s="13"/>
      <c r="P53" s="13"/>
      <c r="Q53" s="19"/>
      <c r="T53" s="13"/>
      <c r="Y53" s="32" t="s">
        <v>379</v>
      </c>
      <c r="Z53" s="32" t="s">
        <v>510</v>
      </c>
      <c r="AF53" s="30"/>
    </row>
    <row r="54" spans="1:37" x14ac:dyDescent="0.15">
      <c r="A54" s="13"/>
      <c r="B54" s="13"/>
      <c r="F54" s="13"/>
      <c r="G54" s="19"/>
      <c r="K54" s="13"/>
      <c r="L54" s="13"/>
      <c r="O54" s="13"/>
      <c r="P54" s="20"/>
      <c r="Q54" s="19"/>
      <c r="T54" s="13"/>
      <c r="Y54" s="32" t="s">
        <v>380</v>
      </c>
      <c r="Z54" s="32" t="s">
        <v>511</v>
      </c>
      <c r="AF54" s="30"/>
    </row>
    <row r="55" spans="1:37" x14ac:dyDescent="0.15">
      <c r="A55" s="13"/>
      <c r="B55" s="13"/>
      <c r="F55" s="13"/>
      <c r="G55" s="19"/>
      <c r="K55" s="13"/>
      <c r="L55" s="13"/>
      <c r="O55" s="13"/>
      <c r="P55" s="13"/>
      <c r="Q55" s="19"/>
      <c r="T55" s="13"/>
      <c r="Y55" s="32" t="s">
        <v>381</v>
      </c>
      <c r="Z55" s="32" t="s">
        <v>512</v>
      </c>
      <c r="AF55" s="30"/>
    </row>
    <row r="56" spans="1:37" x14ac:dyDescent="0.15">
      <c r="A56" s="13"/>
      <c r="B56" s="13"/>
      <c r="F56" s="13"/>
      <c r="G56" s="19"/>
      <c r="K56" s="13"/>
      <c r="L56" s="13"/>
      <c r="O56" s="13"/>
      <c r="P56" s="13"/>
      <c r="Q56" s="19"/>
      <c r="T56" s="13"/>
      <c r="Y56" s="32" t="s">
        <v>382</v>
      </c>
      <c r="Z56" s="32" t="s">
        <v>513</v>
      </c>
      <c r="AF56" s="30"/>
    </row>
    <row r="57" spans="1:37" x14ac:dyDescent="0.15">
      <c r="A57" s="13"/>
      <c r="B57" s="13"/>
      <c r="F57" s="13"/>
      <c r="G57" s="19"/>
      <c r="K57" s="13"/>
      <c r="L57" s="13"/>
      <c r="O57" s="13"/>
      <c r="P57" s="13"/>
      <c r="Q57" s="19"/>
      <c r="T57" s="13"/>
      <c r="Y57" s="32" t="s">
        <v>383</v>
      </c>
      <c r="Z57" s="32" t="s">
        <v>514</v>
      </c>
      <c r="AF57" s="30"/>
    </row>
    <row r="58" spans="1:37" x14ac:dyDescent="0.15">
      <c r="A58" s="13"/>
      <c r="B58" s="13"/>
      <c r="F58" s="13"/>
      <c r="G58" s="19"/>
      <c r="K58" s="13"/>
      <c r="L58" s="13"/>
      <c r="O58" s="13"/>
      <c r="P58" s="13"/>
      <c r="Q58" s="19"/>
      <c r="T58" s="13"/>
      <c r="Y58" s="32" t="s">
        <v>384</v>
      </c>
      <c r="Z58" s="32" t="s">
        <v>515</v>
      </c>
      <c r="AF58" s="30"/>
    </row>
    <row r="59" spans="1:37" x14ac:dyDescent="0.15">
      <c r="A59" s="13"/>
      <c r="B59" s="13"/>
      <c r="F59" s="13"/>
      <c r="G59" s="19"/>
      <c r="K59" s="13"/>
      <c r="L59" s="13"/>
      <c r="O59" s="13"/>
      <c r="P59" s="13"/>
      <c r="Q59" s="19"/>
      <c r="T59" s="13"/>
      <c r="Y59" s="32" t="s">
        <v>385</v>
      </c>
      <c r="Z59" s="32" t="s">
        <v>516</v>
      </c>
      <c r="AF59" s="30"/>
    </row>
    <row r="60" spans="1:37" x14ac:dyDescent="0.15">
      <c r="A60" s="13"/>
      <c r="B60" s="13"/>
      <c r="F60" s="13"/>
      <c r="G60" s="19"/>
      <c r="K60" s="13"/>
      <c r="L60" s="13"/>
      <c r="O60" s="13"/>
      <c r="P60" s="13"/>
      <c r="Q60" s="19"/>
      <c r="T60" s="13"/>
      <c r="Y60" s="32" t="s">
        <v>386</v>
      </c>
      <c r="Z60" s="32" t="s">
        <v>517</v>
      </c>
      <c r="AF60" s="30"/>
    </row>
    <row r="61" spans="1:37" x14ac:dyDescent="0.15">
      <c r="A61" s="13"/>
      <c r="B61" s="13"/>
      <c r="F61" s="13"/>
      <c r="G61" s="19"/>
      <c r="K61" s="13"/>
      <c r="L61" s="13"/>
      <c r="O61" s="13"/>
      <c r="P61" s="13"/>
      <c r="Q61" s="19"/>
      <c r="T61" s="13"/>
      <c r="Y61" s="32" t="s">
        <v>387</v>
      </c>
      <c r="Z61" s="32" t="s">
        <v>518</v>
      </c>
      <c r="AF61" s="30"/>
    </row>
    <row r="62" spans="1:37" x14ac:dyDescent="0.15">
      <c r="A62" s="13"/>
      <c r="B62" s="13"/>
      <c r="F62" s="13"/>
      <c r="G62" s="19"/>
      <c r="K62" s="13"/>
      <c r="L62" s="13"/>
      <c r="O62" s="13"/>
      <c r="P62" s="13"/>
      <c r="Q62" s="19"/>
      <c r="T62" s="13"/>
      <c r="Y62" s="32" t="s">
        <v>388</v>
      </c>
      <c r="Z62" s="32" t="s">
        <v>519</v>
      </c>
      <c r="AF62" s="30"/>
    </row>
    <row r="63" spans="1:37" x14ac:dyDescent="0.15">
      <c r="A63" s="13"/>
      <c r="B63" s="13"/>
      <c r="F63" s="13"/>
      <c r="G63" s="19"/>
      <c r="K63" s="13"/>
      <c r="L63" s="13"/>
      <c r="O63" s="13"/>
      <c r="P63" s="13"/>
      <c r="Q63" s="19"/>
      <c r="T63" s="13"/>
      <c r="Y63" s="32" t="s">
        <v>389</v>
      </c>
      <c r="Z63" s="32" t="s">
        <v>520</v>
      </c>
      <c r="AF63" s="30"/>
    </row>
    <row r="64" spans="1:37" x14ac:dyDescent="0.15">
      <c r="A64" s="13"/>
      <c r="B64" s="13"/>
      <c r="F64" s="13"/>
      <c r="G64" s="19"/>
      <c r="K64" s="13"/>
      <c r="L64" s="13"/>
      <c r="O64" s="13"/>
      <c r="P64" s="13"/>
      <c r="Q64" s="19"/>
      <c r="T64" s="13"/>
      <c r="Y64" s="32" t="s">
        <v>390</v>
      </c>
      <c r="Z64" s="32" t="s">
        <v>521</v>
      </c>
      <c r="AF64" s="30"/>
    </row>
    <row r="65" spans="1:32" x14ac:dyDescent="0.15">
      <c r="A65" s="13"/>
      <c r="B65" s="13"/>
      <c r="F65" s="13"/>
      <c r="G65" s="19"/>
      <c r="K65" s="13"/>
      <c r="L65" s="13"/>
      <c r="O65" s="13"/>
      <c r="P65" s="13"/>
      <c r="Q65" s="19"/>
      <c r="T65" s="13"/>
      <c r="Y65" s="32" t="s">
        <v>391</v>
      </c>
      <c r="Z65" s="32" t="s">
        <v>522</v>
      </c>
      <c r="AF65" s="30"/>
    </row>
    <row r="66" spans="1:32" x14ac:dyDescent="0.15">
      <c r="A66" s="13"/>
      <c r="B66" s="13"/>
      <c r="F66" s="13"/>
      <c r="G66" s="19"/>
      <c r="K66" s="13"/>
      <c r="L66" s="13"/>
      <c r="O66" s="13"/>
      <c r="P66" s="13"/>
      <c r="Q66" s="19"/>
      <c r="T66" s="13"/>
      <c r="Y66" s="32" t="s">
        <v>70</v>
      </c>
      <c r="Z66" s="32" t="s">
        <v>523</v>
      </c>
      <c r="AF66" s="30"/>
    </row>
    <row r="67" spans="1:32" x14ac:dyDescent="0.15">
      <c r="A67" s="13"/>
      <c r="B67" s="13"/>
      <c r="F67" s="13"/>
      <c r="G67" s="19"/>
      <c r="K67" s="13"/>
      <c r="L67" s="13"/>
      <c r="O67" s="13"/>
      <c r="P67" s="13"/>
      <c r="Q67" s="19"/>
      <c r="T67" s="13"/>
      <c r="Y67" s="32" t="s">
        <v>392</v>
      </c>
      <c r="Z67" s="32" t="s">
        <v>524</v>
      </c>
      <c r="AF67" s="30"/>
    </row>
    <row r="68" spans="1:32" x14ac:dyDescent="0.15">
      <c r="A68" s="13"/>
      <c r="B68" s="13"/>
      <c r="F68" s="13"/>
      <c r="G68" s="19"/>
      <c r="K68" s="13"/>
      <c r="L68" s="13"/>
      <c r="O68" s="13"/>
      <c r="P68" s="13"/>
      <c r="Q68" s="19"/>
      <c r="T68" s="13"/>
      <c r="Y68" s="32" t="s">
        <v>393</v>
      </c>
      <c r="Z68" s="32" t="s">
        <v>525</v>
      </c>
      <c r="AF68" s="30"/>
    </row>
    <row r="69" spans="1:32" x14ac:dyDescent="0.15">
      <c r="A69" s="13"/>
      <c r="B69" s="13"/>
      <c r="F69" s="13"/>
      <c r="G69" s="19"/>
      <c r="K69" s="13"/>
      <c r="L69" s="13"/>
      <c r="O69" s="13"/>
      <c r="P69" s="13"/>
      <c r="Q69" s="19"/>
      <c r="T69" s="13"/>
      <c r="Y69" s="32" t="s">
        <v>394</v>
      </c>
      <c r="Z69" s="32" t="s">
        <v>526</v>
      </c>
      <c r="AF69" s="30"/>
    </row>
    <row r="70" spans="1:32" x14ac:dyDescent="0.15">
      <c r="A70" s="13"/>
      <c r="B70" s="13"/>
      <c r="Y70" s="32" t="s">
        <v>395</v>
      </c>
      <c r="Z70" s="32" t="s">
        <v>527</v>
      </c>
    </row>
    <row r="71" spans="1:32" x14ac:dyDescent="0.15">
      <c r="Y71" s="32" t="s">
        <v>396</v>
      </c>
      <c r="Z71" s="32" t="s">
        <v>528</v>
      </c>
    </row>
    <row r="72" spans="1:32" x14ac:dyDescent="0.15">
      <c r="Y72" s="32" t="s">
        <v>397</v>
      </c>
      <c r="Z72" s="32" t="s">
        <v>529</v>
      </c>
    </row>
    <row r="73" spans="1:32" x14ac:dyDescent="0.15">
      <c r="Y73" s="32" t="s">
        <v>398</v>
      </c>
      <c r="Z73" s="32" t="s">
        <v>530</v>
      </c>
    </row>
    <row r="74" spans="1:32" x14ac:dyDescent="0.15">
      <c r="Y74" s="32" t="s">
        <v>399</v>
      </c>
      <c r="Z74" s="32" t="s">
        <v>531</v>
      </c>
    </row>
    <row r="75" spans="1:32" x14ac:dyDescent="0.15">
      <c r="Y75" s="32" t="s">
        <v>400</v>
      </c>
      <c r="Z75" s="32" t="s">
        <v>532</v>
      </c>
    </row>
    <row r="76" spans="1:32" x14ac:dyDescent="0.15">
      <c r="Y76" s="32" t="s">
        <v>401</v>
      </c>
      <c r="Z76" s="32" t="s">
        <v>533</v>
      </c>
    </row>
    <row r="77" spans="1:32" x14ac:dyDescent="0.15">
      <c r="Y77" s="32" t="s">
        <v>402</v>
      </c>
      <c r="Z77" s="32" t="s">
        <v>534</v>
      </c>
    </row>
    <row r="78" spans="1:32" x14ac:dyDescent="0.15">
      <c r="Y78" s="32" t="s">
        <v>403</v>
      </c>
      <c r="Z78" s="32" t="s">
        <v>535</v>
      </c>
    </row>
    <row r="79" spans="1:32" x14ac:dyDescent="0.15">
      <c r="Y79" s="32" t="s">
        <v>404</v>
      </c>
      <c r="Z79" s="32" t="s">
        <v>536</v>
      </c>
    </row>
    <row r="80" spans="1:32" x14ac:dyDescent="0.15">
      <c r="Y80" s="32" t="s">
        <v>405</v>
      </c>
      <c r="Z80" s="32" t="s">
        <v>537</v>
      </c>
    </row>
    <row r="81" spans="25:26" x14ac:dyDescent="0.15">
      <c r="Y81" s="32" t="s">
        <v>406</v>
      </c>
      <c r="Z81" s="32" t="s">
        <v>538</v>
      </c>
    </row>
    <row r="82" spans="25:26" x14ac:dyDescent="0.15">
      <c r="Y82" s="32" t="s">
        <v>407</v>
      </c>
      <c r="Z82" s="32" t="s">
        <v>539</v>
      </c>
    </row>
    <row r="83" spans="25:26" x14ac:dyDescent="0.15">
      <c r="Y83" s="32" t="s">
        <v>408</v>
      </c>
      <c r="Z83" s="32" t="s">
        <v>540</v>
      </c>
    </row>
    <row r="84" spans="25:26" x14ac:dyDescent="0.15">
      <c r="Y84" s="32" t="s">
        <v>409</v>
      </c>
      <c r="Z84" s="32" t="s">
        <v>541</v>
      </c>
    </row>
    <row r="85" spans="25:26" x14ac:dyDescent="0.15">
      <c r="Y85" s="32" t="s">
        <v>410</v>
      </c>
      <c r="Z85" s="32" t="s">
        <v>542</v>
      </c>
    </row>
    <row r="86" spans="25:26" x14ac:dyDescent="0.15">
      <c r="Y86" s="32" t="s">
        <v>411</v>
      </c>
      <c r="Z86" s="32" t="s">
        <v>543</v>
      </c>
    </row>
    <row r="87" spans="25:26" x14ac:dyDescent="0.15">
      <c r="Y87" s="32" t="s">
        <v>412</v>
      </c>
      <c r="Z87" s="32" t="s">
        <v>544</v>
      </c>
    </row>
    <row r="88" spans="25:26" x14ac:dyDescent="0.15">
      <c r="Y88" s="32" t="s">
        <v>413</v>
      </c>
      <c r="Z88" s="32" t="s">
        <v>545</v>
      </c>
    </row>
    <row r="89" spans="25:26" x14ac:dyDescent="0.15">
      <c r="Y89" s="32" t="s">
        <v>414</v>
      </c>
      <c r="Z89" s="32" t="s">
        <v>546</v>
      </c>
    </row>
    <row r="90" spans="25:26" x14ac:dyDescent="0.15">
      <c r="Y90" s="32" t="s">
        <v>415</v>
      </c>
      <c r="Z90" s="32" t="s">
        <v>547</v>
      </c>
    </row>
    <row r="91" spans="25:26" x14ac:dyDescent="0.15">
      <c r="Y91" s="32" t="s">
        <v>416</v>
      </c>
      <c r="Z91" s="32" t="s">
        <v>548</v>
      </c>
    </row>
    <row r="92" spans="25:26" x14ac:dyDescent="0.15">
      <c r="Y92" s="32" t="s">
        <v>417</v>
      </c>
      <c r="Z92" s="32" t="s">
        <v>549</v>
      </c>
    </row>
    <row r="93" spans="25:26" x14ac:dyDescent="0.15">
      <c r="Y93" s="32" t="s">
        <v>418</v>
      </c>
      <c r="Z93" s="32" t="s">
        <v>550</v>
      </c>
    </row>
    <row r="94" spans="25:26" x14ac:dyDescent="0.15">
      <c r="Y94" s="32" t="s">
        <v>419</v>
      </c>
      <c r="Z94" s="32" t="s">
        <v>551</v>
      </c>
    </row>
    <row r="95" spans="25:26" x14ac:dyDescent="0.15">
      <c r="Y95" s="32" t="s">
        <v>420</v>
      </c>
      <c r="Z95" s="32" t="s">
        <v>552</v>
      </c>
    </row>
    <row r="96" spans="25:26" x14ac:dyDescent="0.15">
      <c r="Y96" s="32" t="s">
        <v>322</v>
      </c>
      <c r="Z96" s="32" t="s">
        <v>553</v>
      </c>
    </row>
    <row r="97" spans="25:26" x14ac:dyDescent="0.15">
      <c r="Y97" s="32" t="s">
        <v>421</v>
      </c>
      <c r="Z97" s="32" t="s">
        <v>554</v>
      </c>
    </row>
    <row r="98" spans="25:26" x14ac:dyDescent="0.15">
      <c r="Y98" s="32" t="s">
        <v>422</v>
      </c>
      <c r="Z98" s="32" t="s">
        <v>555</v>
      </c>
    </row>
    <row r="99" spans="25:26" x14ac:dyDescent="0.15">
      <c r="Y99" s="32" t="s">
        <v>452</v>
      </c>
      <c r="Z99" s="32" t="s">
        <v>556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萩原 嘉人(hagiwara-hiroto.9t3)</dc:creator>
  <cp:lastModifiedBy>庄司 裕紀(shouji-hiroki)</cp:lastModifiedBy>
  <cp:lastPrinted>2021-06-09T10:40:25Z</cp:lastPrinted>
  <dcterms:created xsi:type="dcterms:W3CDTF">2012-03-13T00:50:25Z</dcterms:created>
  <dcterms:modified xsi:type="dcterms:W3CDTF">2021-06-28T06:52:55Z</dcterms:modified>
</cp:coreProperties>
</file>